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F&amp;O)'!$S$1:$S$349</definedName>
  </definedNames>
  <calcPr calcId="181029"/>
</workbook>
</file>

<file path=xl/calcChain.xml><?xml version="1.0" encoding="utf-8"?>
<calcChain xmlns="http://schemas.openxmlformats.org/spreadsheetml/2006/main">
  <c r="P32" i="6" l="1"/>
  <c r="P33" i="6"/>
  <c r="P34" i="6"/>
  <c r="L81" i="6"/>
  <c r="K81" i="6"/>
  <c r="K122" i="6"/>
  <c r="K121" i="6"/>
  <c r="K120" i="6"/>
  <c r="K119" i="6"/>
  <c r="L78" i="6"/>
  <c r="K78" i="6"/>
  <c r="M75" i="6"/>
  <c r="L75" i="6"/>
  <c r="K75" i="6"/>
  <c r="K118" i="6"/>
  <c r="M118" i="6" s="1"/>
  <c r="L79" i="6"/>
  <c r="K79" i="6"/>
  <c r="M79" i="6" s="1"/>
  <c r="M81" i="6" l="1"/>
  <c r="M78" i="6"/>
  <c r="L31" i="6"/>
  <c r="K115" i="6"/>
  <c r="M115" i="6" s="1"/>
  <c r="K117" i="6"/>
  <c r="M117" i="6" s="1"/>
  <c r="L77" i="6"/>
  <c r="K77" i="6"/>
  <c r="M77" i="6" s="1"/>
  <c r="K76" i="6"/>
  <c r="M76" i="6" s="1"/>
  <c r="L76" i="6"/>
  <c r="K31" i="6"/>
  <c r="L70" i="6"/>
  <c r="K70" i="6"/>
  <c r="K116" i="6"/>
  <c r="M116" i="6" s="1"/>
  <c r="M31" i="6" l="1"/>
  <c r="M70" i="6"/>
  <c r="K113" i="6"/>
  <c r="M113" i="6" s="1"/>
  <c r="K114" i="6"/>
  <c r="M114" i="6" s="1"/>
  <c r="L74" i="6"/>
  <c r="K74" i="6"/>
  <c r="L72" i="6"/>
  <c r="K72" i="6"/>
  <c r="L67" i="6"/>
  <c r="K67" i="6"/>
  <c r="L20" i="6"/>
  <c r="K20" i="6"/>
  <c r="L73" i="6"/>
  <c r="K73" i="6"/>
  <c r="K112" i="6"/>
  <c r="M112" i="6" s="1"/>
  <c r="L26" i="6"/>
  <c r="K26" i="6"/>
  <c r="K111" i="6"/>
  <c r="K110" i="6"/>
  <c r="P30" i="6"/>
  <c r="P128" i="6"/>
  <c r="L29" i="6"/>
  <c r="L23" i="6"/>
  <c r="K23" i="6"/>
  <c r="L71" i="6"/>
  <c r="K71" i="6"/>
  <c r="K29" i="6"/>
  <c r="L11" i="6"/>
  <c r="K11" i="6"/>
  <c r="M11" i="6" s="1"/>
  <c r="K109" i="6"/>
  <c r="M109" i="6" s="1"/>
  <c r="K108" i="6"/>
  <c r="K107" i="6"/>
  <c r="L69" i="6"/>
  <c r="M69" i="6" s="1"/>
  <c r="K69" i="6"/>
  <c r="M73" i="6" l="1"/>
  <c r="M74" i="6"/>
  <c r="M26" i="6"/>
  <c r="M23" i="6"/>
  <c r="M20" i="6"/>
  <c r="M72" i="6"/>
  <c r="M67" i="6"/>
  <c r="M71" i="6"/>
  <c r="M29" i="6"/>
  <c r="K104" i="6"/>
  <c r="K103" i="6"/>
  <c r="L68" i="6"/>
  <c r="K68" i="6"/>
  <c r="K106" i="6"/>
  <c r="M106" i="6" s="1"/>
  <c r="K105" i="6"/>
  <c r="M105" i="6" s="1"/>
  <c r="L59" i="6"/>
  <c r="K59" i="6"/>
  <c r="M59" i="6" l="1"/>
  <c r="M68" i="6"/>
  <c r="K102" i="6"/>
  <c r="M102" i="6" s="1"/>
  <c r="L27" i="6"/>
  <c r="K27" i="6"/>
  <c r="L66" i="6"/>
  <c r="K66" i="6"/>
  <c r="P28" i="6"/>
  <c r="L65" i="6"/>
  <c r="K65" i="6"/>
  <c r="L15" i="6"/>
  <c r="K15" i="6"/>
  <c r="L14" i="6"/>
  <c r="K14" i="6"/>
  <c r="L13" i="6"/>
  <c r="K13" i="6"/>
  <c r="L21" i="6"/>
  <c r="K21" i="6"/>
  <c r="M21" i="6" s="1"/>
  <c r="L16" i="6"/>
  <c r="K16" i="6"/>
  <c r="M66" i="6" l="1"/>
  <c r="M14" i="6"/>
  <c r="M16" i="6"/>
  <c r="M65" i="6"/>
  <c r="M15" i="6"/>
  <c r="M27" i="6"/>
  <c r="M13" i="6"/>
  <c r="L57" i="6"/>
  <c r="K57" i="6"/>
  <c r="K98" i="6"/>
  <c r="K97" i="6"/>
  <c r="K94" i="6"/>
  <c r="K93" i="6"/>
  <c r="K101" i="6"/>
  <c r="M101" i="6" s="1"/>
  <c r="K100" i="6"/>
  <c r="M100" i="6" s="1"/>
  <c r="K99" i="6"/>
  <c r="M99" i="6" s="1"/>
  <c r="M57" i="6" l="1"/>
  <c r="L64" i="6"/>
  <c r="K64" i="6"/>
  <c r="L63" i="6"/>
  <c r="K63" i="6"/>
  <c r="K96" i="6"/>
  <c r="M96" i="6" s="1"/>
  <c r="P25" i="6"/>
  <c r="L22" i="6"/>
  <c r="K22" i="6"/>
  <c r="M64" i="6" l="1"/>
  <c r="M63" i="6"/>
  <c r="M22" i="6"/>
  <c r="L61" i="6"/>
  <c r="K61" i="6"/>
  <c r="L62" i="6"/>
  <c r="K62" i="6"/>
  <c r="K95" i="6"/>
  <c r="M95" i="6" s="1"/>
  <c r="L60" i="6"/>
  <c r="K60" i="6"/>
  <c r="M62" i="6" l="1"/>
  <c r="M60" i="6"/>
  <c r="M61" i="6"/>
  <c r="K56" i="6"/>
  <c r="L58" i="6" l="1"/>
  <c r="K58" i="6"/>
  <c r="L54" i="6"/>
  <c r="K54" i="6"/>
  <c r="K55" i="6"/>
  <c r="K52" i="6"/>
  <c r="M54" i="6" l="1"/>
  <c r="M58" i="6"/>
  <c r="P24" i="6"/>
  <c r="L56" i="6"/>
  <c r="M56" i="6" l="1"/>
  <c r="K92" i="6"/>
  <c r="M92" i="6" s="1"/>
  <c r="K91" i="6"/>
  <c r="M91" i="6" s="1"/>
  <c r="K90" i="6"/>
  <c r="M90" i="6" s="1"/>
  <c r="K89" i="6"/>
  <c r="K88" i="6"/>
  <c r="L10" i="6" l="1"/>
  <c r="K10" i="6"/>
  <c r="L55" i="6"/>
  <c r="M55" i="6" s="1"/>
  <c r="L52" i="6"/>
  <c r="L19" i="6"/>
  <c r="K19" i="6"/>
  <c r="L127" i="6"/>
  <c r="K127" i="6"/>
  <c r="L53" i="6"/>
  <c r="K53" i="6"/>
  <c r="M53" i="6" l="1"/>
  <c r="M127" i="6"/>
  <c r="M10" i="6"/>
  <c r="M52" i="6"/>
  <c r="M19" i="6"/>
  <c r="P18" i="6"/>
  <c r="K51" i="6"/>
  <c r="L51" i="6"/>
  <c r="K87" i="6"/>
  <c r="M51" i="6" l="1"/>
  <c r="M87" i="6"/>
  <c r="L17" i="6" l="1"/>
  <c r="K17" i="6"/>
  <c r="M17" i="6" l="1"/>
  <c r="L50" i="6"/>
  <c r="K50" i="6"/>
  <c r="L49" i="6"/>
  <c r="K49" i="6"/>
  <c r="K48" i="6"/>
  <c r="L48" i="6"/>
  <c r="M50" i="6" l="1"/>
  <c r="M49" i="6"/>
  <c r="M48" i="6"/>
  <c r="K327" i="6" l="1"/>
  <c r="L327" i="6" s="1"/>
  <c r="K337" i="6" l="1"/>
  <c r="L337" i="6" s="1"/>
  <c r="P12" i="6" l="1"/>
  <c r="K343" i="6" l="1"/>
  <c r="L343" i="6" s="1"/>
  <c r="K311" i="6" l="1"/>
  <c r="L311" i="6" s="1"/>
  <c r="K312" i="6" l="1"/>
  <c r="L312" i="6" s="1"/>
  <c r="K338" i="6" l="1"/>
  <c r="L338" i="6" s="1"/>
  <c r="K330" i="6" l="1"/>
  <c r="L330" i="6" s="1"/>
  <c r="K334" i="6" l="1"/>
  <c r="L334" i="6" s="1"/>
  <c r="K339" i="6" l="1"/>
  <c r="L339" i="6" s="1"/>
  <c r="K331" i="6" l="1"/>
  <c r="L331" i="6" s="1"/>
  <c r="K325" i="6"/>
  <c r="L325" i="6" s="1"/>
  <c r="K333" i="6" l="1"/>
  <c r="L333" i="6" s="1"/>
  <c r="K321" i="6" l="1"/>
  <c r="L321" i="6" s="1"/>
  <c r="K322" i="6" l="1"/>
  <c r="L322" i="6" s="1"/>
  <c r="K315" i="6"/>
  <c r="L315" i="6" s="1"/>
  <c r="K332" i="6" l="1"/>
  <c r="L332" i="6" s="1"/>
  <c r="K326" i="6"/>
  <c r="L326" i="6" s="1"/>
  <c r="K328" i="6" l="1"/>
  <c r="L328" i="6" s="1"/>
  <c r="L6" i="2" l="1"/>
  <c r="K6" i="3"/>
  <c r="D7" i="5" l="1"/>
  <c r="M7" i="6"/>
  <c r="K323" i="6" l="1"/>
  <c r="L323" i="6" s="1"/>
  <c r="K320" i="6" l="1"/>
  <c r="L320" i="6" s="1"/>
  <c r="K324" i="6" l="1"/>
  <c r="L324" i="6" s="1"/>
  <c r="K319" i="6"/>
  <c r="L319" i="6" s="1"/>
  <c r="K318" i="6"/>
  <c r="L318" i="6" s="1"/>
  <c r="K316" i="6"/>
  <c r="L316" i="6" s="1"/>
  <c r="H314" i="6"/>
  <c r="K314" i="6" s="1"/>
  <c r="L314" i="6" s="1"/>
  <c r="K313" i="6"/>
  <c r="L313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F276" i="6"/>
  <c r="K276" i="6" s="1"/>
  <c r="L276" i="6" s="1"/>
  <c r="F275" i="6"/>
  <c r="K275" i="6" s="1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5" i="6"/>
  <c r="L255" i="6" s="1"/>
  <c r="K254" i="6"/>
  <c r="L254" i="6" s="1"/>
  <c r="F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3" i="6"/>
  <c r="L223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H204" i="6"/>
  <c r="K204" i="6" s="1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H170" i="6"/>
  <c r="K170" i="6" s="1"/>
  <c r="L170" i="6" s="1"/>
  <c r="F169" i="6"/>
  <c r="K169" i="6" s="1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6" i="4"/>
</calcChain>
</file>

<file path=xl/sharedStrings.xml><?xml version="1.0" encoding="utf-8"?>
<sst xmlns="http://schemas.openxmlformats.org/spreadsheetml/2006/main" count="3217" uniqueCount="1219">
  <si>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</si>
  <si>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</si>
  <si>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</si>
  <si>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</si>
  <si>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</si>
  <si>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</si>
  <si>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</si>
  <si>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</si>
  <si>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</si>
  <si>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</si>
  <si>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</si>
  <si>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</si>
  <si>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</si>
  <si>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</si>
  <si>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</si>
  <si>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</si>
  <si>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</si>
  <si>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</si>
  <si>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</si>
  <si>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</si>
  <si>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</si>
  <si>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</si>
  <si>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</si>
  <si>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</si>
  <si>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</si>
  <si>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</si>
  <si>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</si>
  <si>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</si>
  <si>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</si>
  <si>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</si>
  <si>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</si>
  <si>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</si>
  <si>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</si>
  <si>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</si>
  <si>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</si>
  <si>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</si>
  <si>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</si>
  <si>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</si>
  <si>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</si>
  <si>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</si>
  <si>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</si>
  <si>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</si>
  <si>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</si>
  <si>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</si>
  <si>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</si>
  <si>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</si>
  <si>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</si>
  <si>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</si>
  <si>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</si>
  <si>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</si>
  <si>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</si>
  <si>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</si>
  <si>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</si>
  <si>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</si>
  <si>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</si>
  <si>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</si>
  <si>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</si>
  <si>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</si>
  <si>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</si>
  <si>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</si>
  <si>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</si>
  <si>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</si>
  <si>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</si>
  <si>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</si>
  <si>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</si>
  <si>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</si>
  <si>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</si>
  <si>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</si>
  <si>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</si>
  <si>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</si>
  <si>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</si>
  <si>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</si>
  <si>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</si>
  <si>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</si>
  <si>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</si>
  <si>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</si>
  <si>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</si>
  <si>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</si>
  <si>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</si>
  <si>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</si>
  <si>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</si>
  <si>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</si>
  <si>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</si>
  <si>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</si>
  <si>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</si>
  <si>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</si>
  <si>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</si>
  <si>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</si>
  <si>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</si>
  <si>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</si>
  <si>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</si>
  <si>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</si>
  <si>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</si>
  <si>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</si>
  <si>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</si>
  <si>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</si>
  <si>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</si>
  <si>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</si>
  <si>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</si>
  <si>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</si>
  <si>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</si>
  <si>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</si>
  <si>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</si>
  <si>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</si>
  <si>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</si>
  <si>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</si>
  <si>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</si>
  <si>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</si>
  <si>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</si>
  <si>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</si>
  <si>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</si>
  <si>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</si>
  <si>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</si>
  <si>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</si>
  <si>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</si>
  <si>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</si>
  <si>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</si>
  <si>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</si>
  <si>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</si>
  <si>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</si>
  <si>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</si>
  <si>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</si>
  <si>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</si>
  <si>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</si>
  <si>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</si>
  <si>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</si>
  <si>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</si>
  <si>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</si>
  <si>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</si>
  <si>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</si>
  <si>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</si>
  <si>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</si>
  <si>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</si>
  <si>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</si>
  <si>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</si>
  <si>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</si>
  <si>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</si>
  <si>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</si>
  <si>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</si>
  <si>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</si>
  <si>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</si>
  <si>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</si>
  <si>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</si>
  <si>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</si>
  <si>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</si>
  <si>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</si>
  <si>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</si>
  <si>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</si>
  <si>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</si>
  <si>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</si>
  <si>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</si>
  <si>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</si>
  <si>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</si>
  <si>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</si>
  <si>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</si>
  <si>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</si>
  <si>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</si>
  <si>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</si>
  <si>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</si>
  <si>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</si>
  <si>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</si>
  <si>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</si>
  <si>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</si>
  <si>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</si>
  <si>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</si>
  <si>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</si>
  <si>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</si>
  <si>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</si>
  <si>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</si>
  <si>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</si>
  <si>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</si>
  <si>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</si>
  <si>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</si>
  <si>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</si>
  <si>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</si>
  <si>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</si>
  <si>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</si>
  <si>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</si>
  <si>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</si>
  <si>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</si>
  <si>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</si>
  <si>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</si>
  <si>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</si>
  <si>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</si>
  <si>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</si>
  <si>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</si>
  <si>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</si>
  <si>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</si>
  <si>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</si>
  <si>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</si>
  <si>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</si>
  <si>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</si>
  <si>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</si>
  <si>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</si>
  <si>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</si>
  <si>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</si>
  <si>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</si>
  <si>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</si>
  <si>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</si>
  <si>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</si>
  <si>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</si>
  <si>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</si>
  <si>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</si>
  <si>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</si>
  <si>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</si>
  <si>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</si>
  <si>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</si>
  <si>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</si>
  <si>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</si>
  <si>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</si>
  <si>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</si>
  <si>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</si>
  <si>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</si>
  <si>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</si>
  <si>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</si>
  <si>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</si>
  <si>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</si>
  <si>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</si>
  <si>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</si>
  <si>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</si>
  <si>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</si>
  <si>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</si>
  <si>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</si>
  <si>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</si>
  <si>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</si>
  <si>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</si>
  <si>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</si>
  <si>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</si>
  <si>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</si>
  <si>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</si>
  <si>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</si>
  <si>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</si>
  <si>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</si>
  <si>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</si>
  <si>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</si>
  <si>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</si>
  <si>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</si>
  <si>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</si>
  <si>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</si>
  <si>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</si>
  <si>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</si>
  <si>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</si>
  <si>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</si>
  <si>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</si>
  <si>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</si>
  <si>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</si>
  <si>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</si>
  <si>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</si>
  <si>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</si>
  <si>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</si>
  <si>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</si>
  <si>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</si>
  <si>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</si>
  <si>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</si>
  <si>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</si>
  <si>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</si>
  <si>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</si>
  <si>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</si>
  <si>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</si>
  <si>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</si>
  <si>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</si>
  <si>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</si>
  <si>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</si>
  <si>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</si>
  <si>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</si>
  <si>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</si>
  <si>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</si>
  <si>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</si>
  <si>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</si>
  <si>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</si>
  <si>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</si>
  <si>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</si>
  <si>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</si>
  <si>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</si>
  <si>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</si>
  <si>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</si>
  <si>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</si>
  <si>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</si>
  <si>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</si>
  <si>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</si>
  <si>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</si>
  <si>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</si>
  <si>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</si>
  <si>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</si>
  <si>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</si>
  <si>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</si>
  <si>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</si>
  <si>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</si>
  <si>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</si>
  <si>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</si>
  <si>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</si>
  <si>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</si>
  <si>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</si>
  <si>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</si>
  <si>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</si>
  <si>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</si>
  <si>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</si>
  <si>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</si>
  <si>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</si>
  <si>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</si>
  <si>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</si>
  <si>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</si>
  <si>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</si>
  <si>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</si>
  <si>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</si>
  <si>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</si>
  <si>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</si>
  <si>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</si>
  <si>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</si>
  <si>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</si>
  <si>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</si>
  <si>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</si>
  <si>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</si>
  <si>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</si>
  <si>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</si>
  <si>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</si>
  <si>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</si>
  <si>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</si>
  <si>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</si>
  <si>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</si>
  <si>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</si>
  <si>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</si>
  <si>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</si>
  <si>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</si>
  <si>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</si>
  <si>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</si>
  <si>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</si>
  <si>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</si>
  <si>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</si>
  <si>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</si>
  <si>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</si>
  <si>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</si>
  <si>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</si>
  <si>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</si>
  <si>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</si>
  <si>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</si>
  <si>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</si>
  <si>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</si>
  <si>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</si>
  <si>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</si>
  <si>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</si>
  <si>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</si>
  <si>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</si>
  <si>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</si>
  <si>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</si>
  <si>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</si>
  <si>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</si>
  <si>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</si>
  <si>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</si>
  <si>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</si>
  <si>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</si>
  <si>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</si>
  <si>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</si>
  <si>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</si>
  <si>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</si>
  <si>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</si>
  <si>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</si>
  <si>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</si>
  <si>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</si>
  <si>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</si>
  <si>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</si>
  <si>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</si>
  <si>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</si>
  <si>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</si>
  <si>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</si>
  <si>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</si>
  <si>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</si>
  <si>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</si>
  <si>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</si>
  <si>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</si>
  <si>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</si>
  <si>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</si>
  <si>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</si>
  <si>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</si>
  <si>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</si>
  <si>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</si>
  <si>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</si>
  <si>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</si>
  <si>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</si>
  <si>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</si>
  <si>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</si>
  <si>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</si>
  <si>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</si>
  <si>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</si>
  <si>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</si>
  <si>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</si>
  <si>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</si>
  <si>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</si>
  <si>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</si>
  <si>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</si>
  <si>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</si>
  <si>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</si>
  <si>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</si>
  <si>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</si>
  <si>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</si>
  <si>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</si>
  <si>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</si>
  <si>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</si>
  <si>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</si>
  <si>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</si>
  <si>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</si>
  <si>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</si>
  <si>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</si>
  <si>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</si>
  <si>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</si>
  <si>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</si>
  <si>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</si>
  <si>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</si>
  <si>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</si>
  <si>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</si>
  <si>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</si>
  <si>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</si>
  <si>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</si>
  <si>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</si>
  <si>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</si>
  <si>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</si>
  <si>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</si>
  <si>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</si>
  <si>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</si>
  <si>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</si>
  <si>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</si>
  <si>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</si>
  <si>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</si>
  <si>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</si>
  <si>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</si>
  <si>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</si>
  <si>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</si>
  <si>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</si>
  <si>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</si>
  <si>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</si>
  <si>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</si>
  <si>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</si>
  <si>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</si>
  <si>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</si>
  <si>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</si>
  <si>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</si>
  <si>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</si>
  <si>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</si>
  <si>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</si>
  <si>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</si>
  <si>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</si>
  <si>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</si>
  <si>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</si>
  <si>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</si>
  <si>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</si>
  <si>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</si>
  <si>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</si>
  <si>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</si>
  <si>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</si>
  <si>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</si>
  <si>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</si>
  <si>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</si>
  <si>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</si>
  <si>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</si>
  <si>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</si>
  <si>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</si>
  <si>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</si>
  <si>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</si>
  <si>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</si>
  <si>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</si>
  <si>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</si>
  <si>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</si>
  <si>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</si>
  <si>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</si>
  <si>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</si>
  <si>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</si>
  <si>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</si>
  <si>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</si>
  <si>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</si>
  <si>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</si>
  <si>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</si>
  <si>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</si>
  <si>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</si>
  <si>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</si>
  <si>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</si>
  <si>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</si>
  <si>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</si>
  <si>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</si>
  <si>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</si>
  <si>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</si>
  <si>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</si>
  <si>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</si>
  <si>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</si>
  <si>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</si>
  <si>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</si>
  <si>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</si>
  <si>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</si>
  <si>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</si>
  <si>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</si>
  <si>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</si>
  <si>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</si>
  <si>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</si>
  <si>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</si>
  <si>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</si>
  <si>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</si>
  <si>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</si>
  <si>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</si>
  <si>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</si>
  <si>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</si>
  <si>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</si>
  <si>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</si>
  <si>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</si>
  <si>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</si>
  <si>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</si>
  <si>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</si>
  <si>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</si>
  <si>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</si>
  <si>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</si>
  <si>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</si>
  <si>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</si>
  <si>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</si>
  <si>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</si>
  <si>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</si>
  <si>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</si>
  <si>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</si>
  <si>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</si>
  <si>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</si>
  <si>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</si>
  <si>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</si>
  <si>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</si>
  <si>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</si>
  <si>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</si>
  <si>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</si>
  <si>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</si>
  <si>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</si>
  <si>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</si>
  <si>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</si>
  <si>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</si>
  <si>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</si>
  <si>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</si>
  <si>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</si>
  <si>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</si>
  <si>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</si>
  <si>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</si>
  <si>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</si>
  <si>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</si>
  <si>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</si>
  <si>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</si>
  <si>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</si>
  <si>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</si>
  <si>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</si>
  <si>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</si>
  <si>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</si>
  <si>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</si>
  <si>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</si>
  <si>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</si>
  <si>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</si>
  <si>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</si>
  <si>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</si>
  <si>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</si>
  <si>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</si>
  <si>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</si>
  <si>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</si>
  <si>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</si>
  <si>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</si>
  <si>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</si>
  <si>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</si>
  <si>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</si>
  <si>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</si>
  <si>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</si>
  <si>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</si>
  <si>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</si>
  <si>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</si>
  <si>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</si>
  <si>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</si>
  <si>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</si>
  <si>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</si>
  <si>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</si>
  <si>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</si>
  <si>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</si>
  <si>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</si>
  <si>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</si>
  <si>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</si>
  <si>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</si>
  <si>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</si>
  <si>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</si>
  <si>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</si>
  <si>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</si>
  <si>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</si>
  <si>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</si>
  <si>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</si>
  <si>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</si>
  <si>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</si>
  <si>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</si>
  <si>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</si>
  <si>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</si>
  <si>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</si>
  <si>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</si>
  <si>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</si>
  <si>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</si>
  <si>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</si>
  <si>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</si>
  <si>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</si>
  <si>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</si>
  <si>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</si>
  <si>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</si>
  <si>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</si>
  <si>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</si>
  <si>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</si>
  <si>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</si>
  <si>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</si>
  <si>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</si>
  <si>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</si>
  <si>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</si>
  <si>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</si>
  <si>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</si>
  <si>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</si>
  <si>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</si>
  <si>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</si>
  <si>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</si>
  <si>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</si>
  <si>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</si>
  <si>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</si>
  <si>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</si>
  <si>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</si>
  <si>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</si>
  <si>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</si>
  <si>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</si>
  <si>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</si>
  <si>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</si>
  <si>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</si>
  <si>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</si>
  <si>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</si>
  <si>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</si>
  <si>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</si>
  <si>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</si>
  <si>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</si>
  <si>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</si>
  <si>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</si>
  <si>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</si>
  <si>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</si>
  <si>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</si>
  <si>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</si>
  <si>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</si>
  <si>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</si>
  <si>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</si>
  <si>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</si>
  <si>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</si>
  <si>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</si>
  <si>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</si>
  <si>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</si>
  <si>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</si>
  <si>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</si>
  <si>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</si>
  <si>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</si>
  <si>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</si>
  <si>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</si>
  <si>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</si>
  <si>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</si>
  <si>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</si>
  <si>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</si>
  <si>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</si>
  <si>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</si>
  <si>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</si>
  <si>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</si>
  <si>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</si>
  <si>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</si>
  <si>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</si>
  <si>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</si>
  <si>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</si>
  <si>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</si>
  <si>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</si>
  <si>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</si>
  <si>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</si>
  <si>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</si>
  <si>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</si>
  <si>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</si>
  <si>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</si>
  <si>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</si>
  <si>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</si>
  <si>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</si>
  <si>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</si>
  <si>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</si>
  <si>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</si>
  <si>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</si>
  <si>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</si>
  <si>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</si>
  <si>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</si>
  <si>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</si>
  <si>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</si>
  <si>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</si>
  <si>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</si>
  <si>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</si>
  <si>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</si>
  <si>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</si>
  <si>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</si>
  <si>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</si>
  <si>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</si>
  <si>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</si>
  <si>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</si>
  <si>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</si>
  <si>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</si>
  <si>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</si>
  <si>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</si>
  <si>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</si>
  <si>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</si>
  <si>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</si>
  <si>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</si>
  <si>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</si>
  <si>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</si>
  <si>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</si>
  <si>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</si>
  <si>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</si>
  <si>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</si>
  <si>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</si>
  <si>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</si>
  <si>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</si>
  <si>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</si>
  <si>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</si>
  <si>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</si>
  <si>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</si>
  <si>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</si>
  <si>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</si>
  <si>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</si>
  <si>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</si>
  <si>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</si>
  <si>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</si>
  <si>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</si>
  <si>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</si>
  <si>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</si>
  <si>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</si>
  <si>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</si>
  <si>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</si>
  <si>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</si>
  <si>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</si>
  <si>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</si>
  <si>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</si>
  <si>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</si>
  <si>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</si>
  <si>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</si>
  <si>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</si>
  <si>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</si>
  <si>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</si>
  <si>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</si>
  <si>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</si>
  <si>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</si>
  <si>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</si>
  <si>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</si>
  <si>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</si>
  <si>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</si>
  <si>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</si>
  <si>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</si>
  <si>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</si>
  <si>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</si>
  <si>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</si>
  <si>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</si>
  <si>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</si>
  <si>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</si>
  <si>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</si>
  <si>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</si>
  <si>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</si>
  <si>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</si>
  <si>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</si>
  <si>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</si>
  <si>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</si>
  <si>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</si>
  <si>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</si>
  <si>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</si>
  <si>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</si>
  <si>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</si>
  <si>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</si>
  <si>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</si>
  <si>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</si>
  <si>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</si>
  <si>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</si>
  <si>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</si>
  <si>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</si>
  <si>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</si>
  <si>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</si>
  <si>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</si>
  <si>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</si>
  <si>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</si>
  <si>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</si>
  <si>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</si>
  <si>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</si>
  <si>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</si>
  <si>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</si>
  <si>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</si>
  <si>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</si>
  <si>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</si>
  <si>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</si>
  <si>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</si>
  <si>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</si>
  <si>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</si>
  <si>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</si>
  <si>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</si>
  <si>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</si>
  <si>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</si>
  <si>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</si>
  <si>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</si>
  <si>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</si>
  <si>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</si>
  <si>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</si>
  <si>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</si>
  <si>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</si>
  <si>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</si>
  <si>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</si>
  <si>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</si>
  <si>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</si>
  <si>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</si>
  <si>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</si>
  <si>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</si>
  <si>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</si>
  <si>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</si>
  <si>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</si>
  <si>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</si>
  <si>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</si>
  <si>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</si>
  <si>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</si>
  <si>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</si>
  <si>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</si>
  <si>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</si>
  <si>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</si>
  <si>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</si>
  <si>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</si>
  <si>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</si>
  <si>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</si>
  <si>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</si>
  <si>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</si>
  <si>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</si>
  <si>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</si>
  <si>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</si>
  <si>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</si>
  <si>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</si>
  <si>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</si>
  <si>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</si>
  <si>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</si>
  <si>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</si>
  <si>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</si>
  <si>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</si>
  <si>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</si>
  <si>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</si>
  <si>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</si>
  <si>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</si>
  <si>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</si>
  <si>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</si>
  <si>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</si>
  <si>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</si>
  <si>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</si>
  <si>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</si>
  <si>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</si>
  <si>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</si>
  <si>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</si>
  <si>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</si>
  <si>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</si>
  <si>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</si>
  <si>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</si>
  <si>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</si>
  <si>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</si>
  <si>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</si>
  <si>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</si>
  <si>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</si>
  <si>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</si>
  <si>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</si>
  <si>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</si>
  <si>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</si>
  <si>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</si>
  <si>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</si>
  <si>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</si>
  <si>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</si>
  <si>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</si>
  <si>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</si>
  <si>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</si>
  <si>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</si>
  <si>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</si>
  <si>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</si>
  <si>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</si>
  <si>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</si>
  <si>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</si>
  <si>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</si>
  <si>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</si>
  <si>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</si>
  <si>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</si>
  <si>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</si>
  <si>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</si>
  <si>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</si>
  <si>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</si>
  <si>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</si>
  <si>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</si>
  <si>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</si>
  <si>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</si>
  <si>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</si>
  <si>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</si>
  <si>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</si>
  <si>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</si>
  <si>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</si>
  <si>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</si>
  <si>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</si>
  <si>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</si>
  <si>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</si>
  <si>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</si>
  <si>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</si>
  <si>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</si>
  <si>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</si>
  <si>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</si>
  <si>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</si>
  <si>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</si>
  <si>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</si>
  <si>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</si>
  <si>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</si>
  <si>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</si>
  <si>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</si>
  <si>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</si>
  <si>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</si>
  <si>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</si>
  <si>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</si>
  <si>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</si>
  <si>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</si>
  <si>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</si>
  <si>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</si>
  <si>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</si>
  <si>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</si>
  <si>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</si>
  <si>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</si>
  <si>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</si>
  <si>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</si>
  <si>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</si>
  <si>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</si>
  <si>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</si>
  <si>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</si>
  <si>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</si>
  <si>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</si>
  <si>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</si>
  <si>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</si>
  <si>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</si>
  <si>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</si>
  <si>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</si>
  <si>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</si>
  <si>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</si>
  <si>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</si>
  <si>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</si>
  <si>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</si>
  <si>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</si>
  <si>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</si>
  <si>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</si>
  <si>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</si>
  <si>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</si>
  <si>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</si>
  <si>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</si>
  <si>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</si>
  <si>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</si>
  <si>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</si>
  <si>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</si>
  <si>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</si>
  <si>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</si>
  <si>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</si>
  <si>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</si>
  <si>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</si>
  <si>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</si>
  <si>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</si>
  <si>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</si>
  <si>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</si>
  <si>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</si>
  <si>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</si>
  <si>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</si>
  <si>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</si>
  <si>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</si>
  <si>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</si>
  <si>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241.5-251.5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</si>
  <si>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</si>
  <si>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</si>
  <si>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</si>
  <si>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</si>
  <si>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</si>
  <si>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</si>
  <si>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</si>
  <si>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</si>
  <si>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</si>
  <si>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</si>
  <si>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</si>
  <si>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</si>
  <si>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</si>
  <si>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</si>
  <si>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</si>
  <si>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</si>
  <si>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</si>
  <si>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</si>
  <si>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</si>
  <si>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</si>
  <si>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</si>
  <si>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</si>
  <si>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</si>
  <si>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</si>
  <si>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</si>
  <si>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</si>
  <si>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</si>
  <si>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</si>
  <si>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</si>
  <si>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</si>
  <si>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</si>
  <si>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</si>
  <si>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</si>
  <si>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</si>
  <si>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</si>
  <si>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</si>
  <si>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</si>
  <si>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</si>
  <si>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</si>
  <si>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</si>
  <si>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</si>
  <si>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</si>
  <si>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</si>
  <si>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</si>
  <si>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</si>
  <si>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</si>
  <si>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</si>
  <si>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</si>
  <si>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</si>
  <si>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</si>
  <si>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</si>
  <si>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</si>
  <si>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</si>
  <si>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</si>
  <si>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436.5-452.5</t>
  </si>
  <si>
    <t>490-530</t>
  </si>
  <si>
    <t>BANKNIFTY 47200 CE 13 MAR</t>
  </si>
  <si>
    <t>Loss of Rs.28.5/-</t>
  </si>
  <si>
    <t>Loss of Rs.7.5/-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</si>
  <si>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</si>
  <si>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</si>
  <si>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</si>
  <si>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</si>
  <si>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</si>
  <si>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</si>
  <si>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</si>
  <si>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</si>
  <si>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</si>
  <si>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</si>
  <si>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</si>
  <si>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SOMANI VENTURES AND INNOVATIONS LIMITED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</si>
  <si>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</si>
  <si>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</si>
  <si>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</si>
  <si>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</si>
  <si>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</si>
  <si>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</si>
  <si>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</si>
  <si>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</si>
  <si>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</si>
  <si>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</si>
  <si>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</si>
  <si>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</si>
  <si>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</si>
  <si>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607.5-627.5</t>
  </si>
  <si>
    <t>670-710</t>
  </si>
  <si>
    <t>Profit of Rs.3/-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</si>
  <si>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</si>
  <si>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</si>
  <si>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</si>
  <si>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</si>
  <si>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</si>
  <si>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</si>
  <si>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</si>
  <si>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</si>
  <si>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</si>
  <si>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</si>
  <si>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</si>
  <si>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</si>
  <si>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</si>
  <si>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</si>
  <si>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</si>
  <si>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</si>
  <si>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AMANAYA</t>
  </si>
  <si>
    <t>RIKHAV SECURITIES LIMITED</t>
  </si>
  <si>
    <t>TTIL</t>
  </si>
  <si>
    <t>WILSON HOLDINGS PRIVATE LIMITED</t>
  </si>
  <si>
    <t>MITTAL PUNEET</t>
  </si>
  <si>
    <t>2715-2875</t>
  </si>
  <si>
    <t>3200-3400</t>
  </si>
  <si>
    <t>FINNIFTY 20700 CE 19 MAR</t>
  </si>
  <si>
    <t>40-60</t>
  </si>
  <si>
    <t>NIFTY 22300 CE 28 MAR</t>
  </si>
  <si>
    <t>Profit of Rs.19/-</t>
  </si>
  <si>
    <t>3760-3802</t>
  </si>
  <si>
    <t>21800-21700</t>
  </si>
  <si>
    <t>Profit of Rs.26.5/-</t>
  </si>
  <si>
    <t>INDUSINDBK MAR FUT</t>
  </si>
  <si>
    <t>1426-1405</t>
  </si>
  <si>
    <t>BANKNIFTY 46500 CE 20 MAR</t>
  </si>
  <si>
    <t>230-330</t>
  </si>
  <si>
    <t>700-726</t>
  </si>
  <si>
    <t>790-850</t>
  </si>
  <si>
    <t>Profit of Rs.95/-</t>
  </si>
  <si>
    <t>Profit of Rs.10/-</t>
  </si>
  <si>
    <t>Loss of Rs.19/-</t>
  </si>
  <si>
    <t>CHANDAN CHAURASIYA</t>
  </si>
  <si>
    <t>NIKHIL RAJESH SINGH</t>
  </si>
  <si>
    <t>RAMASTEEL</t>
  </si>
  <si>
    <t>ROYAL</t>
  </si>
  <si>
    <t>AJIT KUMAR</t>
  </si>
  <si>
    <t>MANOJ AGARWAL</t>
  </si>
  <si>
    <t>AKSHAR</t>
  </si>
  <si>
    <t>Akshar Spintex Limited</t>
  </si>
  <si>
    <t>HRTI PRIVATE LIMITED</t>
  </si>
  <si>
    <t>NK SECURITIES RESEARCH PRIVATE LIMITED</t>
  </si>
  <si>
    <t>MUDUPULAVEMULA SURENDRANADHA REDDY</t>
  </si>
  <si>
    <t>NAGREEKEXP</t>
  </si>
  <si>
    <t>Nagreeka Exports Limited</t>
  </si>
  <si>
    <t>SHRI MUKTA SHARES</t>
  </si>
  <si>
    <t>Rama Steel Tubes Limited</t>
  </si>
  <si>
    <t>JAINAM BROKING LIMITED</t>
  </si>
  <si>
    <t>KAMAL CHHIRANG</t>
  </si>
  <si>
    <t>SKIPPERPP</t>
  </si>
  <si>
    <t>Skipper Limited</t>
  </si>
  <si>
    <t>VENTEX TRADE PRIVATE LIMITED</t>
  </si>
  <si>
    <t>CIPLA MAR FUT</t>
  </si>
  <si>
    <t>1425-1410</t>
  </si>
  <si>
    <t>Loss of Rs.80/-</t>
  </si>
  <si>
    <t>Profit of Rs.85/-</t>
  </si>
  <si>
    <t>143-147</t>
  </si>
  <si>
    <t>158-168</t>
  </si>
  <si>
    <t>1444-1446</t>
  </si>
  <si>
    <t>1465-1485</t>
  </si>
  <si>
    <t>BANKNIFTY 46400 PE 20 MAR</t>
  </si>
  <si>
    <t>Profit of Rs.105/-</t>
  </si>
  <si>
    <t>BANKNIFTY 46300 PE 20 MAR</t>
  </si>
  <si>
    <t>Profit of Rs.44/-</t>
  </si>
  <si>
    <t>HEROMOTOCO MAR FUT</t>
  </si>
  <si>
    <t>4563-4598</t>
  </si>
  <si>
    <t>Loss of Rs.33.5/-</t>
  </si>
  <si>
    <t>AFEL</t>
  </si>
  <si>
    <t>PANKAJ KUMAR GOYAL HUF</t>
  </si>
  <si>
    <t>GUNJAN GOYAL</t>
  </si>
  <si>
    <t>ALAN SCOTT</t>
  </si>
  <si>
    <t>HARISHKUMARSINGLA</t>
  </si>
  <si>
    <t>SITA RAM SHARMA</t>
  </si>
  <si>
    <t>ARTEFACT</t>
  </si>
  <si>
    <t>NAYAN DASHRATHLAL PATEL HUF</t>
  </si>
  <si>
    <t>ASIANTNE</t>
  </si>
  <si>
    <t>KETANKUMAR BABUBHAI JASANI</t>
  </si>
  <si>
    <t>BRIDGESE</t>
  </si>
  <si>
    <t>MIHIR BABUBHAI DESAI</t>
  </si>
  <si>
    <t>CONFINT</t>
  </si>
  <si>
    <t>AMITKUMAR</t>
  </si>
  <si>
    <t>CRESSAN</t>
  </si>
  <si>
    <t>GEETANJALI GUNAJI MEDHEKAR</t>
  </si>
  <si>
    <t>DELTA</t>
  </si>
  <si>
    <t>PREETI MANN</t>
  </si>
  <si>
    <t>GARBIFIN</t>
  </si>
  <si>
    <t>KALPATARU SHARES &amp; STOCK BROKING PRIVATE LIMITED</t>
  </si>
  <si>
    <t>GENPHARMA</t>
  </si>
  <si>
    <t>F3 ADVISORS PRIVATE LIMITED</t>
  </si>
  <si>
    <t>MULTIPLIER SHARE &amp; STOCK ADVISORS PRIVATE LIMITED</t>
  </si>
  <si>
    <t>GPSL</t>
  </si>
  <si>
    <t>BIREN PRAVIN GANDHI</t>
  </si>
  <si>
    <t>SHRENI SHARES LTD</t>
  </si>
  <si>
    <t>ICSL</t>
  </si>
  <si>
    <t>RUCHI MALHOTRA</t>
  </si>
  <si>
    <t>IISL</t>
  </si>
  <si>
    <t>LAXMAN HARKISHAN NARANG</t>
  </si>
  <si>
    <t>UTTAM EXPORTS PRIVATE LIMITED</t>
  </si>
  <si>
    <t>INDXTRA</t>
  </si>
  <si>
    <t>BISHAL GUPTA</t>
  </si>
  <si>
    <t>ROMIT CHAMPAKLAL SHAH</t>
  </si>
  <si>
    <t>JYOTI MOHTA</t>
  </si>
  <si>
    <t>JETMALL</t>
  </si>
  <si>
    <t>DEEPA KETAN SHAH</t>
  </si>
  <si>
    <t>LELAVOIR</t>
  </si>
  <si>
    <t>MANBHUPINDER SINGH ATWAL</t>
  </si>
  <si>
    <t>DAMAN GHURA</t>
  </si>
  <si>
    <t>LATHE DERIVATIVES TRADING PRIVATE LIMITED .</t>
  </si>
  <si>
    <t>PURE BROKING PRIVATE LIMITED</t>
  </si>
  <si>
    <t>MURAE</t>
  </si>
  <si>
    <t>NAGTECH</t>
  </si>
  <si>
    <t>REGENT COMMODITIES BROKING PRIVATE LIMITED</t>
  </si>
  <si>
    <t>SHAIK MUJEEB</t>
  </si>
  <si>
    <t>NAVKAR</t>
  </si>
  <si>
    <t>NACIO MULTI TRADERS LLP</t>
  </si>
  <si>
    <t>MISHTI TRADERS LLP</t>
  </si>
  <si>
    <t>ODYCORP</t>
  </si>
  <si>
    <t>VIMLA LALIT DANGI</t>
  </si>
  <si>
    <t>RISHABH LALIT DANGI</t>
  </si>
  <si>
    <t>PANABYTE</t>
  </si>
  <si>
    <t>NIKIT D RAMBHIA</t>
  </si>
  <si>
    <t>PESB</t>
  </si>
  <si>
    <t>HKG MONEY TECH PRIVATE LIMITED</t>
  </si>
  <si>
    <t>ARIKA SECURITIES PRIVATE LIMITED</t>
  </si>
  <si>
    <t>SAMYAKINT</t>
  </si>
  <si>
    <t>RAJESH KUMAR GARG</t>
  </si>
  <si>
    <t>SUNITA JAIN</t>
  </si>
  <si>
    <t>SEACOAST</t>
  </si>
  <si>
    <t>TOPGAIN FINANCE PRIVATE LIMITED</t>
  </si>
  <si>
    <t>SIPTL</t>
  </si>
  <si>
    <t>KAMLESH NAVINCHANDRA SHAH</t>
  </si>
  <si>
    <t>SHUBHAM ASHOKBHAI PATEL</t>
  </si>
  <si>
    <t>MAHADEV MANUBHAI MAKVANA</t>
  </si>
  <si>
    <t>VEL</t>
  </si>
  <si>
    <t>MANSIBEN HIRENKUMAR TEJANI</t>
  </si>
  <si>
    <t>KETAN PRAVEEN RANGA</t>
  </si>
  <si>
    <t>AVPINFRA</t>
  </si>
  <si>
    <t>AVP Infracon Limited</t>
  </si>
  <si>
    <t>ROHAN GUPTA</t>
  </si>
  <si>
    <t>CMMIPL</t>
  </si>
  <si>
    <t>CMM Infraprojects Limited</t>
  </si>
  <si>
    <t>GURPUR HARIRAM SHENOY</t>
  </si>
  <si>
    <t>GMRP&amp;UI</t>
  </si>
  <si>
    <t>GMR Pow and Urban Infra L</t>
  </si>
  <si>
    <t>GTLINFRA</t>
  </si>
  <si>
    <t>GTL Infrastructure Limite</t>
  </si>
  <si>
    <t>HEADSUP</t>
  </si>
  <si>
    <t>Heads UP Ventures Limited</t>
  </si>
  <si>
    <t>KARNIKA</t>
  </si>
  <si>
    <t>Karnika Industries Ltd</t>
  </si>
  <si>
    <t>VERTOZ ADVERTISING LIMITED</t>
  </si>
  <si>
    <t>RS SECURITIES</t>
  </si>
  <si>
    <t>NHIT</t>
  </si>
  <si>
    <t>National Highw Infra Trus</t>
  </si>
  <si>
    <t>LARSEN AND TOUBRO LIMITED</t>
  </si>
  <si>
    <t>SARVESHWAR</t>
  </si>
  <si>
    <t>Sarveshwar Foods Limited</t>
  </si>
  <si>
    <t>VIKASECO</t>
  </si>
  <si>
    <t>Vikas EcoTech Limited</t>
  </si>
  <si>
    <t>VISHWAS FINCAP SERVICES PRIVATE LIMITED</t>
  </si>
  <si>
    <t>FUNICULAR FUNDS LP</t>
  </si>
  <si>
    <t>SAMTA MUNDRA</t>
  </si>
  <si>
    <t>SW CAPITAL PRIVATE LIMITED</t>
  </si>
  <si>
    <t>VIRINCHI</t>
  </si>
  <si>
    <t>Virinchi Limited</t>
  </si>
  <si>
    <t>SHITALNATH CONSULTANT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</si>
</sst>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7" t="s">
        <v>16</v>
      </c>
      <c r="B9" s="369" t="s">
        <v>17</v>
      </c>
      <c r="C9" s="369" t="s">
        <v>18</v>
      </c>
      <c r="D9" s="369" t="s">
        <v>19</v>
      </c>
      <c r="E9" s="26" t="s">
        <v>20</v>
      </c>
      <c r="F9" s="26" t="s">
        <v>21</v>
      </c>
      <c r="G9" s="364" t="s">
        <v>22</v>
      </c>
      <c r="H9" s="365"/>
      <c r="I9" s="366"/>
      <c r="J9" s="364" t="s">
        <v>23</v>
      </c>
      <c r="K9" s="365"/>
      <c r="L9" s="366"/>
      <c r="M9" s="26"/>
      <c r="N9" s="27"/>
      <c r="O9" s="27"/>
      <c r="P9" s="27"/>
    </row>
    <row r="10" spans="1:16" ht="38.25">
      <c r="A10" s="368"/>
      <c r="B10" s="370"/>
      <c r="C10" s="370"/>
      <c r="D10" s="370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21910.05</v>
      </c>
      <c r="F11" s="235">
        <v>21898.966666666664</v>
      </c>
      <c r="G11" s="234">
        <v>21809.133333333328</v>
      </c>
      <c r="H11" s="234">
        <v>21708.216666666664</v>
      </c>
      <c r="I11" s="234">
        <v>21618.383333333328</v>
      </c>
      <c r="J11" s="234">
        <v>21999.883333333328</v>
      </c>
      <c r="K11" s="234">
        <v>22089.716666666664</v>
      </c>
      <c r="L11" s="234">
        <v>22190.633333333328</v>
      </c>
      <c r="M11" s="233">
        <v>21988.799999999999</v>
      </c>
      <c r="N11" s="233">
        <v>21798.05</v>
      </c>
      <c r="O11" s="233">
        <v>16318250</v>
      </c>
      <c r="P11" s="236">
        <v>3.9621382011031233E-3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46449.05</v>
      </c>
      <c r="F12" s="235">
        <v>46413.533333333333</v>
      </c>
      <c r="G12" s="234">
        <v>46037.516666666663</v>
      </c>
      <c r="H12" s="234">
        <v>45625.98333333333</v>
      </c>
      <c r="I12" s="234">
        <v>45249.96666666666</v>
      </c>
      <c r="J12" s="234">
        <v>46825.066666666666</v>
      </c>
      <c r="K12" s="234">
        <v>47201.083333333343</v>
      </c>
      <c r="L12" s="234">
        <v>47612.616666666669</v>
      </c>
      <c r="M12" s="233">
        <v>46789.55</v>
      </c>
      <c r="N12" s="233">
        <v>46002</v>
      </c>
      <c r="O12" s="233">
        <v>5615475</v>
      </c>
      <c r="P12" s="236">
        <v>1.5780805266056887E-2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20591.75</v>
      </c>
      <c r="F13" s="249">
        <v>20567.516666666666</v>
      </c>
      <c r="G13" s="251">
        <v>20421.783333333333</v>
      </c>
      <c r="H13" s="251">
        <v>20251.816666666666</v>
      </c>
      <c r="I13" s="251">
        <v>20106.083333333332</v>
      </c>
      <c r="J13" s="251">
        <v>20737.483333333334</v>
      </c>
      <c r="K13" s="251">
        <v>20883.216666666664</v>
      </c>
      <c r="L13" s="251">
        <v>21053.183333333334</v>
      </c>
      <c r="M13" s="252">
        <v>20713.25</v>
      </c>
      <c r="N13" s="252">
        <v>20397.55</v>
      </c>
      <c r="O13" s="252">
        <v>71560</v>
      </c>
      <c r="P13" s="253">
        <v>-0.14360938247965535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10151.35</v>
      </c>
      <c r="F14" s="249">
        <v>10148.699999999999</v>
      </c>
      <c r="G14" s="251">
        <v>10061.649999999998</v>
      </c>
      <c r="H14" s="251">
        <v>9971.9499999999989</v>
      </c>
      <c r="I14" s="251">
        <v>9884.8999999999978</v>
      </c>
      <c r="J14" s="251">
        <v>10238.399999999998</v>
      </c>
      <c r="K14" s="251">
        <v>10325.449999999997</v>
      </c>
      <c r="L14" s="251">
        <v>10415.149999999998</v>
      </c>
      <c r="M14" s="252">
        <v>10235.75</v>
      </c>
      <c r="N14" s="252">
        <v>10059</v>
      </c>
      <c r="O14" s="252">
        <v>1781475</v>
      </c>
      <c r="P14" s="253">
        <v>-4.1444713478611783E-2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637.20000000000005</v>
      </c>
      <c r="F15" s="249">
        <v>639.76666666666677</v>
      </c>
      <c r="G15" s="251">
        <v>631.53333333333353</v>
      </c>
      <c r="H15" s="251">
        <v>625.86666666666679</v>
      </c>
      <c r="I15" s="251">
        <v>617.63333333333355</v>
      </c>
      <c r="J15" s="251">
        <v>645.43333333333351</v>
      </c>
      <c r="K15" s="251">
        <v>653.66666666666686</v>
      </c>
      <c r="L15" s="251">
        <v>659.33333333333348</v>
      </c>
      <c r="M15" s="252">
        <v>648</v>
      </c>
      <c r="N15" s="252">
        <v>634.1</v>
      </c>
      <c r="O15" s="252">
        <v>14870000</v>
      </c>
      <c r="P15" s="253">
        <v>2.3681674239295056E-2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5735.55</v>
      </c>
      <c r="F16" s="249">
        <v>5690.2166666666672</v>
      </c>
      <c r="G16" s="251">
        <v>5605.4333333333343</v>
      </c>
      <c r="H16" s="251">
        <v>5475.3166666666675</v>
      </c>
      <c r="I16" s="251">
        <v>5390.5333333333347</v>
      </c>
      <c r="J16" s="251">
        <v>5820.3333333333339</v>
      </c>
      <c r="K16" s="251">
        <v>5905.1166666666668</v>
      </c>
      <c r="L16" s="251">
        <v>6035.2333333333336</v>
      </c>
      <c r="M16" s="252">
        <v>5775</v>
      </c>
      <c r="N16" s="252">
        <v>5560.1</v>
      </c>
      <c r="O16" s="252">
        <v>1087375</v>
      </c>
      <c r="P16" s="253">
        <v>-5.0325975065766901E-3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27709.25</v>
      </c>
      <c r="F17" s="249">
        <v>27875.116666666669</v>
      </c>
      <c r="G17" s="251">
        <v>27484.133333333339</v>
      </c>
      <c r="H17" s="251">
        <v>27259.01666666667</v>
      </c>
      <c r="I17" s="251">
        <v>26868.03333333334</v>
      </c>
      <c r="J17" s="251">
        <v>28100.233333333337</v>
      </c>
      <c r="K17" s="251">
        <v>28491.216666666667</v>
      </c>
      <c r="L17" s="251">
        <v>28716.333333333336</v>
      </c>
      <c r="M17" s="252">
        <v>28266.1</v>
      </c>
      <c r="N17" s="252">
        <v>27650</v>
      </c>
      <c r="O17" s="252">
        <v>199640</v>
      </c>
      <c r="P17" s="253">
        <v>9.5064724919093849E-3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169.5</v>
      </c>
      <c r="F18" s="249">
        <v>169.11666666666667</v>
      </c>
      <c r="G18" s="251">
        <v>166.43333333333334</v>
      </c>
      <c r="H18" s="251">
        <v>163.36666666666667</v>
      </c>
      <c r="I18" s="251">
        <v>160.68333333333334</v>
      </c>
      <c r="J18" s="251">
        <v>172.18333333333334</v>
      </c>
      <c r="K18" s="251">
        <v>174.86666666666667</v>
      </c>
      <c r="L18" s="251">
        <v>177.93333333333334</v>
      </c>
      <c r="M18" s="252">
        <v>171.8</v>
      </c>
      <c r="N18" s="252">
        <v>166.05</v>
      </c>
      <c r="O18" s="252">
        <v>60253200</v>
      </c>
      <c r="P18" s="253">
        <v>2.7860159971241126E-3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202.9</v>
      </c>
      <c r="F19" s="249">
        <v>204.88333333333333</v>
      </c>
      <c r="G19" s="251">
        <v>199.01666666666665</v>
      </c>
      <c r="H19" s="251">
        <v>195.13333333333333</v>
      </c>
      <c r="I19" s="251">
        <v>189.26666666666665</v>
      </c>
      <c r="J19" s="251">
        <v>208.76666666666665</v>
      </c>
      <c r="K19" s="251">
        <v>214.63333333333333</v>
      </c>
      <c r="L19" s="251">
        <v>218.51666666666665</v>
      </c>
      <c r="M19" s="252">
        <v>210.75</v>
      </c>
      <c r="N19" s="252">
        <v>201</v>
      </c>
      <c r="O19" s="252">
        <v>46186400</v>
      </c>
      <c r="P19" s="253">
        <v>4.6295205560136644E-2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2404.85</v>
      </c>
      <c r="F20" s="249">
        <v>2406.0333333333333</v>
      </c>
      <c r="G20" s="251">
        <v>2374.9666666666667</v>
      </c>
      <c r="H20" s="251">
        <v>2345.0833333333335</v>
      </c>
      <c r="I20" s="251">
        <v>2314.0166666666669</v>
      </c>
      <c r="J20" s="251">
        <v>2435.9166666666665</v>
      </c>
      <c r="K20" s="251">
        <v>2466.9833333333331</v>
      </c>
      <c r="L20" s="251">
        <v>2496.8666666666663</v>
      </c>
      <c r="M20" s="252">
        <v>2437.1</v>
      </c>
      <c r="N20" s="252">
        <v>2376.15</v>
      </c>
      <c r="O20" s="252">
        <v>5050500</v>
      </c>
      <c r="P20" s="253">
        <v>-1.4235719793582063E-3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3056.4</v>
      </c>
      <c r="F21" s="249">
        <v>3054.8166666666671</v>
      </c>
      <c r="G21" s="251">
        <v>3025.233333333334</v>
      </c>
      <c r="H21" s="251">
        <v>2994.0666666666671</v>
      </c>
      <c r="I21" s="251">
        <v>2964.483333333334</v>
      </c>
      <c r="J21" s="251">
        <v>3085.983333333334</v>
      </c>
      <c r="K21" s="251">
        <v>3115.5666666666671</v>
      </c>
      <c r="L21" s="251">
        <v>3146.733333333334</v>
      </c>
      <c r="M21" s="252">
        <v>3084.4</v>
      </c>
      <c r="N21" s="252">
        <v>3023.65</v>
      </c>
      <c r="O21" s="252">
        <v>20230500</v>
      </c>
      <c r="P21" s="253">
        <v>-3.0749671067220553E-3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1249.05</v>
      </c>
      <c r="F22" s="249">
        <v>1245.5166666666667</v>
      </c>
      <c r="G22" s="251">
        <v>1235.0333333333333</v>
      </c>
      <c r="H22" s="251">
        <v>1221.0166666666667</v>
      </c>
      <c r="I22" s="251">
        <v>1210.5333333333333</v>
      </c>
      <c r="J22" s="251">
        <v>1259.5333333333333</v>
      </c>
      <c r="K22" s="251">
        <v>1270.0166666666664</v>
      </c>
      <c r="L22" s="251">
        <v>1284.0333333333333</v>
      </c>
      <c r="M22" s="252">
        <v>1256</v>
      </c>
      <c r="N22" s="252">
        <v>1231.5</v>
      </c>
      <c r="O22" s="252">
        <v>51175200</v>
      </c>
      <c r="P22" s="253">
        <v>2.9318616537581136E-3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4796.1499999999996</v>
      </c>
      <c r="F23" s="249">
        <v>4830.6333333333332</v>
      </c>
      <c r="G23" s="251">
        <v>4746.5166666666664</v>
      </c>
      <c r="H23" s="251">
        <v>4696.8833333333332</v>
      </c>
      <c r="I23" s="251">
        <v>4612.7666666666664</v>
      </c>
      <c r="J23" s="251">
        <v>4880.2666666666664</v>
      </c>
      <c r="K23" s="251">
        <v>4964.3833333333332</v>
      </c>
      <c r="L23" s="251">
        <v>5014.0166666666664</v>
      </c>
      <c r="M23" s="252">
        <v>4914.75</v>
      </c>
      <c r="N23" s="252">
        <v>4781</v>
      </c>
      <c r="O23" s="252">
        <v>1165600</v>
      </c>
      <c r="P23" s="253">
        <v>1.799126637554585E-2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576.70000000000005</v>
      </c>
      <c r="F24" s="249">
        <v>577.5</v>
      </c>
      <c r="G24" s="251">
        <v>566.35</v>
      </c>
      <c r="H24" s="251">
        <v>556</v>
      </c>
      <c r="I24" s="251">
        <v>544.85</v>
      </c>
      <c r="J24" s="251">
        <v>587.85</v>
      </c>
      <c r="K24" s="251">
        <v>599.00000000000011</v>
      </c>
      <c r="L24" s="251">
        <v>609.35</v>
      </c>
      <c r="M24" s="252">
        <v>588.65</v>
      </c>
      <c r="N24" s="252">
        <v>567.15</v>
      </c>
      <c r="O24" s="252">
        <v>49995000</v>
      </c>
      <c r="P24" s="253">
        <v>2.1590407532735029E-2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6185.4</v>
      </c>
      <c r="F25" s="249">
        <v>6156.6166666666659</v>
      </c>
      <c r="G25" s="251">
        <v>6109.9333333333316</v>
      </c>
      <c r="H25" s="251">
        <v>6034.4666666666653</v>
      </c>
      <c r="I25" s="251">
        <v>5987.783333333331</v>
      </c>
      <c r="J25" s="251">
        <v>6232.0833333333321</v>
      </c>
      <c r="K25" s="251">
        <v>6278.7666666666664</v>
      </c>
      <c r="L25" s="251">
        <v>6354.2333333333327</v>
      </c>
      <c r="M25" s="252">
        <v>6203.3</v>
      </c>
      <c r="N25" s="252">
        <v>6081.15</v>
      </c>
      <c r="O25" s="252">
        <v>2277250</v>
      </c>
      <c r="P25" s="253">
        <v>-1.7526829531359544E-2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453.05</v>
      </c>
      <c r="F26" s="249">
        <v>452.08333333333331</v>
      </c>
      <c r="G26" s="251">
        <v>446.11666666666662</v>
      </c>
      <c r="H26" s="251">
        <v>439.18333333333328</v>
      </c>
      <c r="I26" s="251">
        <v>433.21666666666658</v>
      </c>
      <c r="J26" s="251">
        <v>459.01666666666665</v>
      </c>
      <c r="K26" s="251">
        <v>464.98333333333335</v>
      </c>
      <c r="L26" s="251">
        <v>471.91666666666669</v>
      </c>
      <c r="M26" s="252">
        <v>458.05</v>
      </c>
      <c r="N26" s="252">
        <v>445.15</v>
      </c>
      <c r="O26" s="252">
        <v>16617500</v>
      </c>
      <c r="P26" s="253">
        <v>-7.1560008178286644E-4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162.15</v>
      </c>
      <c r="F27" s="249">
        <v>161.86666666666667</v>
      </c>
      <c r="G27" s="251">
        <v>160.68333333333334</v>
      </c>
      <c r="H27" s="251">
        <v>159.21666666666667</v>
      </c>
      <c r="I27" s="251">
        <v>158.03333333333333</v>
      </c>
      <c r="J27" s="251">
        <v>163.33333333333334</v>
      </c>
      <c r="K27" s="251">
        <v>164.51666666666668</v>
      </c>
      <c r="L27" s="251">
        <v>165.98333333333335</v>
      </c>
      <c r="M27" s="252">
        <v>163.05000000000001</v>
      </c>
      <c r="N27" s="252">
        <v>160.4</v>
      </c>
      <c r="O27" s="252">
        <v>116825000</v>
      </c>
      <c r="P27" s="253">
        <v>5.8114507102884202E-3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2818.9</v>
      </c>
      <c r="F28" s="249">
        <v>2813.9666666666667</v>
      </c>
      <c r="G28" s="251">
        <v>2798.9333333333334</v>
      </c>
      <c r="H28" s="251">
        <v>2778.9666666666667</v>
      </c>
      <c r="I28" s="251">
        <v>2763.9333333333334</v>
      </c>
      <c r="J28" s="251">
        <v>2833.9333333333334</v>
      </c>
      <c r="K28" s="251">
        <v>2848.9666666666672</v>
      </c>
      <c r="L28" s="251">
        <v>2868.9333333333334</v>
      </c>
      <c r="M28" s="252">
        <v>2829</v>
      </c>
      <c r="N28" s="252">
        <v>2794</v>
      </c>
      <c r="O28" s="252">
        <v>8562600</v>
      </c>
      <c r="P28" s="253">
        <v>-5.3693155289943038E-4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1910.7</v>
      </c>
      <c r="F29" s="249">
        <v>1926.8833333333332</v>
      </c>
      <c r="G29" s="251">
        <v>1886.2666666666664</v>
      </c>
      <c r="H29" s="251">
        <v>1861.8333333333333</v>
      </c>
      <c r="I29" s="251">
        <v>1821.2166666666665</v>
      </c>
      <c r="J29" s="251">
        <v>1951.3166666666664</v>
      </c>
      <c r="K29" s="251">
        <v>1991.9333333333332</v>
      </c>
      <c r="L29" s="251">
        <v>2016.3666666666663</v>
      </c>
      <c r="M29" s="252">
        <v>1967.5</v>
      </c>
      <c r="N29" s="252">
        <v>1902.45</v>
      </c>
      <c r="O29" s="252">
        <v>3230334</v>
      </c>
      <c r="P29" s="253">
        <v>1.821078989301161E-3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5884.9</v>
      </c>
      <c r="F30" s="249">
        <v>5859.3500000000013</v>
      </c>
      <c r="G30" s="251">
        <v>5775.6500000000024</v>
      </c>
      <c r="H30" s="251">
        <v>5666.4000000000015</v>
      </c>
      <c r="I30" s="251">
        <v>5582.7000000000025</v>
      </c>
      <c r="J30" s="251">
        <v>5968.6000000000022</v>
      </c>
      <c r="K30" s="251">
        <v>6052.3000000000011</v>
      </c>
      <c r="L30" s="251">
        <v>6161.550000000002</v>
      </c>
      <c r="M30" s="252">
        <v>5943.05</v>
      </c>
      <c r="N30" s="252">
        <v>5750.1</v>
      </c>
      <c r="O30" s="252">
        <v>375000</v>
      </c>
      <c r="P30" s="253">
        <v>2.7115858668857847E-2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562.04999999999995</v>
      </c>
      <c r="F31" s="249">
        <v>561.75</v>
      </c>
      <c r="G31" s="251">
        <v>555.54999999999995</v>
      </c>
      <c r="H31" s="251">
        <v>549.04999999999995</v>
      </c>
      <c r="I31" s="251">
        <v>542.84999999999991</v>
      </c>
      <c r="J31" s="251">
        <v>568.25</v>
      </c>
      <c r="K31" s="251">
        <v>574.45000000000005</v>
      </c>
      <c r="L31" s="251">
        <v>580.95000000000005</v>
      </c>
      <c r="M31" s="252">
        <v>567.95000000000005</v>
      </c>
      <c r="N31" s="252">
        <v>555.25</v>
      </c>
      <c r="O31" s="252">
        <v>21327000</v>
      </c>
      <c r="P31" s="253">
        <v>-1.7098350078348236E-2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1017.6</v>
      </c>
      <c r="F32" s="249">
        <v>1011.7166666666667</v>
      </c>
      <c r="G32" s="251">
        <v>1000.8833333333334</v>
      </c>
      <c r="H32" s="251">
        <v>984.16666666666674</v>
      </c>
      <c r="I32" s="251">
        <v>973.33333333333348</v>
      </c>
      <c r="J32" s="251">
        <v>1028.4333333333334</v>
      </c>
      <c r="K32" s="251">
        <v>1039.2666666666667</v>
      </c>
      <c r="L32" s="251">
        <v>1055.9833333333333</v>
      </c>
      <c r="M32" s="252">
        <v>1022.55</v>
      </c>
      <c r="N32" s="252">
        <v>995</v>
      </c>
      <c r="O32" s="252">
        <v>18091700</v>
      </c>
      <c r="P32" s="253">
        <v>-2.5767089207439878E-2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1037.8499999999999</v>
      </c>
      <c r="F33" s="249">
        <v>1044.1333333333334</v>
      </c>
      <c r="G33" s="251">
        <v>1027.3666666666668</v>
      </c>
      <c r="H33" s="251">
        <v>1016.8833333333334</v>
      </c>
      <c r="I33" s="251">
        <v>1000.1166666666668</v>
      </c>
      <c r="J33" s="251">
        <v>1054.6166666666668</v>
      </c>
      <c r="K33" s="251">
        <v>1071.3833333333337</v>
      </c>
      <c r="L33" s="251">
        <v>1081.8666666666668</v>
      </c>
      <c r="M33" s="252">
        <v>1060.9000000000001</v>
      </c>
      <c r="N33" s="252">
        <v>1033.6500000000001</v>
      </c>
      <c r="O33" s="252">
        <v>53202500</v>
      </c>
      <c r="P33" s="253">
        <v>4.3966690786004244E-2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8605.2999999999993</v>
      </c>
      <c r="F34" s="249">
        <v>8646.7666666666664</v>
      </c>
      <c r="G34" s="251">
        <v>8538.5333333333328</v>
      </c>
      <c r="H34" s="251">
        <v>8471.7666666666664</v>
      </c>
      <c r="I34" s="251">
        <v>8363.5333333333328</v>
      </c>
      <c r="J34" s="251">
        <v>8713.5333333333328</v>
      </c>
      <c r="K34" s="251">
        <v>8821.7666666666664</v>
      </c>
      <c r="L34" s="251">
        <v>8888.5333333333328</v>
      </c>
      <c r="M34" s="252">
        <v>8755</v>
      </c>
      <c r="N34" s="252">
        <v>8580</v>
      </c>
      <c r="O34" s="252">
        <v>2890625</v>
      </c>
      <c r="P34" s="253">
        <v>5.1040814471411691E-2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1588.35</v>
      </c>
      <c r="F35" s="249">
        <v>1585.8166666666666</v>
      </c>
      <c r="G35" s="251">
        <v>1572.6333333333332</v>
      </c>
      <c r="H35" s="251">
        <v>1556.9166666666665</v>
      </c>
      <c r="I35" s="251">
        <v>1543.7333333333331</v>
      </c>
      <c r="J35" s="251">
        <v>1601.5333333333333</v>
      </c>
      <c r="K35" s="251">
        <v>1614.7166666666667</v>
      </c>
      <c r="L35" s="251">
        <v>1630.4333333333334</v>
      </c>
      <c r="M35" s="252">
        <v>1599</v>
      </c>
      <c r="N35" s="252">
        <v>1570.1</v>
      </c>
      <c r="O35" s="252">
        <v>10221000</v>
      </c>
      <c r="P35" s="253">
        <v>1.8890494940936052E-2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6650.95</v>
      </c>
      <c r="F36" s="249">
        <v>6669.2333333333336</v>
      </c>
      <c r="G36" s="251">
        <v>6604.9666666666672</v>
      </c>
      <c r="H36" s="251">
        <v>6558.9833333333336</v>
      </c>
      <c r="I36" s="251">
        <v>6494.7166666666672</v>
      </c>
      <c r="J36" s="251">
        <v>6715.2166666666672</v>
      </c>
      <c r="K36" s="251">
        <v>6779.4833333333336</v>
      </c>
      <c r="L36" s="251">
        <v>6825.4666666666672</v>
      </c>
      <c r="M36" s="252">
        <v>6733.5</v>
      </c>
      <c r="N36" s="252">
        <v>6623.25</v>
      </c>
      <c r="O36" s="252">
        <v>8056875</v>
      </c>
      <c r="P36" s="253">
        <v>-4.6706994217088432E-2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2288.1</v>
      </c>
      <c r="F37" s="249">
        <v>2289.833333333333</v>
      </c>
      <c r="G37" s="251">
        <v>2251.2166666666662</v>
      </c>
      <c r="H37" s="251">
        <v>2214.333333333333</v>
      </c>
      <c r="I37" s="251">
        <v>2175.7166666666662</v>
      </c>
      <c r="J37" s="251">
        <v>2326.7166666666662</v>
      </c>
      <c r="K37" s="251">
        <v>2365.333333333333</v>
      </c>
      <c r="L37" s="251">
        <v>2402.2166666666662</v>
      </c>
      <c r="M37" s="252">
        <v>2328.4499999999998</v>
      </c>
      <c r="N37" s="252">
        <v>2252.9499999999998</v>
      </c>
      <c r="O37" s="252">
        <v>2472900</v>
      </c>
      <c r="P37" s="253">
        <v>2.308551570063299E-2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359.25</v>
      </c>
      <c r="F38" s="249">
        <v>360.56666666666666</v>
      </c>
      <c r="G38" s="251">
        <v>357.23333333333335</v>
      </c>
      <c r="H38" s="251">
        <v>355.2166666666667</v>
      </c>
      <c r="I38" s="251">
        <v>351.88333333333338</v>
      </c>
      <c r="J38" s="251">
        <v>362.58333333333331</v>
      </c>
      <c r="K38" s="251">
        <v>365.91666666666669</v>
      </c>
      <c r="L38" s="251">
        <v>367.93333333333328</v>
      </c>
      <c r="M38" s="252">
        <v>363.9</v>
      </c>
      <c r="N38" s="252">
        <v>358.55</v>
      </c>
      <c r="O38" s="252">
        <v>12937600</v>
      </c>
      <c r="P38" s="253">
        <v>-2.1775949673360755E-2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178</v>
      </c>
      <c r="F39" s="249">
        <v>179.41666666666666</v>
      </c>
      <c r="G39" s="251">
        <v>176.08333333333331</v>
      </c>
      <c r="H39" s="251">
        <v>174.16666666666666</v>
      </c>
      <c r="I39" s="251">
        <v>170.83333333333331</v>
      </c>
      <c r="J39" s="251">
        <v>181.33333333333331</v>
      </c>
      <c r="K39" s="251">
        <v>184.66666666666663</v>
      </c>
      <c r="L39" s="251">
        <v>186.58333333333331</v>
      </c>
      <c r="M39" s="252">
        <v>182.75</v>
      </c>
      <c r="N39" s="252">
        <v>177.5</v>
      </c>
      <c r="O39" s="252">
        <v>107042500</v>
      </c>
      <c r="P39" s="253">
        <v>-7.3261771729302393E-3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250.05</v>
      </c>
      <c r="F40" s="249">
        <v>249.23333333333335</v>
      </c>
      <c r="G40" s="251">
        <v>245.16666666666669</v>
      </c>
      <c r="H40" s="251">
        <v>240.28333333333333</v>
      </c>
      <c r="I40" s="251">
        <v>236.21666666666667</v>
      </c>
      <c r="J40" s="251">
        <v>254.1166666666667</v>
      </c>
      <c r="K40" s="251">
        <v>258.18333333333339</v>
      </c>
      <c r="L40" s="251">
        <v>263.06666666666672</v>
      </c>
      <c r="M40" s="252">
        <v>253.3</v>
      </c>
      <c r="N40" s="252">
        <v>244.35</v>
      </c>
      <c r="O40" s="252">
        <v>134760600</v>
      </c>
      <c r="P40" s="253">
        <v>9.2000350477525628E-3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1377.15</v>
      </c>
      <c r="F41" s="249">
        <v>1368.55</v>
      </c>
      <c r="G41" s="251">
        <v>1357.1</v>
      </c>
      <c r="H41" s="251">
        <v>1337.05</v>
      </c>
      <c r="I41" s="251">
        <v>1325.6</v>
      </c>
      <c r="J41" s="251">
        <v>1388.6</v>
      </c>
      <c r="K41" s="251">
        <v>1400.0500000000002</v>
      </c>
      <c r="L41" s="251">
        <v>1420.1</v>
      </c>
      <c r="M41" s="252">
        <v>1380</v>
      </c>
      <c r="N41" s="252">
        <v>1348.5</v>
      </c>
      <c r="O41" s="252">
        <v>3667875</v>
      </c>
      <c r="P41" s="253">
        <v>2.5154595954302483E-2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187.25</v>
      </c>
      <c r="F42" s="249">
        <v>185.73333333333335</v>
      </c>
      <c r="G42" s="251">
        <v>183.81666666666669</v>
      </c>
      <c r="H42" s="251">
        <v>180.38333333333335</v>
      </c>
      <c r="I42" s="251">
        <v>178.4666666666667</v>
      </c>
      <c r="J42" s="251">
        <v>189.16666666666669</v>
      </c>
      <c r="K42" s="251">
        <v>191.08333333333331</v>
      </c>
      <c r="L42" s="251">
        <v>194.51666666666668</v>
      </c>
      <c r="M42" s="252">
        <v>187.65</v>
      </c>
      <c r="N42" s="252">
        <v>182.3</v>
      </c>
      <c r="O42" s="252">
        <v>181961100</v>
      </c>
      <c r="P42" s="253">
        <v>-1.4509307566449541E-2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549.35</v>
      </c>
      <c r="F43" s="249">
        <v>549.36666666666667</v>
      </c>
      <c r="G43" s="251">
        <v>543.73333333333335</v>
      </c>
      <c r="H43" s="251">
        <v>538.11666666666667</v>
      </c>
      <c r="I43" s="251">
        <v>532.48333333333335</v>
      </c>
      <c r="J43" s="251">
        <v>554.98333333333335</v>
      </c>
      <c r="K43" s="251">
        <v>560.61666666666679</v>
      </c>
      <c r="L43" s="251">
        <v>566.23333333333335</v>
      </c>
      <c r="M43" s="252">
        <v>555</v>
      </c>
      <c r="N43" s="252">
        <v>543.75</v>
      </c>
      <c r="O43" s="252">
        <v>15758160</v>
      </c>
      <c r="P43" s="253">
        <v>-6.1605061605061609E-3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1096.5</v>
      </c>
      <c r="F44" s="249">
        <v>1102.9833333333333</v>
      </c>
      <c r="G44" s="251">
        <v>1085.7666666666667</v>
      </c>
      <c r="H44" s="251">
        <v>1075.0333333333333</v>
      </c>
      <c r="I44" s="251">
        <v>1057.8166666666666</v>
      </c>
      <c r="J44" s="251">
        <v>1113.7166666666667</v>
      </c>
      <c r="K44" s="251">
        <v>1130.9333333333334</v>
      </c>
      <c r="L44" s="251">
        <v>1141.6666666666667</v>
      </c>
      <c r="M44" s="252">
        <v>1120.2</v>
      </c>
      <c r="N44" s="252">
        <v>1092.25</v>
      </c>
      <c r="O44" s="252">
        <v>7655500</v>
      </c>
      <c r="P44" s="253">
        <v>-2.4107375553818087E-3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1235.95</v>
      </c>
      <c r="F45" s="249">
        <v>1234.6333333333334</v>
      </c>
      <c r="G45" s="251">
        <v>1228.8166666666668</v>
      </c>
      <c r="H45" s="251">
        <v>1221.6833333333334</v>
      </c>
      <c r="I45" s="251">
        <v>1215.8666666666668</v>
      </c>
      <c r="J45" s="251">
        <v>1241.7666666666669</v>
      </c>
      <c r="K45" s="251">
        <v>1247.5833333333335</v>
      </c>
      <c r="L45" s="251">
        <v>1254.7166666666669</v>
      </c>
      <c r="M45" s="252">
        <v>1240.45</v>
      </c>
      <c r="N45" s="252">
        <v>1227.5</v>
      </c>
      <c r="O45" s="252">
        <v>36207350</v>
      </c>
      <c r="P45" s="253">
        <v>2.3195253563854063E-2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225.75</v>
      </c>
      <c r="F46" s="249">
        <v>222.76666666666665</v>
      </c>
      <c r="G46" s="251">
        <v>219.1333333333333</v>
      </c>
      <c r="H46" s="251">
        <v>212.51666666666665</v>
      </c>
      <c r="I46" s="251">
        <v>208.8833333333333</v>
      </c>
      <c r="J46" s="251">
        <v>229.3833333333333</v>
      </c>
      <c r="K46" s="251">
        <v>233.01666666666662</v>
      </c>
      <c r="L46" s="251">
        <v>239.6333333333333</v>
      </c>
      <c r="M46" s="252">
        <v>226.4</v>
      </c>
      <c r="N46" s="252">
        <v>216.15</v>
      </c>
      <c r="O46" s="252">
        <v>87260250</v>
      </c>
      <c r="P46" s="253">
        <v>-2.2983776158006113E-2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248.45</v>
      </c>
      <c r="F47" s="249">
        <v>247.96666666666667</v>
      </c>
      <c r="G47" s="251">
        <v>245.98333333333335</v>
      </c>
      <c r="H47" s="251">
        <v>243.51666666666668</v>
      </c>
      <c r="I47" s="251">
        <v>241.53333333333336</v>
      </c>
      <c r="J47" s="251">
        <v>250.43333333333334</v>
      </c>
      <c r="K47" s="251">
        <v>252.41666666666663</v>
      </c>
      <c r="L47" s="251">
        <v>254.88333333333333</v>
      </c>
      <c r="M47" s="252">
        <v>249.95</v>
      </c>
      <c r="N47" s="252">
        <v>245.5</v>
      </c>
      <c r="O47" s="252">
        <v>49445000</v>
      </c>
      <c r="P47" s="253">
        <v>-2.2584630590560911E-2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29976.2</v>
      </c>
      <c r="F48" s="249">
        <v>29935.116666666669</v>
      </c>
      <c r="G48" s="251">
        <v>29642.183333333338</v>
      </c>
      <c r="H48" s="251">
        <v>29308.166666666668</v>
      </c>
      <c r="I48" s="251">
        <v>29015.233333333337</v>
      </c>
      <c r="J48" s="251">
        <v>30269.133333333339</v>
      </c>
      <c r="K48" s="251">
        <v>30562.066666666673</v>
      </c>
      <c r="L48" s="251">
        <v>30896.083333333339</v>
      </c>
      <c r="M48" s="252">
        <v>30228.05</v>
      </c>
      <c r="N48" s="252">
        <v>29601.1</v>
      </c>
      <c r="O48" s="252">
        <v>261750</v>
      </c>
      <c r="P48" s="253">
        <v>1.9138755980861245E-3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568.04999999999995</v>
      </c>
      <c r="F49" s="249">
        <v>567.23333333333335</v>
      </c>
      <c r="G49" s="251">
        <v>562.11666666666667</v>
      </c>
      <c r="H49" s="251">
        <v>556.18333333333328</v>
      </c>
      <c r="I49" s="251">
        <v>551.06666666666661</v>
      </c>
      <c r="J49" s="251">
        <v>573.16666666666674</v>
      </c>
      <c r="K49" s="251">
        <v>578.28333333333353</v>
      </c>
      <c r="L49" s="251">
        <v>584.21666666666681</v>
      </c>
      <c r="M49" s="252">
        <v>572.35</v>
      </c>
      <c r="N49" s="252">
        <v>561.29999999999995</v>
      </c>
      <c r="O49" s="252">
        <v>28771200</v>
      </c>
      <c r="P49" s="253">
        <v>-8.4367245657568247E-3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4813.95</v>
      </c>
      <c r="F50" s="249">
        <v>4810.2833333333328</v>
      </c>
      <c r="G50" s="251">
        <v>4776.6166666666659</v>
      </c>
      <c r="H50" s="251">
        <v>4739.2833333333328</v>
      </c>
      <c r="I50" s="251">
        <v>4705.6166666666659</v>
      </c>
      <c r="J50" s="251">
        <v>4847.6166666666659</v>
      </c>
      <c r="K50" s="251">
        <v>4881.2833333333338</v>
      </c>
      <c r="L50" s="251">
        <v>4918.6166666666659</v>
      </c>
      <c r="M50" s="252">
        <v>4843.95</v>
      </c>
      <c r="N50" s="252">
        <v>4772.95</v>
      </c>
      <c r="O50" s="252">
        <v>2332600</v>
      </c>
      <c r="P50" s="253">
        <v>-1.5780590717299578E-2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720.1</v>
      </c>
      <c r="F51" s="249">
        <v>722.88333333333333</v>
      </c>
      <c r="G51" s="251">
        <v>710.7166666666667</v>
      </c>
      <c r="H51" s="251">
        <v>701.33333333333337</v>
      </c>
      <c r="I51" s="251">
        <v>689.16666666666674</v>
      </c>
      <c r="J51" s="251">
        <v>732.26666666666665</v>
      </c>
      <c r="K51" s="251">
        <v>744.43333333333339</v>
      </c>
      <c r="L51" s="251">
        <v>753.81666666666661</v>
      </c>
      <c r="M51" s="252">
        <v>735.05</v>
      </c>
      <c r="N51" s="252">
        <v>713.5</v>
      </c>
      <c r="O51" s="252">
        <v>7434000</v>
      </c>
      <c r="P51" s="253">
        <v>1.3773353334242466E-2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552.85</v>
      </c>
      <c r="F52" s="249">
        <v>548.50000000000011</v>
      </c>
      <c r="G52" s="251">
        <v>540.80000000000018</v>
      </c>
      <c r="H52" s="251">
        <v>528.75000000000011</v>
      </c>
      <c r="I52" s="251">
        <v>521.05000000000018</v>
      </c>
      <c r="J52" s="251">
        <v>560.55000000000018</v>
      </c>
      <c r="K52" s="251">
        <v>568.25000000000023</v>
      </c>
      <c r="L52" s="251">
        <v>580.30000000000018</v>
      </c>
      <c r="M52" s="252">
        <v>556.20000000000005</v>
      </c>
      <c r="N52" s="252">
        <v>536.45000000000005</v>
      </c>
      <c r="O52" s="252">
        <v>57574800</v>
      </c>
      <c r="P52" s="253">
        <v>2.2930058524417155E-2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720.5</v>
      </c>
      <c r="F53" s="249">
        <v>716.05000000000007</v>
      </c>
      <c r="G53" s="251">
        <v>708.65000000000009</v>
      </c>
      <c r="H53" s="251">
        <v>696.80000000000007</v>
      </c>
      <c r="I53" s="251">
        <v>689.40000000000009</v>
      </c>
      <c r="J53" s="251">
        <v>727.90000000000009</v>
      </c>
      <c r="K53" s="251">
        <v>735.3</v>
      </c>
      <c r="L53" s="251">
        <v>747.15000000000009</v>
      </c>
      <c r="M53" s="252">
        <v>723.45</v>
      </c>
      <c r="N53" s="252">
        <v>704.2</v>
      </c>
      <c r="O53" s="252">
        <v>4110600</v>
      </c>
      <c r="P53" s="253">
        <v>-2.4976873265494911E-2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338.2</v>
      </c>
      <c r="F54" s="249">
        <v>338.66666666666669</v>
      </c>
      <c r="G54" s="251">
        <v>333.78333333333336</v>
      </c>
      <c r="H54" s="251">
        <v>329.36666666666667</v>
      </c>
      <c r="I54" s="251">
        <v>324.48333333333335</v>
      </c>
      <c r="J54" s="251">
        <v>343.08333333333337</v>
      </c>
      <c r="K54" s="251">
        <v>347.9666666666667</v>
      </c>
      <c r="L54" s="251">
        <v>352.38333333333338</v>
      </c>
      <c r="M54" s="252">
        <v>343.55</v>
      </c>
      <c r="N54" s="252">
        <v>334.25</v>
      </c>
      <c r="O54" s="252">
        <v>8660200</v>
      </c>
      <c r="P54" s="253">
        <v>1.6956715751896476E-2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1048.3</v>
      </c>
      <c r="F55" s="249">
        <v>1044.3166666666666</v>
      </c>
      <c r="G55" s="251">
        <v>1034.0833333333333</v>
      </c>
      <c r="H55" s="251">
        <v>1019.8666666666666</v>
      </c>
      <c r="I55" s="251">
        <v>1009.6333333333332</v>
      </c>
      <c r="J55" s="251">
        <v>1058.5333333333333</v>
      </c>
      <c r="K55" s="251">
        <v>1068.7666666666669</v>
      </c>
      <c r="L55" s="251">
        <v>1082.9833333333333</v>
      </c>
      <c r="M55" s="252">
        <v>1054.55</v>
      </c>
      <c r="N55" s="252">
        <v>1030.0999999999999</v>
      </c>
      <c r="O55" s="252">
        <v>13075625</v>
      </c>
      <c r="P55" s="253">
        <v>-1.663924794359577E-2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1421.55</v>
      </c>
      <c r="F56" s="249">
        <v>1429.3500000000001</v>
      </c>
      <c r="G56" s="251">
        <v>1411.9500000000003</v>
      </c>
      <c r="H56" s="251">
        <v>1402.3500000000001</v>
      </c>
      <c r="I56" s="251">
        <v>1384.9500000000003</v>
      </c>
      <c r="J56" s="251">
        <v>1438.9500000000003</v>
      </c>
      <c r="K56" s="251">
        <v>1456.3500000000004</v>
      </c>
      <c r="L56" s="251">
        <v>1465.9500000000003</v>
      </c>
      <c r="M56" s="252">
        <v>1446.75</v>
      </c>
      <c r="N56" s="252">
        <v>1419.75</v>
      </c>
      <c r="O56" s="252">
        <v>10368800</v>
      </c>
      <c r="P56" s="253">
        <v>8.7840381478228129E-4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420.85</v>
      </c>
      <c r="F57" s="249">
        <v>419.51666666666665</v>
      </c>
      <c r="G57" s="251">
        <v>415.5333333333333</v>
      </c>
      <c r="H57" s="251">
        <v>410.21666666666664</v>
      </c>
      <c r="I57" s="251">
        <v>406.23333333333329</v>
      </c>
      <c r="J57" s="251">
        <v>424.83333333333331</v>
      </c>
      <c r="K57" s="251">
        <v>428.81666666666666</v>
      </c>
      <c r="L57" s="251">
        <v>434.13333333333333</v>
      </c>
      <c r="M57" s="252">
        <v>423.5</v>
      </c>
      <c r="N57" s="252">
        <v>414.2</v>
      </c>
      <c r="O57" s="252">
        <v>62094900</v>
      </c>
      <c r="P57" s="253">
        <v>8.5612934033699427E-3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5544.7</v>
      </c>
      <c r="F58" s="249">
        <v>5558</v>
      </c>
      <c r="G58" s="251">
        <v>5471.95</v>
      </c>
      <c r="H58" s="251">
        <v>5399.2</v>
      </c>
      <c r="I58" s="251">
        <v>5313.15</v>
      </c>
      <c r="J58" s="251">
        <v>5630.75</v>
      </c>
      <c r="K58" s="251">
        <v>5716.7999999999993</v>
      </c>
      <c r="L58" s="251">
        <v>5789.55</v>
      </c>
      <c r="M58" s="252">
        <v>5644.05</v>
      </c>
      <c r="N58" s="252">
        <v>5485.25</v>
      </c>
      <c r="O58" s="252">
        <v>1668300</v>
      </c>
      <c r="P58" s="253">
        <v>-6.4320171520457388E-3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2667.3</v>
      </c>
      <c r="F59" s="249">
        <v>2657.2</v>
      </c>
      <c r="G59" s="251">
        <v>2624.5499999999997</v>
      </c>
      <c r="H59" s="251">
        <v>2581.7999999999997</v>
      </c>
      <c r="I59" s="251">
        <v>2549.1499999999996</v>
      </c>
      <c r="J59" s="251">
        <v>2699.95</v>
      </c>
      <c r="K59" s="251">
        <v>2732.5999999999995</v>
      </c>
      <c r="L59" s="251">
        <v>2775.35</v>
      </c>
      <c r="M59" s="252">
        <v>2689.85</v>
      </c>
      <c r="N59" s="252">
        <v>2614.4499999999998</v>
      </c>
      <c r="O59" s="252">
        <v>3689350</v>
      </c>
      <c r="P59" s="253">
        <v>-4.2508974116757985E-3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839.9</v>
      </c>
      <c r="F60" s="249">
        <v>836.13333333333333</v>
      </c>
      <c r="G60" s="251">
        <v>826.26666666666665</v>
      </c>
      <c r="H60" s="251">
        <v>812.63333333333333</v>
      </c>
      <c r="I60" s="251">
        <v>802.76666666666665</v>
      </c>
      <c r="J60" s="251">
        <v>849.76666666666665</v>
      </c>
      <c r="K60" s="251">
        <v>859.63333333333321</v>
      </c>
      <c r="L60" s="251">
        <v>873.26666666666665</v>
      </c>
      <c r="M60" s="252">
        <v>846</v>
      </c>
      <c r="N60" s="252">
        <v>822.5</v>
      </c>
      <c r="O60" s="252">
        <v>19322000</v>
      </c>
      <c r="P60" s="253">
        <v>9.9310056449926822E-3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1055.6500000000001</v>
      </c>
      <c r="F61" s="249">
        <v>1052.2666666666667</v>
      </c>
      <c r="G61" s="251">
        <v>1043.3833333333332</v>
      </c>
      <c r="H61" s="251">
        <v>1031.1166666666666</v>
      </c>
      <c r="I61" s="251">
        <v>1022.2333333333331</v>
      </c>
      <c r="J61" s="251">
        <v>1064.5333333333333</v>
      </c>
      <c r="K61" s="251">
        <v>1073.416666666667</v>
      </c>
      <c r="L61" s="251">
        <v>1085.6833333333334</v>
      </c>
      <c r="M61" s="252">
        <v>1061.1500000000001</v>
      </c>
      <c r="N61" s="252">
        <v>1040</v>
      </c>
      <c r="O61" s="252">
        <v>1474200</v>
      </c>
      <c r="P61" s="253">
        <v>5.3526763381690844E-2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265.85000000000002</v>
      </c>
      <c r="F62" s="249">
        <v>265.9666666666667</v>
      </c>
      <c r="G62" s="251">
        <v>263.08333333333337</v>
      </c>
      <c r="H62" s="251">
        <v>260.31666666666666</v>
      </c>
      <c r="I62" s="251">
        <v>257.43333333333334</v>
      </c>
      <c r="J62" s="251">
        <v>268.73333333333341</v>
      </c>
      <c r="K62" s="251">
        <v>271.61666666666673</v>
      </c>
      <c r="L62" s="251">
        <v>274.38333333333344</v>
      </c>
      <c r="M62" s="252">
        <v>268.85000000000002</v>
      </c>
      <c r="N62" s="252">
        <v>263.2</v>
      </c>
      <c r="O62" s="252">
        <v>21265200</v>
      </c>
      <c r="P62" s="253">
        <v>3.813708260105448E-2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129.15</v>
      </c>
      <c r="F63" s="249">
        <v>128.31666666666669</v>
      </c>
      <c r="G63" s="251">
        <v>127.33333333333337</v>
      </c>
      <c r="H63" s="251">
        <v>125.51666666666668</v>
      </c>
      <c r="I63" s="251">
        <v>124.53333333333336</v>
      </c>
      <c r="J63" s="251">
        <v>130.13333333333338</v>
      </c>
      <c r="K63" s="251">
        <v>131.11666666666667</v>
      </c>
      <c r="L63" s="251">
        <v>132.93333333333339</v>
      </c>
      <c r="M63" s="252">
        <v>129.30000000000001</v>
      </c>
      <c r="N63" s="252">
        <v>126.5</v>
      </c>
      <c r="O63" s="252">
        <v>49275000</v>
      </c>
      <c r="P63" s="253">
        <v>1.8183696662878397E-2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2799.85</v>
      </c>
      <c r="F64" s="249">
        <v>2777.6166666666668</v>
      </c>
      <c r="G64" s="251">
        <v>2745.2333333333336</v>
      </c>
      <c r="H64" s="251">
        <v>2690.6166666666668</v>
      </c>
      <c r="I64" s="251">
        <v>2658.2333333333336</v>
      </c>
      <c r="J64" s="251">
        <v>2832.2333333333336</v>
      </c>
      <c r="K64" s="251">
        <v>2864.6166666666668</v>
      </c>
      <c r="L64" s="251">
        <v>2919.2333333333336</v>
      </c>
      <c r="M64" s="252">
        <v>2810</v>
      </c>
      <c r="N64" s="252">
        <v>2723</v>
      </c>
      <c r="O64" s="252">
        <v>3635400</v>
      </c>
      <c r="P64" s="253">
        <v>5.0632911392405063E-2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521.75</v>
      </c>
      <c r="F65" s="249">
        <v>519.4</v>
      </c>
      <c r="G65" s="251">
        <v>516.19999999999993</v>
      </c>
      <c r="H65" s="251">
        <v>510.65</v>
      </c>
      <c r="I65" s="251">
        <v>507.44999999999993</v>
      </c>
      <c r="J65" s="251">
        <v>524.94999999999993</v>
      </c>
      <c r="K65" s="251">
        <v>528.15</v>
      </c>
      <c r="L65" s="251">
        <v>533.69999999999993</v>
      </c>
      <c r="M65" s="252">
        <v>522.6</v>
      </c>
      <c r="N65" s="252">
        <v>513.85</v>
      </c>
      <c r="O65" s="252">
        <v>22603750</v>
      </c>
      <c r="P65" s="253">
        <v>1.0675162083612787E-2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1897.5</v>
      </c>
      <c r="F66" s="249">
        <v>1883.9333333333334</v>
      </c>
      <c r="G66" s="251">
        <v>1863.1166666666668</v>
      </c>
      <c r="H66" s="251">
        <v>1828.7333333333333</v>
      </c>
      <c r="I66" s="251">
        <v>1807.9166666666667</v>
      </c>
      <c r="J66" s="251">
        <v>1918.3166666666668</v>
      </c>
      <c r="K66" s="251">
        <v>1939.1333333333334</v>
      </c>
      <c r="L66" s="251">
        <v>1973.5166666666669</v>
      </c>
      <c r="M66" s="252">
        <v>1904.75</v>
      </c>
      <c r="N66" s="252">
        <v>1849.55</v>
      </c>
      <c r="O66" s="252">
        <v>3145000</v>
      </c>
      <c r="P66" s="253">
        <v>-3.2382124451965234E-2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2103.1999999999998</v>
      </c>
      <c r="F67" s="249">
        <v>2104.3833333333332</v>
      </c>
      <c r="G67" s="251">
        <v>2063.7666666666664</v>
      </c>
      <c r="H67" s="251">
        <v>2024.333333333333</v>
      </c>
      <c r="I67" s="251">
        <v>1983.7166666666662</v>
      </c>
      <c r="J67" s="251">
        <v>2143.8166666666666</v>
      </c>
      <c r="K67" s="251">
        <v>2184.4333333333334</v>
      </c>
      <c r="L67" s="251">
        <v>2223.8666666666668</v>
      </c>
      <c r="M67" s="252">
        <v>2145</v>
      </c>
      <c r="N67" s="252">
        <v>2064.9499999999998</v>
      </c>
      <c r="O67" s="252">
        <v>2744400</v>
      </c>
      <c r="P67" s="253">
        <v>-4.6784898270046784E-3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3436.75</v>
      </c>
      <c r="F68" s="249">
        <v>3435.1166666666668</v>
      </c>
      <c r="G68" s="251">
        <v>3403.8833333333337</v>
      </c>
      <c r="H68" s="251">
        <v>3371.0166666666669</v>
      </c>
      <c r="I68" s="251">
        <v>3339.7833333333338</v>
      </c>
      <c r="J68" s="251">
        <v>3467.9833333333336</v>
      </c>
      <c r="K68" s="251">
        <v>3499.2166666666672</v>
      </c>
      <c r="L68" s="251">
        <v>3532.0833333333335</v>
      </c>
      <c r="M68" s="252">
        <v>3466.35</v>
      </c>
      <c r="N68" s="252">
        <v>3402.25</v>
      </c>
      <c r="O68" s="252">
        <v>3743000</v>
      </c>
      <c r="P68" s="253">
        <v>6.6698940347479961E-3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6976.1</v>
      </c>
      <c r="F69" s="249">
        <v>6947.5333333333328</v>
      </c>
      <c r="G69" s="251">
        <v>6876.0666666666657</v>
      </c>
      <c r="H69" s="251">
        <v>6776.0333333333328</v>
      </c>
      <c r="I69" s="251">
        <v>6704.5666666666657</v>
      </c>
      <c r="J69" s="251">
        <v>7047.5666666666657</v>
      </c>
      <c r="K69" s="251">
        <v>7119.0333333333328</v>
      </c>
      <c r="L69" s="251">
        <v>7219.0666666666657</v>
      </c>
      <c r="M69" s="252">
        <v>7019</v>
      </c>
      <c r="N69" s="252">
        <v>6847.5</v>
      </c>
      <c r="O69" s="252">
        <v>1311400</v>
      </c>
      <c r="P69" s="253">
        <v>3.4432626826842146E-3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827.8</v>
      </c>
      <c r="F70" s="249">
        <v>823.80000000000007</v>
      </c>
      <c r="G70" s="251">
        <v>811.10000000000014</v>
      </c>
      <c r="H70" s="251">
        <v>794.40000000000009</v>
      </c>
      <c r="I70" s="251">
        <v>781.70000000000016</v>
      </c>
      <c r="J70" s="251">
        <v>840.50000000000011</v>
      </c>
      <c r="K70" s="251">
        <v>853.20000000000016</v>
      </c>
      <c r="L70" s="251">
        <v>869.90000000000009</v>
      </c>
      <c r="M70" s="252">
        <v>836.5</v>
      </c>
      <c r="N70" s="252">
        <v>807.1</v>
      </c>
      <c r="O70" s="252">
        <v>40052100</v>
      </c>
      <c r="P70" s="253">
        <v>5.5926094701520363E-3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6117.8</v>
      </c>
      <c r="F71" s="249">
        <v>6101.416666666667</v>
      </c>
      <c r="G71" s="251">
        <v>6053.9333333333343</v>
      </c>
      <c r="H71" s="251">
        <v>5990.0666666666675</v>
      </c>
      <c r="I71" s="251">
        <v>5942.5833333333348</v>
      </c>
      <c r="J71" s="251">
        <v>6165.2833333333338</v>
      </c>
      <c r="K71" s="251">
        <v>6212.7666666666655</v>
      </c>
      <c r="L71" s="251">
        <v>6276.6333333333332</v>
      </c>
      <c r="M71" s="252">
        <v>6148.9</v>
      </c>
      <c r="N71" s="252">
        <v>6037.55</v>
      </c>
      <c r="O71" s="252">
        <v>2085000</v>
      </c>
      <c r="P71" s="253">
        <v>1.5958094774028507E-2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3887.2</v>
      </c>
      <c r="F72" s="249">
        <v>3882.0166666666664</v>
      </c>
      <c r="G72" s="251">
        <v>3809.0333333333328</v>
      </c>
      <c r="H72" s="251">
        <v>3730.8666666666663</v>
      </c>
      <c r="I72" s="251">
        <v>3657.8833333333328</v>
      </c>
      <c r="J72" s="251">
        <v>3960.1833333333329</v>
      </c>
      <c r="K72" s="251">
        <v>4033.1666666666665</v>
      </c>
      <c r="L72" s="251">
        <v>4111.333333333333</v>
      </c>
      <c r="M72" s="252">
        <v>3955</v>
      </c>
      <c r="N72" s="252">
        <v>3803.85</v>
      </c>
      <c r="O72" s="252">
        <v>3936450</v>
      </c>
      <c r="P72" s="253">
        <v>2.8814489571899013E-2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2745</v>
      </c>
      <c r="F73" s="249">
        <v>2741.1166666666668</v>
      </c>
      <c r="G73" s="251">
        <v>2703.8833333333337</v>
      </c>
      <c r="H73" s="251">
        <v>2662.7666666666669</v>
      </c>
      <c r="I73" s="251">
        <v>2625.5333333333338</v>
      </c>
      <c r="J73" s="251">
        <v>2782.2333333333336</v>
      </c>
      <c r="K73" s="251">
        <v>2819.4666666666672</v>
      </c>
      <c r="L73" s="251">
        <v>2860.5833333333335</v>
      </c>
      <c r="M73" s="252">
        <v>2778.35</v>
      </c>
      <c r="N73" s="252">
        <v>2700</v>
      </c>
      <c r="O73" s="252">
        <v>1885675</v>
      </c>
      <c r="P73" s="253">
        <v>-3.1223509465950833E-2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301.45</v>
      </c>
      <c r="F74" s="249">
        <v>299.41666666666663</v>
      </c>
      <c r="G74" s="251">
        <v>296.18333333333328</v>
      </c>
      <c r="H74" s="251">
        <v>290.91666666666663</v>
      </c>
      <c r="I74" s="251">
        <v>287.68333333333328</v>
      </c>
      <c r="J74" s="251">
        <v>304.68333333333328</v>
      </c>
      <c r="K74" s="251">
        <v>307.91666666666663</v>
      </c>
      <c r="L74" s="251">
        <v>313.18333333333328</v>
      </c>
      <c r="M74" s="252">
        <v>302.64999999999998</v>
      </c>
      <c r="N74" s="252">
        <v>294.14999999999998</v>
      </c>
      <c r="O74" s="252">
        <v>20088000</v>
      </c>
      <c r="P74" s="253">
        <v>-1.8987341772151899E-2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147.55000000000001</v>
      </c>
      <c r="F75" s="249">
        <v>147.78333333333333</v>
      </c>
      <c r="G75" s="251">
        <v>146.06666666666666</v>
      </c>
      <c r="H75" s="251">
        <v>144.58333333333334</v>
      </c>
      <c r="I75" s="251">
        <v>142.86666666666667</v>
      </c>
      <c r="J75" s="251">
        <v>149.26666666666665</v>
      </c>
      <c r="K75" s="251">
        <v>150.98333333333329</v>
      </c>
      <c r="L75" s="251">
        <v>152.46666666666664</v>
      </c>
      <c r="M75" s="252">
        <v>149.5</v>
      </c>
      <c r="N75" s="252">
        <v>146.30000000000001</v>
      </c>
      <c r="O75" s="252">
        <v>93770000</v>
      </c>
      <c r="P75" s="253">
        <v>1.6697386967364197E-2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174.15</v>
      </c>
      <c r="F76" s="249">
        <v>172.71666666666667</v>
      </c>
      <c r="G76" s="251">
        <v>170.28333333333333</v>
      </c>
      <c r="H76" s="251">
        <v>166.41666666666666</v>
      </c>
      <c r="I76" s="251">
        <v>163.98333333333332</v>
      </c>
      <c r="J76" s="251">
        <v>176.58333333333334</v>
      </c>
      <c r="K76" s="251">
        <v>179.01666666666668</v>
      </c>
      <c r="L76" s="251">
        <v>182.88333333333335</v>
      </c>
      <c r="M76" s="252">
        <v>175.15</v>
      </c>
      <c r="N76" s="252">
        <v>168.85</v>
      </c>
      <c r="O76" s="252">
        <v>133599150</v>
      </c>
      <c r="P76" s="253">
        <v>-1.538619345573905E-3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941.65</v>
      </c>
      <c r="F77" s="249">
        <v>932.63333333333333</v>
      </c>
      <c r="G77" s="251">
        <v>918.11666666666667</v>
      </c>
      <c r="H77" s="251">
        <v>894.58333333333337</v>
      </c>
      <c r="I77" s="251">
        <v>880.06666666666672</v>
      </c>
      <c r="J77" s="251">
        <v>956.16666666666663</v>
      </c>
      <c r="K77" s="251">
        <v>970.68333333333328</v>
      </c>
      <c r="L77" s="251">
        <v>994.21666666666658</v>
      </c>
      <c r="M77" s="252">
        <v>947.15</v>
      </c>
      <c r="N77" s="252">
        <v>909.1</v>
      </c>
      <c r="O77" s="252">
        <v>13408875</v>
      </c>
      <c r="P77" s="253">
        <v>3.4724106125549347E-3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74.900000000000006</v>
      </c>
      <c r="F78" s="249">
        <v>74.75</v>
      </c>
      <c r="G78" s="251">
        <v>73.2</v>
      </c>
      <c r="H78" s="251">
        <v>71.5</v>
      </c>
      <c r="I78" s="251">
        <v>69.95</v>
      </c>
      <c r="J78" s="251">
        <v>76.45</v>
      </c>
      <c r="K78" s="251">
        <v>78.000000000000014</v>
      </c>
      <c r="L78" s="251">
        <v>79.7</v>
      </c>
      <c r="M78" s="252">
        <v>76.3</v>
      </c>
      <c r="N78" s="252">
        <v>73.05</v>
      </c>
      <c r="O78" s="252">
        <v>201656250</v>
      </c>
      <c r="P78" s="253">
        <v>6.118096093399192E-3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608.95000000000005</v>
      </c>
      <c r="F79" s="249">
        <v>610.36666666666667</v>
      </c>
      <c r="G79" s="251">
        <v>602.38333333333333</v>
      </c>
      <c r="H79" s="251">
        <v>595.81666666666661</v>
      </c>
      <c r="I79" s="251">
        <v>587.83333333333326</v>
      </c>
      <c r="J79" s="251">
        <v>616.93333333333339</v>
      </c>
      <c r="K79" s="251">
        <v>624.91666666666674</v>
      </c>
      <c r="L79" s="251">
        <v>631.48333333333346</v>
      </c>
      <c r="M79" s="252">
        <v>618.35</v>
      </c>
      <c r="N79" s="252">
        <v>603.79999999999995</v>
      </c>
      <c r="O79" s="252">
        <v>8451300</v>
      </c>
      <c r="P79" s="253">
        <v>6.0352831940575676E-3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1216.8499999999999</v>
      </c>
      <c r="F80" s="249">
        <v>1209.6333333333332</v>
      </c>
      <c r="G80" s="251">
        <v>1197.5166666666664</v>
      </c>
      <c r="H80" s="251">
        <v>1178.1833333333332</v>
      </c>
      <c r="I80" s="251">
        <v>1166.0666666666664</v>
      </c>
      <c r="J80" s="251">
        <v>1228.9666666666665</v>
      </c>
      <c r="K80" s="251">
        <v>1241.0833333333333</v>
      </c>
      <c r="L80" s="251">
        <v>1260.4166666666665</v>
      </c>
      <c r="M80" s="252">
        <v>1221.75</v>
      </c>
      <c r="N80" s="252">
        <v>1190.3</v>
      </c>
      <c r="O80" s="252">
        <v>6279500</v>
      </c>
      <c r="P80" s="253">
        <v>2.247008059920215E-2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2147.1</v>
      </c>
      <c r="F81" s="249">
        <v>2141.4833333333336</v>
      </c>
      <c r="G81" s="251">
        <v>2116.9666666666672</v>
      </c>
      <c r="H81" s="251">
        <v>2086.8333333333335</v>
      </c>
      <c r="I81" s="251">
        <v>2062.3166666666671</v>
      </c>
      <c r="J81" s="251">
        <v>2171.6166666666672</v>
      </c>
      <c r="K81" s="251">
        <v>2196.1333333333337</v>
      </c>
      <c r="L81" s="251">
        <v>2226.2666666666673</v>
      </c>
      <c r="M81" s="252">
        <v>2166</v>
      </c>
      <c r="N81" s="252">
        <v>2111.35</v>
      </c>
      <c r="O81" s="252">
        <v>4280225</v>
      </c>
      <c r="P81" s="253">
        <v>1.922859405044678E-2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414.6</v>
      </c>
      <c r="F82" s="249">
        <v>412.15000000000003</v>
      </c>
      <c r="G82" s="251">
        <v>408.70000000000005</v>
      </c>
      <c r="H82" s="251">
        <v>402.8</v>
      </c>
      <c r="I82" s="251">
        <v>399.35</v>
      </c>
      <c r="J82" s="251">
        <v>418.05000000000007</v>
      </c>
      <c r="K82" s="251">
        <v>421.5</v>
      </c>
      <c r="L82" s="251">
        <v>427.40000000000009</v>
      </c>
      <c r="M82" s="252">
        <v>415.6</v>
      </c>
      <c r="N82" s="252">
        <v>406.25</v>
      </c>
      <c r="O82" s="252">
        <v>11250000</v>
      </c>
      <c r="P82" s="253">
        <v>-1.3677012098895318E-2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2161.6999999999998</v>
      </c>
      <c r="F83" s="249">
        <v>2163.25</v>
      </c>
      <c r="G83" s="251">
        <v>2124.5</v>
      </c>
      <c r="H83" s="251">
        <v>2087.3000000000002</v>
      </c>
      <c r="I83" s="251">
        <v>2048.5500000000002</v>
      </c>
      <c r="J83" s="251">
        <v>2200.4499999999998</v>
      </c>
      <c r="K83" s="251">
        <v>2239.1999999999998</v>
      </c>
      <c r="L83" s="251">
        <v>2276.3999999999996</v>
      </c>
      <c r="M83" s="252">
        <v>2202</v>
      </c>
      <c r="N83" s="252">
        <v>2126.0500000000002</v>
      </c>
      <c r="O83" s="252">
        <v>7456941</v>
      </c>
      <c r="P83" s="253">
        <v>2.8419182948490232E-2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516.35</v>
      </c>
      <c r="F84" s="249">
        <v>511.70000000000005</v>
      </c>
      <c r="G84" s="251">
        <v>503.85000000000014</v>
      </c>
      <c r="H84" s="251">
        <v>491.35000000000008</v>
      </c>
      <c r="I84" s="251">
        <v>483.50000000000017</v>
      </c>
      <c r="J84" s="251">
        <v>524.20000000000005</v>
      </c>
      <c r="K84" s="251">
        <v>532.04999999999995</v>
      </c>
      <c r="L84" s="251">
        <v>544.55000000000007</v>
      </c>
      <c r="M84" s="252">
        <v>519.54999999999995</v>
      </c>
      <c r="N84" s="252">
        <v>499.2</v>
      </c>
      <c r="O84" s="252">
        <v>7956250</v>
      </c>
      <c r="P84" s="253">
        <v>4.1905385496807987E-2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2991.45</v>
      </c>
      <c r="F85" s="249">
        <v>2997.9166666666665</v>
      </c>
      <c r="G85" s="251">
        <v>2910.1333333333332</v>
      </c>
      <c r="H85" s="251">
        <v>2828.8166666666666</v>
      </c>
      <c r="I85" s="251">
        <v>2741.0333333333333</v>
      </c>
      <c r="J85" s="251">
        <v>3079.2333333333331</v>
      </c>
      <c r="K85" s="251">
        <v>3167.0166666666669</v>
      </c>
      <c r="L85" s="251">
        <v>3248.333333333333</v>
      </c>
      <c r="M85" s="252">
        <v>3085.7</v>
      </c>
      <c r="N85" s="252">
        <v>2916.6</v>
      </c>
      <c r="O85" s="252">
        <v>9268200</v>
      </c>
      <c r="P85" s="253">
        <v>-6.8792593545068791E-3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1466.05</v>
      </c>
      <c r="F86" s="249">
        <v>1458.05</v>
      </c>
      <c r="G86" s="251">
        <v>1446.5</v>
      </c>
      <c r="H86" s="251">
        <v>1426.95</v>
      </c>
      <c r="I86" s="251">
        <v>1415.4</v>
      </c>
      <c r="J86" s="251">
        <v>1477.6</v>
      </c>
      <c r="K86" s="251">
        <v>1489.1499999999996</v>
      </c>
      <c r="L86" s="251">
        <v>1508.6999999999998</v>
      </c>
      <c r="M86" s="252">
        <v>1469.6</v>
      </c>
      <c r="N86" s="252">
        <v>1438.5</v>
      </c>
      <c r="O86" s="252">
        <v>5582000</v>
      </c>
      <c r="P86" s="253">
        <v>-2.8034128504266061E-2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1591.85</v>
      </c>
      <c r="F87" s="249">
        <v>1598.7666666666664</v>
      </c>
      <c r="G87" s="251">
        <v>1576.1833333333329</v>
      </c>
      <c r="H87" s="251">
        <v>1560.5166666666664</v>
      </c>
      <c r="I87" s="251">
        <v>1537.9333333333329</v>
      </c>
      <c r="J87" s="251">
        <v>1614.4333333333329</v>
      </c>
      <c r="K87" s="251">
        <v>1637.0166666666664</v>
      </c>
      <c r="L87" s="251">
        <v>1652.6833333333329</v>
      </c>
      <c r="M87" s="252">
        <v>1621.35</v>
      </c>
      <c r="N87" s="252">
        <v>1583.1</v>
      </c>
      <c r="O87" s="252">
        <v>15299200</v>
      </c>
      <c r="P87" s="253">
        <v>-4.9171371334911671E-3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3613.05</v>
      </c>
      <c r="F88" s="249">
        <v>3629.3333333333335</v>
      </c>
      <c r="G88" s="251">
        <v>3570.5666666666671</v>
      </c>
      <c r="H88" s="251">
        <v>3528.0833333333335</v>
      </c>
      <c r="I88" s="251">
        <v>3469.3166666666671</v>
      </c>
      <c r="J88" s="251">
        <v>3671.8166666666671</v>
      </c>
      <c r="K88" s="251">
        <v>3730.5833333333335</v>
      </c>
      <c r="L88" s="251">
        <v>3773.0666666666671</v>
      </c>
      <c r="M88" s="252">
        <v>3688.1</v>
      </c>
      <c r="N88" s="252">
        <v>3586.85</v>
      </c>
      <c r="O88" s="252">
        <v>3610500</v>
      </c>
      <c r="P88" s="253">
        <v>4.1991341991341989E-2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1435.8</v>
      </c>
      <c r="F89" s="249">
        <v>1440.4833333333333</v>
      </c>
      <c r="G89" s="251">
        <v>1424.6166666666668</v>
      </c>
      <c r="H89" s="251">
        <v>1413.4333333333334</v>
      </c>
      <c r="I89" s="251">
        <v>1397.5666666666668</v>
      </c>
      <c r="J89" s="251">
        <v>1451.6666666666667</v>
      </c>
      <c r="K89" s="251">
        <v>1467.5333333333331</v>
      </c>
      <c r="L89" s="251">
        <v>1478.7166666666667</v>
      </c>
      <c r="M89" s="252">
        <v>1456.35</v>
      </c>
      <c r="N89" s="252">
        <v>1429.3</v>
      </c>
      <c r="O89" s="252">
        <v>197989550</v>
      </c>
      <c r="P89" s="253">
        <v>2.5443741471988243E-2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628.6</v>
      </c>
      <c r="F90" s="249">
        <v>629.28333333333342</v>
      </c>
      <c r="G90" s="251">
        <v>620.61666666666679</v>
      </c>
      <c r="H90" s="251">
        <v>612.63333333333333</v>
      </c>
      <c r="I90" s="251">
        <v>603.9666666666667</v>
      </c>
      <c r="J90" s="251">
        <v>637.26666666666688</v>
      </c>
      <c r="K90" s="251">
        <v>645.93333333333362</v>
      </c>
      <c r="L90" s="251">
        <v>653.91666666666697</v>
      </c>
      <c r="M90" s="252">
        <v>637.95000000000005</v>
      </c>
      <c r="N90" s="252">
        <v>621.29999999999995</v>
      </c>
      <c r="O90" s="252">
        <v>26307600</v>
      </c>
      <c r="P90" s="253">
        <v>1.9741610881337142E-2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4485.8</v>
      </c>
      <c r="F91" s="249">
        <v>4508.3499999999995</v>
      </c>
      <c r="G91" s="251">
        <v>4437.6999999999989</v>
      </c>
      <c r="H91" s="251">
        <v>4389.5999999999995</v>
      </c>
      <c r="I91" s="251">
        <v>4318.9499999999989</v>
      </c>
      <c r="J91" s="251">
        <v>4556.4499999999989</v>
      </c>
      <c r="K91" s="251">
        <v>4627.0999999999985</v>
      </c>
      <c r="L91" s="251">
        <v>4675.1999999999989</v>
      </c>
      <c r="M91" s="252">
        <v>4579</v>
      </c>
      <c r="N91" s="252">
        <v>4460.25</v>
      </c>
      <c r="O91" s="252">
        <v>4301400</v>
      </c>
      <c r="P91" s="253">
        <v>5.024904775857017E-2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528.15</v>
      </c>
      <c r="F92" s="249">
        <v>527.26666666666665</v>
      </c>
      <c r="G92" s="251">
        <v>518.88333333333333</v>
      </c>
      <c r="H92" s="251">
        <v>509.61666666666667</v>
      </c>
      <c r="I92" s="251">
        <v>501.23333333333335</v>
      </c>
      <c r="J92" s="251">
        <v>536.5333333333333</v>
      </c>
      <c r="K92" s="251">
        <v>544.91666666666652</v>
      </c>
      <c r="L92" s="251">
        <v>554.18333333333328</v>
      </c>
      <c r="M92" s="252">
        <v>535.65</v>
      </c>
      <c r="N92" s="252">
        <v>518</v>
      </c>
      <c r="O92" s="252">
        <v>37871400</v>
      </c>
      <c r="P92" s="253">
        <v>-4.4340982152754686E-4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256.2</v>
      </c>
      <c r="F93" s="249">
        <v>257.61666666666662</v>
      </c>
      <c r="G93" s="251">
        <v>250.08333333333326</v>
      </c>
      <c r="H93" s="251">
        <v>243.96666666666664</v>
      </c>
      <c r="I93" s="251">
        <v>236.43333333333328</v>
      </c>
      <c r="J93" s="251">
        <v>263.73333333333323</v>
      </c>
      <c r="K93" s="251">
        <v>271.26666666666665</v>
      </c>
      <c r="L93" s="251">
        <v>277.38333333333321</v>
      </c>
      <c r="M93" s="252">
        <v>265.14999999999998</v>
      </c>
      <c r="N93" s="252">
        <v>251.5</v>
      </c>
      <c r="O93" s="252">
        <v>31280600</v>
      </c>
      <c r="P93" s="253">
        <v>-2.057749751078659E-2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454.1</v>
      </c>
      <c r="F94" s="249">
        <v>452.15000000000003</v>
      </c>
      <c r="G94" s="251">
        <v>448.05000000000007</v>
      </c>
      <c r="H94" s="251">
        <v>442.00000000000006</v>
      </c>
      <c r="I94" s="251">
        <v>437.90000000000009</v>
      </c>
      <c r="J94" s="251">
        <v>458.20000000000005</v>
      </c>
      <c r="K94" s="251">
        <v>462.30000000000007</v>
      </c>
      <c r="L94" s="251">
        <v>468.35</v>
      </c>
      <c r="M94" s="252">
        <v>456.25</v>
      </c>
      <c r="N94" s="252">
        <v>446.1</v>
      </c>
      <c r="O94" s="252">
        <v>40926600</v>
      </c>
      <c r="P94" s="253">
        <v>-4.0997089712767304E-2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2249.75</v>
      </c>
      <c r="F95" s="249">
        <v>2257.0166666666669</v>
      </c>
      <c r="G95" s="251">
        <v>2240.2333333333336</v>
      </c>
      <c r="H95" s="251">
        <v>2230.7166666666667</v>
      </c>
      <c r="I95" s="251">
        <v>2213.9333333333334</v>
      </c>
      <c r="J95" s="251">
        <v>2266.5333333333338</v>
      </c>
      <c r="K95" s="251">
        <v>2283.3166666666675</v>
      </c>
      <c r="L95" s="251">
        <v>2292.8333333333339</v>
      </c>
      <c r="M95" s="252">
        <v>2273.8000000000002</v>
      </c>
      <c r="N95" s="252">
        <v>2247.5</v>
      </c>
      <c r="O95" s="252">
        <v>16330200</v>
      </c>
      <c r="P95" s="253">
        <v>5.8491813479562865E-2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1086.5999999999999</v>
      </c>
      <c r="F96" s="249">
        <v>1083.05</v>
      </c>
      <c r="G96" s="251">
        <v>1074.3999999999999</v>
      </c>
      <c r="H96" s="251">
        <v>1062.1999999999998</v>
      </c>
      <c r="I96" s="251">
        <v>1053.5499999999997</v>
      </c>
      <c r="J96" s="251">
        <v>1095.25</v>
      </c>
      <c r="K96" s="251">
        <v>1103.9000000000001</v>
      </c>
      <c r="L96" s="251">
        <v>1116.1000000000001</v>
      </c>
      <c r="M96" s="252">
        <v>1091.7</v>
      </c>
      <c r="N96" s="252">
        <v>1070.8499999999999</v>
      </c>
      <c r="O96" s="252">
        <v>83185900</v>
      </c>
      <c r="P96" s="253">
        <v>5.5119019080343432E-2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1646.3</v>
      </c>
      <c r="F97" s="249">
        <v>1648.3333333333333</v>
      </c>
      <c r="G97" s="251">
        <v>1624.8666666666666</v>
      </c>
      <c r="H97" s="251">
        <v>1603.4333333333334</v>
      </c>
      <c r="I97" s="251">
        <v>1579.9666666666667</v>
      </c>
      <c r="J97" s="251">
        <v>1669.7666666666664</v>
      </c>
      <c r="K97" s="251">
        <v>1693.2333333333331</v>
      </c>
      <c r="L97" s="251">
        <v>1714.6666666666663</v>
      </c>
      <c r="M97" s="252">
        <v>1671.8</v>
      </c>
      <c r="N97" s="252">
        <v>1626.9</v>
      </c>
      <c r="O97" s="252">
        <v>2320500</v>
      </c>
      <c r="P97" s="253">
        <v>2.7224435590969456E-2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562.35</v>
      </c>
      <c r="F98" s="249">
        <v>560.95000000000005</v>
      </c>
      <c r="G98" s="251">
        <v>554.35000000000014</v>
      </c>
      <c r="H98" s="251">
        <v>546.35000000000014</v>
      </c>
      <c r="I98" s="251">
        <v>539.75000000000023</v>
      </c>
      <c r="J98" s="251">
        <v>568.95000000000005</v>
      </c>
      <c r="K98" s="251">
        <v>575.54999999999995</v>
      </c>
      <c r="L98" s="251">
        <v>583.54999999999995</v>
      </c>
      <c r="M98" s="252">
        <v>567.54999999999995</v>
      </c>
      <c r="N98" s="252">
        <v>552.95000000000005</v>
      </c>
      <c r="O98" s="252">
        <v>11536500</v>
      </c>
      <c r="P98" s="253">
        <v>-1.9465351674020244E-3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12.8</v>
      </c>
      <c r="F99" s="249">
        <v>12.733333333333334</v>
      </c>
      <c r="G99" s="251">
        <v>12.516666666666669</v>
      </c>
      <c r="H99" s="251">
        <v>12.233333333333334</v>
      </c>
      <c r="I99" s="251">
        <v>12.016666666666669</v>
      </c>
      <c r="J99" s="251">
        <v>13.016666666666669</v>
      </c>
      <c r="K99" s="251">
        <v>13.233333333333334</v>
      </c>
      <c r="L99" s="251">
        <v>13.516666666666669</v>
      </c>
      <c r="M99" s="252">
        <v>12.95</v>
      </c>
      <c r="N99" s="252">
        <v>12.45</v>
      </c>
      <c r="O99" s="252">
        <v>2070880000</v>
      </c>
      <c r="P99" s="253">
        <v>1.7691460921528544E-2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108.2</v>
      </c>
      <c r="F100" s="249">
        <v>108.26666666666667</v>
      </c>
      <c r="G100" s="251">
        <v>107.13333333333333</v>
      </c>
      <c r="H100" s="251">
        <v>106.06666666666666</v>
      </c>
      <c r="I100" s="251">
        <v>104.93333333333332</v>
      </c>
      <c r="J100" s="251">
        <v>109.33333333333333</v>
      </c>
      <c r="K100" s="251">
        <v>110.46666666666668</v>
      </c>
      <c r="L100" s="251">
        <v>111.53333333333333</v>
      </c>
      <c r="M100" s="252">
        <v>109.4</v>
      </c>
      <c r="N100" s="252">
        <v>107.2</v>
      </c>
      <c r="O100" s="252">
        <v>76180000</v>
      </c>
      <c r="P100" s="253">
        <v>1.1082354502621275E-2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76.5</v>
      </c>
      <c r="F101" s="249">
        <v>76.61666666666666</v>
      </c>
      <c r="G101" s="251">
        <v>75.98333333333332</v>
      </c>
      <c r="H101" s="251">
        <v>75.466666666666654</v>
      </c>
      <c r="I101" s="251">
        <v>74.833333333333314</v>
      </c>
      <c r="J101" s="251">
        <v>77.133333333333326</v>
      </c>
      <c r="K101" s="251">
        <v>77.76666666666668</v>
      </c>
      <c r="L101" s="251">
        <v>78.283333333333331</v>
      </c>
      <c r="M101" s="252">
        <v>77.25</v>
      </c>
      <c r="N101" s="252">
        <v>76.099999999999994</v>
      </c>
      <c r="O101" s="252">
        <v>399630000</v>
      </c>
      <c r="P101" s="253">
        <v>2.402275435292309E-2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134.1</v>
      </c>
      <c r="F102" s="249">
        <v>133.95000000000002</v>
      </c>
      <c r="G102" s="251">
        <v>132.05000000000004</v>
      </c>
      <c r="H102" s="251">
        <v>130.00000000000003</v>
      </c>
      <c r="I102" s="251">
        <v>128.10000000000005</v>
      </c>
      <c r="J102" s="251">
        <v>136.00000000000003</v>
      </c>
      <c r="K102" s="251">
        <v>137.9</v>
      </c>
      <c r="L102" s="251">
        <v>139.95000000000002</v>
      </c>
      <c r="M102" s="252">
        <v>135.85</v>
      </c>
      <c r="N102" s="252">
        <v>131.9</v>
      </c>
      <c r="O102" s="252">
        <v>64136250</v>
      </c>
      <c r="P102" s="253">
        <v>-3.1474033922014337E-3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403.4</v>
      </c>
      <c r="F103" s="249">
        <v>401.95</v>
      </c>
      <c r="G103" s="251">
        <v>397.29999999999995</v>
      </c>
      <c r="H103" s="251">
        <v>391.2</v>
      </c>
      <c r="I103" s="251">
        <v>386.54999999999995</v>
      </c>
      <c r="J103" s="251">
        <v>408.04999999999995</v>
      </c>
      <c r="K103" s="251">
        <v>412.69999999999993</v>
      </c>
      <c r="L103" s="251">
        <v>418.79999999999995</v>
      </c>
      <c r="M103" s="252">
        <v>406.6</v>
      </c>
      <c r="N103" s="252">
        <v>395.85</v>
      </c>
      <c r="O103" s="252">
        <v>20876625</v>
      </c>
      <c r="P103" s="253">
        <v>2.9704984740590031E-2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548.5</v>
      </c>
      <c r="F104" s="249">
        <v>549.18333333333328</v>
      </c>
      <c r="G104" s="251">
        <v>541.31666666666661</v>
      </c>
      <c r="H104" s="251">
        <v>534.13333333333333</v>
      </c>
      <c r="I104" s="251">
        <v>526.26666666666665</v>
      </c>
      <c r="J104" s="251">
        <v>556.36666666666656</v>
      </c>
      <c r="K104" s="251">
        <v>564.23333333333312</v>
      </c>
      <c r="L104" s="251">
        <v>571.41666666666652</v>
      </c>
      <c r="M104" s="252">
        <v>557.04999999999995</v>
      </c>
      <c r="N104" s="252">
        <v>542</v>
      </c>
      <c r="O104" s="252">
        <v>18658000</v>
      </c>
      <c r="P104" s="253">
        <v>1.3954486904250751E-3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196.8</v>
      </c>
      <c r="F105" s="249">
        <v>197.55000000000004</v>
      </c>
      <c r="G105" s="251">
        <v>193.30000000000007</v>
      </c>
      <c r="H105" s="251">
        <v>189.80000000000004</v>
      </c>
      <c r="I105" s="251">
        <v>185.55000000000007</v>
      </c>
      <c r="J105" s="251">
        <v>201.05000000000007</v>
      </c>
      <c r="K105" s="251">
        <v>205.3</v>
      </c>
      <c r="L105" s="251">
        <v>208.80000000000007</v>
      </c>
      <c r="M105" s="252">
        <v>201.8</v>
      </c>
      <c r="N105" s="252">
        <v>194.05</v>
      </c>
      <c r="O105" s="252">
        <v>24302000</v>
      </c>
      <c r="P105" s="253">
        <v>-6.1669829222011389E-3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2591.1</v>
      </c>
      <c r="F106" s="249">
        <v>2582.3333333333335</v>
      </c>
      <c r="G106" s="251">
        <v>2556.7666666666669</v>
      </c>
      <c r="H106" s="251">
        <v>2522.4333333333334</v>
      </c>
      <c r="I106" s="251">
        <v>2496.8666666666668</v>
      </c>
      <c r="J106" s="251">
        <v>2616.666666666667</v>
      </c>
      <c r="K106" s="251">
        <v>2642.2333333333336</v>
      </c>
      <c r="L106" s="251">
        <v>2676.5666666666671</v>
      </c>
      <c r="M106" s="252">
        <v>2607.9</v>
      </c>
      <c r="N106" s="252">
        <v>2548</v>
      </c>
      <c r="O106" s="252">
        <v>879600</v>
      </c>
      <c r="P106" s="253">
        <v>-4.076086956521739E-3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3223.4</v>
      </c>
      <c r="F107" s="249">
        <v>3226</v>
      </c>
      <c r="G107" s="251">
        <v>3184.7</v>
      </c>
      <c r="H107" s="251">
        <v>3146</v>
      </c>
      <c r="I107" s="251">
        <v>3104.7</v>
      </c>
      <c r="J107" s="251">
        <v>3264.7</v>
      </c>
      <c r="K107" s="251">
        <v>3306</v>
      </c>
      <c r="L107" s="251">
        <v>3344.7</v>
      </c>
      <c r="M107" s="252">
        <v>3267.3</v>
      </c>
      <c r="N107" s="252">
        <v>3187.3</v>
      </c>
      <c r="O107" s="252">
        <v>6508500</v>
      </c>
      <c r="P107" s="253">
        <v>-1.4177307220429864E-2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1445.2</v>
      </c>
      <c r="F108" s="249">
        <v>1447.0666666666666</v>
      </c>
      <c r="G108" s="251">
        <v>1426.1333333333332</v>
      </c>
      <c r="H108" s="251">
        <v>1407.0666666666666</v>
      </c>
      <c r="I108" s="251">
        <v>1386.1333333333332</v>
      </c>
      <c r="J108" s="251">
        <v>1466.1333333333332</v>
      </c>
      <c r="K108" s="251">
        <v>1487.0666666666666</v>
      </c>
      <c r="L108" s="251">
        <v>1506.1333333333332</v>
      </c>
      <c r="M108" s="252">
        <v>1468</v>
      </c>
      <c r="N108" s="252">
        <v>1428</v>
      </c>
      <c r="O108" s="252">
        <v>26066000</v>
      </c>
      <c r="P108" s="253">
        <v>2.3118891549240492E-2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250.85</v>
      </c>
      <c r="F109" s="249">
        <v>248.28333333333333</v>
      </c>
      <c r="G109" s="251">
        <v>244.56666666666666</v>
      </c>
      <c r="H109" s="251">
        <v>238.28333333333333</v>
      </c>
      <c r="I109" s="251">
        <v>234.56666666666666</v>
      </c>
      <c r="J109" s="251">
        <v>254.56666666666666</v>
      </c>
      <c r="K109" s="251">
        <v>258.2833333333333</v>
      </c>
      <c r="L109" s="251">
        <v>264.56666666666666</v>
      </c>
      <c r="M109" s="252">
        <v>252</v>
      </c>
      <c r="N109" s="252">
        <v>242</v>
      </c>
      <c r="O109" s="252">
        <v>106171800</v>
      </c>
      <c r="P109" s="253">
        <v>-9.717242974442003E-2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1560.15</v>
      </c>
      <c r="F110" s="249">
        <v>1565.2666666666667</v>
      </c>
      <c r="G110" s="251">
        <v>1552.3833333333332</v>
      </c>
      <c r="H110" s="251">
        <v>1544.6166666666666</v>
      </c>
      <c r="I110" s="251">
        <v>1531.7333333333331</v>
      </c>
      <c r="J110" s="251">
        <v>1573.0333333333333</v>
      </c>
      <c r="K110" s="251">
        <v>1585.916666666667</v>
      </c>
      <c r="L110" s="251">
        <v>1593.6833333333334</v>
      </c>
      <c r="M110" s="252">
        <v>1578.15</v>
      </c>
      <c r="N110" s="252">
        <v>1557.5</v>
      </c>
      <c r="O110" s="252">
        <v>34089200</v>
      </c>
      <c r="P110" s="253">
        <v>2.365051529055661E-2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158.44999999999999</v>
      </c>
      <c r="F111" s="249">
        <v>157.53333333333333</v>
      </c>
      <c r="G111" s="251">
        <v>156.11666666666667</v>
      </c>
      <c r="H111" s="251">
        <v>153.78333333333333</v>
      </c>
      <c r="I111" s="251">
        <v>152.36666666666667</v>
      </c>
      <c r="J111" s="251">
        <v>159.86666666666667</v>
      </c>
      <c r="K111" s="251">
        <v>161.28333333333336</v>
      </c>
      <c r="L111" s="251">
        <v>163.61666666666667</v>
      </c>
      <c r="M111" s="252">
        <v>158.94999999999999</v>
      </c>
      <c r="N111" s="252">
        <v>155.19999999999999</v>
      </c>
      <c r="O111" s="252">
        <v>170118000</v>
      </c>
      <c r="P111" s="253">
        <v>-6.6609735269000858E-3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1158.8499999999999</v>
      </c>
      <c r="F112" s="249">
        <v>1151.2166666666667</v>
      </c>
      <c r="G112" s="251">
        <v>1136.4833333333333</v>
      </c>
      <c r="H112" s="251">
        <v>1114.1166666666666</v>
      </c>
      <c r="I112" s="251">
        <v>1099.3833333333332</v>
      </c>
      <c r="J112" s="251">
        <v>1173.5833333333335</v>
      </c>
      <c r="K112" s="251">
        <v>1188.3166666666671</v>
      </c>
      <c r="L112" s="251">
        <v>1210.6833333333336</v>
      </c>
      <c r="M112" s="252">
        <v>1165.95</v>
      </c>
      <c r="N112" s="252">
        <v>1128.8499999999999</v>
      </c>
      <c r="O112" s="252">
        <v>2349100</v>
      </c>
      <c r="P112" s="253">
        <v>-5.5035773252614202E-3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902.6</v>
      </c>
      <c r="F113" s="249">
        <v>901.43333333333339</v>
      </c>
      <c r="G113" s="251">
        <v>884.96666666666681</v>
      </c>
      <c r="H113" s="251">
        <v>867.33333333333337</v>
      </c>
      <c r="I113" s="251">
        <v>850.86666666666679</v>
      </c>
      <c r="J113" s="251">
        <v>919.06666666666683</v>
      </c>
      <c r="K113" s="251">
        <v>935.53333333333353</v>
      </c>
      <c r="L113" s="251">
        <v>953.16666666666686</v>
      </c>
      <c r="M113" s="252">
        <v>917.9</v>
      </c>
      <c r="N113" s="252">
        <v>883.8</v>
      </c>
      <c r="O113" s="252">
        <v>16386125</v>
      </c>
      <c r="P113" s="253">
        <v>-1.524951359310091E-2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416.65</v>
      </c>
      <c r="F114" s="249">
        <v>414.83333333333331</v>
      </c>
      <c r="G114" s="251">
        <v>412.41666666666663</v>
      </c>
      <c r="H114" s="251">
        <v>408.18333333333334</v>
      </c>
      <c r="I114" s="251">
        <v>405.76666666666665</v>
      </c>
      <c r="J114" s="251">
        <v>419.06666666666661</v>
      </c>
      <c r="K114" s="251">
        <v>421.48333333333323</v>
      </c>
      <c r="L114" s="251">
        <v>425.71666666666658</v>
      </c>
      <c r="M114" s="252">
        <v>417.25</v>
      </c>
      <c r="N114" s="252">
        <v>410.6</v>
      </c>
      <c r="O114" s="252">
        <v>130064000</v>
      </c>
      <c r="P114" s="253">
        <v>-9.5040818813208229E-3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782.85</v>
      </c>
      <c r="F115" s="249">
        <v>787.19999999999993</v>
      </c>
      <c r="G115" s="251">
        <v>770.79999999999984</v>
      </c>
      <c r="H115" s="251">
        <v>758.74999999999989</v>
      </c>
      <c r="I115" s="251">
        <v>742.3499999999998</v>
      </c>
      <c r="J115" s="251">
        <v>799.24999999999989</v>
      </c>
      <c r="K115" s="251">
        <v>815.65</v>
      </c>
      <c r="L115" s="251">
        <v>827.69999999999993</v>
      </c>
      <c r="M115" s="252">
        <v>803.6</v>
      </c>
      <c r="N115" s="252">
        <v>775.15</v>
      </c>
      <c r="O115" s="252">
        <v>22308750</v>
      </c>
      <c r="P115" s="253">
        <v>-5.8489304812834224E-3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4038.3</v>
      </c>
      <c r="F116" s="249">
        <v>4028.4499999999994</v>
      </c>
      <c r="G116" s="251">
        <v>3991.5499999999988</v>
      </c>
      <c r="H116" s="251">
        <v>3944.7999999999993</v>
      </c>
      <c r="I116" s="251">
        <v>3907.8999999999987</v>
      </c>
      <c r="J116" s="251">
        <v>4075.1999999999989</v>
      </c>
      <c r="K116" s="251">
        <v>4112.0999999999995</v>
      </c>
      <c r="L116" s="251">
        <v>4158.8499999999985</v>
      </c>
      <c r="M116" s="252">
        <v>4065.35</v>
      </c>
      <c r="N116" s="252">
        <v>3981.7</v>
      </c>
      <c r="O116" s="252">
        <v>741500</v>
      </c>
      <c r="P116" s="253">
        <v>8.5005100306018364E-3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797.25</v>
      </c>
      <c r="F117" s="249">
        <v>800.81666666666661</v>
      </c>
      <c r="G117" s="251">
        <v>788.28333333333319</v>
      </c>
      <c r="H117" s="251">
        <v>779.31666666666661</v>
      </c>
      <c r="I117" s="251">
        <v>766.78333333333319</v>
      </c>
      <c r="J117" s="251">
        <v>809.78333333333319</v>
      </c>
      <c r="K117" s="251">
        <v>822.31666666666649</v>
      </c>
      <c r="L117" s="251">
        <v>831.28333333333319</v>
      </c>
      <c r="M117" s="252">
        <v>813.35</v>
      </c>
      <c r="N117" s="252">
        <v>791.85</v>
      </c>
      <c r="O117" s="252">
        <v>19471050</v>
      </c>
      <c r="P117" s="253">
        <v>8.4251005069043879E-3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444.95</v>
      </c>
      <c r="F118" s="249">
        <v>446.2</v>
      </c>
      <c r="G118" s="251">
        <v>440.15</v>
      </c>
      <c r="H118" s="251">
        <v>435.34999999999997</v>
      </c>
      <c r="I118" s="251">
        <v>429.29999999999995</v>
      </c>
      <c r="J118" s="251">
        <v>451</v>
      </c>
      <c r="K118" s="251">
        <v>457.05000000000007</v>
      </c>
      <c r="L118" s="251">
        <v>461.85</v>
      </c>
      <c r="M118" s="252">
        <v>452.25</v>
      </c>
      <c r="N118" s="252">
        <v>441.4</v>
      </c>
      <c r="O118" s="252">
        <v>19858750</v>
      </c>
      <c r="P118" s="253">
        <v>6.2068528722528339E-3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1766.55</v>
      </c>
      <c r="F119" s="249">
        <v>1756.7666666666667</v>
      </c>
      <c r="G119" s="251">
        <v>1744.5333333333333</v>
      </c>
      <c r="H119" s="251">
        <v>1722.5166666666667</v>
      </c>
      <c r="I119" s="251">
        <v>1710.2833333333333</v>
      </c>
      <c r="J119" s="251">
        <v>1778.7833333333333</v>
      </c>
      <c r="K119" s="251">
        <v>1791.0166666666664</v>
      </c>
      <c r="L119" s="251">
        <v>1813.0333333333333</v>
      </c>
      <c r="M119" s="252">
        <v>1769</v>
      </c>
      <c r="N119" s="252">
        <v>1734.75</v>
      </c>
      <c r="O119" s="252">
        <v>35342000</v>
      </c>
      <c r="P119" s="253">
        <v>1.1632832984119351E-2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149.5</v>
      </c>
      <c r="F120" s="249">
        <v>148.23333333333335</v>
      </c>
      <c r="G120" s="251">
        <v>146.16666666666669</v>
      </c>
      <c r="H120" s="251">
        <v>142.83333333333334</v>
      </c>
      <c r="I120" s="251">
        <v>140.76666666666668</v>
      </c>
      <c r="J120" s="251">
        <v>151.56666666666669</v>
      </c>
      <c r="K120" s="251">
        <v>153.63333333333335</v>
      </c>
      <c r="L120" s="251">
        <v>156.9666666666667</v>
      </c>
      <c r="M120" s="252">
        <v>150.30000000000001</v>
      </c>
      <c r="N120" s="252">
        <v>144.9</v>
      </c>
      <c r="O120" s="252">
        <v>54199914</v>
      </c>
      <c r="P120" s="253">
        <v>3.1381616979106451E-3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2054.0500000000002</v>
      </c>
      <c r="F121" s="249">
        <v>2048.1833333333334</v>
      </c>
      <c r="G121" s="251">
        <v>2029.1166666666668</v>
      </c>
      <c r="H121" s="251">
        <v>2004.1833333333334</v>
      </c>
      <c r="I121" s="251">
        <v>1985.1166666666668</v>
      </c>
      <c r="J121" s="251">
        <v>2073.1166666666668</v>
      </c>
      <c r="K121" s="251">
        <v>2092.1833333333334</v>
      </c>
      <c r="L121" s="251">
        <v>2117.1166666666668</v>
      </c>
      <c r="M121" s="252">
        <v>2067.25</v>
      </c>
      <c r="N121" s="252">
        <v>2023.25</v>
      </c>
      <c r="O121" s="252">
        <v>2327100</v>
      </c>
      <c r="P121" s="253">
        <v>3.5232884025090082E-2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380.2</v>
      </c>
      <c r="F122" s="249">
        <v>381.2166666666667</v>
      </c>
      <c r="G122" s="251">
        <v>373.43333333333339</v>
      </c>
      <c r="H122" s="251">
        <v>366.66666666666669</v>
      </c>
      <c r="I122" s="251">
        <v>358.88333333333338</v>
      </c>
      <c r="J122" s="251">
        <v>387.98333333333341</v>
      </c>
      <c r="K122" s="251">
        <v>395.76666666666671</v>
      </c>
      <c r="L122" s="251">
        <v>402.53333333333342</v>
      </c>
      <c r="M122" s="252">
        <v>389</v>
      </c>
      <c r="N122" s="252">
        <v>374.45</v>
      </c>
      <c r="O122" s="252">
        <v>13411300</v>
      </c>
      <c r="P122" s="253">
        <v>4.5454545454545456E-2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571.6</v>
      </c>
      <c r="F123" s="249">
        <v>569.5</v>
      </c>
      <c r="G123" s="251">
        <v>563.1</v>
      </c>
      <c r="H123" s="251">
        <v>554.6</v>
      </c>
      <c r="I123" s="251">
        <v>548.20000000000005</v>
      </c>
      <c r="J123" s="251">
        <v>578</v>
      </c>
      <c r="K123" s="251">
        <v>584.40000000000009</v>
      </c>
      <c r="L123" s="251">
        <v>592.9</v>
      </c>
      <c r="M123" s="252">
        <v>575.9</v>
      </c>
      <c r="N123" s="252">
        <v>561</v>
      </c>
      <c r="O123" s="252">
        <v>18444000</v>
      </c>
      <c r="P123" s="253">
        <v>1.3852242744063324E-2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3521.3</v>
      </c>
      <c r="F124" s="249">
        <v>3517.7999999999997</v>
      </c>
      <c r="G124" s="251">
        <v>3500.9999999999995</v>
      </c>
      <c r="H124" s="251">
        <v>3480.7</v>
      </c>
      <c r="I124" s="251">
        <v>3463.8999999999996</v>
      </c>
      <c r="J124" s="251">
        <v>3538.0999999999995</v>
      </c>
      <c r="K124" s="251">
        <v>3554.8999999999996</v>
      </c>
      <c r="L124" s="251">
        <v>3575.1999999999994</v>
      </c>
      <c r="M124" s="252">
        <v>3534.6</v>
      </c>
      <c r="N124" s="252">
        <v>3497.5</v>
      </c>
      <c r="O124" s="252">
        <v>16599600</v>
      </c>
      <c r="P124" s="253">
        <v>1.0058231868713605E-2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5112.3</v>
      </c>
      <c r="F125" s="249">
        <v>5113.9666666666662</v>
      </c>
      <c r="G125" s="251">
        <v>5079.9333333333325</v>
      </c>
      <c r="H125" s="251">
        <v>5047.5666666666666</v>
      </c>
      <c r="I125" s="251">
        <v>5013.5333333333328</v>
      </c>
      <c r="J125" s="251">
        <v>5146.3333333333321</v>
      </c>
      <c r="K125" s="251">
        <v>5180.3666666666668</v>
      </c>
      <c r="L125" s="251">
        <v>5212.7333333333318</v>
      </c>
      <c r="M125" s="252">
        <v>5148</v>
      </c>
      <c r="N125" s="252">
        <v>5081.6000000000004</v>
      </c>
      <c r="O125" s="252">
        <v>2891850</v>
      </c>
      <c r="P125" s="253">
        <v>1.7952373409366916E-2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5210.8</v>
      </c>
      <c r="F126" s="249">
        <v>5193.3833333333341</v>
      </c>
      <c r="G126" s="251">
        <v>5162.1666666666679</v>
      </c>
      <c r="H126" s="251">
        <v>5113.5333333333338</v>
      </c>
      <c r="I126" s="251">
        <v>5082.3166666666675</v>
      </c>
      <c r="J126" s="251">
        <v>5242.0166666666682</v>
      </c>
      <c r="K126" s="251">
        <v>5273.2333333333336</v>
      </c>
      <c r="L126" s="251">
        <v>5321.8666666666686</v>
      </c>
      <c r="M126" s="252">
        <v>5224.6000000000004</v>
      </c>
      <c r="N126" s="252">
        <v>5144.75</v>
      </c>
      <c r="O126" s="252">
        <v>742400</v>
      </c>
      <c r="P126" s="253">
        <v>4.057343792263998E-3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1567.8</v>
      </c>
      <c r="F127" s="249">
        <v>1570.8500000000001</v>
      </c>
      <c r="G127" s="251">
        <v>1550.7000000000003</v>
      </c>
      <c r="H127" s="251">
        <v>1533.6000000000001</v>
      </c>
      <c r="I127" s="251">
        <v>1513.4500000000003</v>
      </c>
      <c r="J127" s="251">
        <v>1587.9500000000003</v>
      </c>
      <c r="K127" s="251">
        <v>1608.1000000000004</v>
      </c>
      <c r="L127" s="251">
        <v>1625.2000000000003</v>
      </c>
      <c r="M127" s="252">
        <v>1591</v>
      </c>
      <c r="N127" s="252">
        <v>1553.75</v>
      </c>
      <c r="O127" s="252">
        <v>6233050</v>
      </c>
      <c r="P127" s="253">
        <v>1.8896762539947199E-2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1850.9</v>
      </c>
      <c r="F128" s="249">
        <v>1846.6833333333334</v>
      </c>
      <c r="G128" s="251">
        <v>1830.9166666666667</v>
      </c>
      <c r="H128" s="251">
        <v>1810.9333333333334</v>
      </c>
      <c r="I128" s="251">
        <v>1795.1666666666667</v>
      </c>
      <c r="J128" s="251">
        <v>1866.6666666666667</v>
      </c>
      <c r="K128" s="251">
        <v>1882.4333333333332</v>
      </c>
      <c r="L128" s="251">
        <v>1902.4166666666667</v>
      </c>
      <c r="M128" s="252">
        <v>1862.45</v>
      </c>
      <c r="N128" s="252">
        <v>1826.7</v>
      </c>
      <c r="O128" s="252">
        <v>15558200</v>
      </c>
      <c r="P128" s="253">
        <v>-6.7443010655995688E-4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262.35000000000002</v>
      </c>
      <c r="F129" s="249">
        <v>260.88333333333338</v>
      </c>
      <c r="G129" s="251">
        <v>258.46666666666675</v>
      </c>
      <c r="H129" s="251">
        <v>254.58333333333337</v>
      </c>
      <c r="I129" s="251">
        <v>252.16666666666674</v>
      </c>
      <c r="J129" s="251">
        <v>264.76666666666677</v>
      </c>
      <c r="K129" s="251">
        <v>267.18333333333339</v>
      </c>
      <c r="L129" s="251">
        <v>271.06666666666678</v>
      </c>
      <c r="M129" s="252">
        <v>263.3</v>
      </c>
      <c r="N129" s="252">
        <v>257</v>
      </c>
      <c r="O129" s="252">
        <v>28332000</v>
      </c>
      <c r="P129" s="253">
        <v>-2.7455121436114043E-3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167.15</v>
      </c>
      <c r="F130" s="249">
        <v>168.78333333333333</v>
      </c>
      <c r="G130" s="251">
        <v>165.16666666666666</v>
      </c>
      <c r="H130" s="251">
        <v>163.18333333333334</v>
      </c>
      <c r="I130" s="251">
        <v>159.56666666666666</v>
      </c>
      <c r="J130" s="251">
        <v>170.76666666666665</v>
      </c>
      <c r="K130" s="251">
        <v>174.38333333333333</v>
      </c>
      <c r="L130" s="251">
        <v>176.36666666666665</v>
      </c>
      <c r="M130" s="252">
        <v>172.4</v>
      </c>
      <c r="N130" s="252">
        <v>166.8</v>
      </c>
      <c r="O130" s="252">
        <v>57648000</v>
      </c>
      <c r="P130" s="253">
        <v>4.7307608458687596E-2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492.8</v>
      </c>
      <c r="F131" s="249">
        <v>492.7833333333333</v>
      </c>
      <c r="G131" s="251">
        <v>488.11666666666662</v>
      </c>
      <c r="H131" s="251">
        <v>483.43333333333334</v>
      </c>
      <c r="I131" s="251">
        <v>478.76666666666665</v>
      </c>
      <c r="J131" s="251">
        <v>497.46666666666658</v>
      </c>
      <c r="K131" s="251">
        <v>502.13333333333333</v>
      </c>
      <c r="L131" s="251">
        <v>506.81666666666655</v>
      </c>
      <c r="M131" s="252">
        <v>497.45</v>
      </c>
      <c r="N131" s="252">
        <v>488.1</v>
      </c>
      <c r="O131" s="252">
        <v>15158400</v>
      </c>
      <c r="P131" s="253">
        <v>5.8577055225006287E-2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11938.05</v>
      </c>
      <c r="F132" s="249">
        <v>11869.066666666666</v>
      </c>
      <c r="G132" s="251">
        <v>11719.083333333332</v>
      </c>
      <c r="H132" s="251">
        <v>11500.116666666667</v>
      </c>
      <c r="I132" s="251">
        <v>11350.133333333333</v>
      </c>
      <c r="J132" s="251">
        <v>12088.033333333331</v>
      </c>
      <c r="K132" s="251">
        <v>12238.016666666665</v>
      </c>
      <c r="L132" s="251">
        <v>12456.98333333333</v>
      </c>
      <c r="M132" s="252">
        <v>12019.05</v>
      </c>
      <c r="N132" s="252">
        <v>11650.1</v>
      </c>
      <c r="O132" s="252">
        <v>2729150</v>
      </c>
      <c r="P132" s="253">
        <v>7.654530393278372E-2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1103.0999999999999</v>
      </c>
      <c r="F133" s="249">
        <v>1097.6000000000001</v>
      </c>
      <c r="G133" s="251">
        <v>1090.8000000000002</v>
      </c>
      <c r="H133" s="251">
        <v>1078.5</v>
      </c>
      <c r="I133" s="251">
        <v>1071.7</v>
      </c>
      <c r="J133" s="251">
        <v>1109.9000000000003</v>
      </c>
      <c r="K133" s="251">
        <v>1116.7</v>
      </c>
      <c r="L133" s="251">
        <v>1129.0000000000005</v>
      </c>
      <c r="M133" s="252">
        <v>1104.4000000000001</v>
      </c>
      <c r="N133" s="252">
        <v>1085.3</v>
      </c>
      <c r="O133" s="252">
        <v>6924400</v>
      </c>
      <c r="P133" s="253">
        <v>3.0419793145406611E-3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3215.2</v>
      </c>
      <c r="F134" s="249">
        <v>3215.3833333333332</v>
      </c>
      <c r="G134" s="251">
        <v>3187.8166666666666</v>
      </c>
      <c r="H134" s="251">
        <v>3160.4333333333334</v>
      </c>
      <c r="I134" s="251">
        <v>3132.8666666666668</v>
      </c>
      <c r="J134" s="251">
        <v>3242.7666666666664</v>
      </c>
      <c r="K134" s="251">
        <v>3270.333333333333</v>
      </c>
      <c r="L134" s="251">
        <v>3297.7166666666662</v>
      </c>
      <c r="M134" s="252">
        <v>3242.95</v>
      </c>
      <c r="N134" s="252">
        <v>3188</v>
      </c>
      <c r="O134" s="252">
        <v>3011200</v>
      </c>
      <c r="P134" s="253">
        <v>4.3815862451469775E-2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1594.65</v>
      </c>
      <c r="F135" s="249">
        <v>1579.6000000000001</v>
      </c>
      <c r="G135" s="251">
        <v>1558.9500000000003</v>
      </c>
      <c r="H135" s="251">
        <v>1523.2500000000002</v>
      </c>
      <c r="I135" s="251">
        <v>1502.6000000000004</v>
      </c>
      <c r="J135" s="251">
        <v>1615.3000000000002</v>
      </c>
      <c r="K135" s="251">
        <v>1635.9500000000003</v>
      </c>
      <c r="L135" s="251">
        <v>1671.65</v>
      </c>
      <c r="M135" s="252">
        <v>1600.25</v>
      </c>
      <c r="N135" s="252">
        <v>1543.9</v>
      </c>
      <c r="O135" s="252">
        <v>1494400</v>
      </c>
      <c r="P135" s="253">
        <v>-1.7875920084121977E-2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946.8</v>
      </c>
      <c r="F136" s="249">
        <v>953.11666666666667</v>
      </c>
      <c r="G136" s="251">
        <v>933.93333333333339</v>
      </c>
      <c r="H136" s="251">
        <v>921.06666666666672</v>
      </c>
      <c r="I136" s="251">
        <v>901.88333333333344</v>
      </c>
      <c r="J136" s="251">
        <v>965.98333333333335</v>
      </c>
      <c r="K136" s="251">
        <v>985.16666666666652</v>
      </c>
      <c r="L136" s="251">
        <v>998.0333333333333</v>
      </c>
      <c r="M136" s="252">
        <v>972.3</v>
      </c>
      <c r="N136" s="252">
        <v>940.25</v>
      </c>
      <c r="O136" s="252">
        <v>8899200</v>
      </c>
      <c r="P136" s="253">
        <v>1.0170722847802398E-2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1287.3499999999999</v>
      </c>
      <c r="F137" s="249">
        <v>1278.6333333333332</v>
      </c>
      <c r="G137" s="251">
        <v>1263.4166666666665</v>
      </c>
      <c r="H137" s="251">
        <v>1239.4833333333333</v>
      </c>
      <c r="I137" s="251">
        <v>1224.2666666666667</v>
      </c>
      <c r="J137" s="251">
        <v>1302.5666666666664</v>
      </c>
      <c r="K137" s="251">
        <v>1317.7833333333331</v>
      </c>
      <c r="L137" s="251">
        <v>1341.7166666666662</v>
      </c>
      <c r="M137" s="252">
        <v>1293.8499999999999</v>
      </c>
      <c r="N137" s="252">
        <v>1254.7</v>
      </c>
      <c r="O137" s="252">
        <v>3111200</v>
      </c>
      <c r="P137" s="253">
        <v>-1.444500760263558E-2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112.6</v>
      </c>
      <c r="F138" s="249">
        <v>112.18333333333334</v>
      </c>
      <c r="G138" s="251">
        <v>110.96666666666667</v>
      </c>
      <c r="H138" s="251">
        <v>109.33333333333333</v>
      </c>
      <c r="I138" s="251">
        <v>108.11666666666666</v>
      </c>
      <c r="J138" s="251">
        <v>113.81666666666668</v>
      </c>
      <c r="K138" s="251">
        <v>115.03333333333335</v>
      </c>
      <c r="L138" s="251">
        <v>116.66666666666669</v>
      </c>
      <c r="M138" s="252">
        <v>113.4</v>
      </c>
      <c r="N138" s="252">
        <v>110.55</v>
      </c>
      <c r="O138" s="252">
        <v>164215900</v>
      </c>
      <c r="P138" s="253">
        <v>1.8181017784821271E-2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2391.1999999999998</v>
      </c>
      <c r="F139" s="249">
        <v>2400.2333333333331</v>
      </c>
      <c r="G139" s="251">
        <v>2365.9666666666662</v>
      </c>
      <c r="H139" s="251">
        <v>2340.7333333333331</v>
      </c>
      <c r="I139" s="251">
        <v>2306.4666666666662</v>
      </c>
      <c r="J139" s="251">
        <v>2425.4666666666662</v>
      </c>
      <c r="K139" s="251">
        <v>2459.7333333333336</v>
      </c>
      <c r="L139" s="251">
        <v>2484.9666666666662</v>
      </c>
      <c r="M139" s="252">
        <v>2434.5</v>
      </c>
      <c r="N139" s="252">
        <v>2375</v>
      </c>
      <c r="O139" s="252">
        <v>3153975</v>
      </c>
      <c r="P139" s="253">
        <v>-2.3166680861936802E-2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131802</v>
      </c>
      <c r="F140" s="249">
        <v>131734</v>
      </c>
      <c r="G140" s="251">
        <v>129818</v>
      </c>
      <c r="H140" s="251">
        <v>127834</v>
      </c>
      <c r="I140" s="251">
        <v>125918</v>
      </c>
      <c r="J140" s="251">
        <v>133718</v>
      </c>
      <c r="K140" s="251">
        <v>135634</v>
      </c>
      <c r="L140" s="251">
        <v>137618</v>
      </c>
      <c r="M140" s="252">
        <v>133650</v>
      </c>
      <c r="N140" s="252">
        <v>129750</v>
      </c>
      <c r="O140" s="252">
        <v>52165</v>
      </c>
      <c r="P140" s="253">
        <v>-2.9939562993956299E-2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1340.2</v>
      </c>
      <c r="F141" s="249">
        <v>1330.6666666666667</v>
      </c>
      <c r="G141" s="251">
        <v>1317.1833333333334</v>
      </c>
      <c r="H141" s="251">
        <v>1294.1666666666667</v>
      </c>
      <c r="I141" s="251">
        <v>1280.6833333333334</v>
      </c>
      <c r="J141" s="251">
        <v>1353.6833333333334</v>
      </c>
      <c r="K141" s="251">
        <v>1367.1666666666665</v>
      </c>
      <c r="L141" s="251">
        <v>1390.1833333333334</v>
      </c>
      <c r="M141" s="252">
        <v>1344.15</v>
      </c>
      <c r="N141" s="252">
        <v>1307.6500000000001</v>
      </c>
      <c r="O141" s="252">
        <v>7028450</v>
      </c>
      <c r="P141" s="253">
        <v>1.767938201799793E-2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138.35</v>
      </c>
      <c r="F142" s="249">
        <v>138.79999999999998</v>
      </c>
      <c r="G142" s="251">
        <v>134.94999999999996</v>
      </c>
      <c r="H142" s="251">
        <v>131.54999999999998</v>
      </c>
      <c r="I142" s="251">
        <v>127.69999999999996</v>
      </c>
      <c r="J142" s="251">
        <v>142.19999999999996</v>
      </c>
      <c r="K142" s="251">
        <v>146.04999999999998</v>
      </c>
      <c r="L142" s="251">
        <v>149.44999999999996</v>
      </c>
      <c r="M142" s="252">
        <v>142.65</v>
      </c>
      <c r="N142" s="252">
        <v>135.4</v>
      </c>
      <c r="O142" s="252">
        <v>83542500</v>
      </c>
      <c r="P142" s="253">
        <v>7.5608342989571267E-2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5118.6000000000004</v>
      </c>
      <c r="F143" s="249">
        <v>5114.9666666666672</v>
      </c>
      <c r="G143" s="251">
        <v>5081.1833333333343</v>
      </c>
      <c r="H143" s="251">
        <v>5043.7666666666673</v>
      </c>
      <c r="I143" s="251">
        <v>5009.9833333333345</v>
      </c>
      <c r="J143" s="251">
        <v>5152.3833333333341</v>
      </c>
      <c r="K143" s="251">
        <v>5186.166666666667</v>
      </c>
      <c r="L143" s="251">
        <v>5223.5833333333339</v>
      </c>
      <c r="M143" s="252">
        <v>5148.75</v>
      </c>
      <c r="N143" s="252">
        <v>5077.55</v>
      </c>
      <c r="O143" s="252">
        <v>1246800</v>
      </c>
      <c r="P143" s="253">
        <v>1.0823300498601484E-2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2977.15</v>
      </c>
      <c r="F144" s="249">
        <v>2970.1166666666668</v>
      </c>
      <c r="G144" s="251">
        <v>2946.6333333333337</v>
      </c>
      <c r="H144" s="251">
        <v>2916.1166666666668</v>
      </c>
      <c r="I144" s="251">
        <v>2892.6333333333337</v>
      </c>
      <c r="J144" s="251">
        <v>3000.6333333333337</v>
      </c>
      <c r="K144" s="251">
        <v>3024.1166666666672</v>
      </c>
      <c r="L144" s="251">
        <v>3054.6333333333337</v>
      </c>
      <c r="M144" s="252">
        <v>2993.6</v>
      </c>
      <c r="N144" s="252">
        <v>2939.6</v>
      </c>
      <c r="O144" s="252">
        <v>1924500</v>
      </c>
      <c r="P144" s="253">
        <v>-3.1167212092878292E-4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2551.1</v>
      </c>
      <c r="F145" s="249">
        <v>2535.9500000000003</v>
      </c>
      <c r="G145" s="251">
        <v>2514.6500000000005</v>
      </c>
      <c r="H145" s="251">
        <v>2478.2000000000003</v>
      </c>
      <c r="I145" s="251">
        <v>2456.9000000000005</v>
      </c>
      <c r="J145" s="251">
        <v>2572.4000000000005</v>
      </c>
      <c r="K145" s="251">
        <v>2593.7000000000007</v>
      </c>
      <c r="L145" s="251">
        <v>2630.1500000000005</v>
      </c>
      <c r="M145" s="252">
        <v>2557.25</v>
      </c>
      <c r="N145" s="252">
        <v>2499.5</v>
      </c>
      <c r="O145" s="252">
        <v>5013600</v>
      </c>
      <c r="P145" s="253">
        <v>-2.7919962773382968E-2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205.1</v>
      </c>
      <c r="F146" s="249">
        <v>203.91666666666666</v>
      </c>
      <c r="G146" s="251">
        <v>202.08333333333331</v>
      </c>
      <c r="H146" s="251">
        <v>199.06666666666666</v>
      </c>
      <c r="I146" s="251">
        <v>197.23333333333332</v>
      </c>
      <c r="J146" s="251">
        <v>206.93333333333331</v>
      </c>
      <c r="K146" s="251">
        <v>208.76666666666662</v>
      </c>
      <c r="L146" s="251">
        <v>211.7833333333333</v>
      </c>
      <c r="M146" s="252">
        <v>205.75</v>
      </c>
      <c r="N146" s="252">
        <v>200.9</v>
      </c>
      <c r="O146" s="252">
        <v>89977500</v>
      </c>
      <c r="P146" s="253">
        <v>-1.2495061240616357E-2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314.5</v>
      </c>
      <c r="F147" s="249">
        <v>313.86666666666667</v>
      </c>
      <c r="G147" s="251">
        <v>309.88333333333333</v>
      </c>
      <c r="H147" s="251">
        <v>305.26666666666665</v>
      </c>
      <c r="I147" s="251">
        <v>301.2833333333333</v>
      </c>
      <c r="J147" s="251">
        <v>318.48333333333335</v>
      </c>
      <c r="K147" s="251">
        <v>322.4666666666667</v>
      </c>
      <c r="L147" s="251">
        <v>327.08333333333337</v>
      </c>
      <c r="M147" s="252">
        <v>317.85000000000002</v>
      </c>
      <c r="N147" s="252">
        <v>309.25</v>
      </c>
      <c r="O147" s="252">
        <v>107322000</v>
      </c>
      <c r="P147" s="253">
        <v>9.3958974069580422E-3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1388.85</v>
      </c>
      <c r="F148" s="249">
        <v>1377.9666666666665</v>
      </c>
      <c r="G148" s="251">
        <v>1363.083333333333</v>
      </c>
      <c r="H148" s="251">
        <v>1337.3166666666666</v>
      </c>
      <c r="I148" s="251">
        <v>1322.4333333333332</v>
      </c>
      <c r="J148" s="251">
        <v>1403.7333333333329</v>
      </c>
      <c r="K148" s="251">
        <v>1418.6166666666666</v>
      </c>
      <c r="L148" s="251">
        <v>1444.3833333333328</v>
      </c>
      <c r="M148" s="252">
        <v>1392.85</v>
      </c>
      <c r="N148" s="252">
        <v>1352.2</v>
      </c>
      <c r="O148" s="252">
        <v>5590200</v>
      </c>
      <c r="P148" s="253">
        <v>-1.1021671826625386E-2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8270.1</v>
      </c>
      <c r="F149" s="249">
        <v>8267.3666666666668</v>
      </c>
      <c r="G149" s="251">
        <v>8154.7333333333336</v>
      </c>
      <c r="H149" s="251">
        <v>8039.3666666666668</v>
      </c>
      <c r="I149" s="251">
        <v>7926.7333333333336</v>
      </c>
      <c r="J149" s="251">
        <v>8382.7333333333336</v>
      </c>
      <c r="K149" s="251">
        <v>8495.3666666666686</v>
      </c>
      <c r="L149" s="251">
        <v>8610.7333333333336</v>
      </c>
      <c r="M149" s="252">
        <v>8380</v>
      </c>
      <c r="N149" s="252">
        <v>8152</v>
      </c>
      <c r="O149" s="252">
        <v>1368000</v>
      </c>
      <c r="P149" s="253">
        <v>3.2141240380262559E-2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264</v>
      </c>
      <c r="F150" s="249">
        <v>262.21666666666664</v>
      </c>
      <c r="G150" s="251">
        <v>259.7833333333333</v>
      </c>
      <c r="H150" s="251">
        <v>255.56666666666666</v>
      </c>
      <c r="I150" s="251">
        <v>253.13333333333333</v>
      </c>
      <c r="J150" s="251">
        <v>266.43333333333328</v>
      </c>
      <c r="K150" s="251">
        <v>268.86666666666656</v>
      </c>
      <c r="L150" s="251">
        <v>273.08333333333326</v>
      </c>
      <c r="M150" s="252">
        <v>264.64999999999998</v>
      </c>
      <c r="N150" s="252">
        <v>258</v>
      </c>
      <c r="O150" s="252">
        <v>91918750</v>
      </c>
      <c r="P150" s="253">
        <v>9.5137420718816069E-3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33322.449999999997</v>
      </c>
      <c r="F151" s="249">
        <v>33563.299999999996</v>
      </c>
      <c r="G151" s="251">
        <v>32949.149999999994</v>
      </c>
      <c r="H151" s="251">
        <v>32575.85</v>
      </c>
      <c r="I151" s="251">
        <v>31961.699999999997</v>
      </c>
      <c r="J151" s="251">
        <v>33936.599999999991</v>
      </c>
      <c r="K151" s="251">
        <v>34550.75</v>
      </c>
      <c r="L151" s="251">
        <v>34924.049999999988</v>
      </c>
      <c r="M151" s="252">
        <v>34177.449999999997</v>
      </c>
      <c r="N151" s="252">
        <v>33190</v>
      </c>
      <c r="O151" s="252">
        <v>176940</v>
      </c>
      <c r="P151" s="253">
        <v>-2.1647175914406569E-2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816.75</v>
      </c>
      <c r="F152" s="249">
        <v>816.48333333333323</v>
      </c>
      <c r="G152" s="251">
        <v>810.96666666666647</v>
      </c>
      <c r="H152" s="251">
        <v>805.18333333333328</v>
      </c>
      <c r="I152" s="251">
        <v>799.66666666666652</v>
      </c>
      <c r="J152" s="251">
        <v>822.26666666666642</v>
      </c>
      <c r="K152" s="251">
        <v>827.78333333333308</v>
      </c>
      <c r="L152" s="251">
        <v>833.56666666666638</v>
      </c>
      <c r="M152" s="252">
        <v>822</v>
      </c>
      <c r="N152" s="252">
        <v>810.7</v>
      </c>
      <c r="O152" s="252">
        <v>12440250</v>
      </c>
      <c r="P152" s="253">
        <v>-1.0912343470483005E-2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8017.85</v>
      </c>
      <c r="F153" s="249">
        <v>7996.4000000000005</v>
      </c>
      <c r="G153" s="251">
        <v>7935.9000000000015</v>
      </c>
      <c r="H153" s="251">
        <v>7853.9500000000007</v>
      </c>
      <c r="I153" s="251">
        <v>7793.4500000000016</v>
      </c>
      <c r="J153" s="251">
        <v>8078.3500000000013</v>
      </c>
      <c r="K153" s="251">
        <v>8138.8499999999995</v>
      </c>
      <c r="L153" s="251">
        <v>8220.8000000000011</v>
      </c>
      <c r="M153" s="252">
        <v>8056.9</v>
      </c>
      <c r="N153" s="252">
        <v>7914.45</v>
      </c>
      <c r="O153" s="252">
        <v>1629700</v>
      </c>
      <c r="P153" s="253">
        <v>-5.4314658855120221E-3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262.3</v>
      </c>
      <c r="F154" s="249">
        <v>261.53333333333336</v>
      </c>
      <c r="G154" s="251">
        <v>258.61666666666673</v>
      </c>
      <c r="H154" s="251">
        <v>254.93333333333339</v>
      </c>
      <c r="I154" s="251">
        <v>252.01666666666677</v>
      </c>
      <c r="J154" s="251">
        <v>265.2166666666667</v>
      </c>
      <c r="K154" s="251">
        <v>268.13333333333333</v>
      </c>
      <c r="L154" s="251">
        <v>271.81666666666666</v>
      </c>
      <c r="M154" s="252">
        <v>264.45</v>
      </c>
      <c r="N154" s="252">
        <v>257.85000000000002</v>
      </c>
      <c r="O154" s="252">
        <v>40590000</v>
      </c>
      <c r="P154" s="253">
        <v>9.0990453460620523E-3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359.55</v>
      </c>
      <c r="F155" s="249">
        <v>358.2833333333333</v>
      </c>
      <c r="G155" s="251">
        <v>351.36666666666662</v>
      </c>
      <c r="H155" s="251">
        <v>343.18333333333334</v>
      </c>
      <c r="I155" s="251">
        <v>336.26666666666665</v>
      </c>
      <c r="J155" s="251">
        <v>366.46666666666658</v>
      </c>
      <c r="K155" s="251">
        <v>373.38333333333333</v>
      </c>
      <c r="L155" s="251">
        <v>381.56666666666655</v>
      </c>
      <c r="M155" s="252">
        <v>365.2</v>
      </c>
      <c r="N155" s="252">
        <v>350.1</v>
      </c>
      <c r="O155" s="252">
        <v>89869000</v>
      </c>
      <c r="P155" s="253">
        <v>1.8801616587594449E-2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2873.2</v>
      </c>
      <c r="F156" s="249">
        <v>2877.1</v>
      </c>
      <c r="G156" s="251">
        <v>2820.6499999999996</v>
      </c>
      <c r="H156" s="251">
        <v>2768.1</v>
      </c>
      <c r="I156" s="251">
        <v>2711.6499999999996</v>
      </c>
      <c r="J156" s="251">
        <v>2929.6499999999996</v>
      </c>
      <c r="K156" s="251">
        <v>2986.0999999999995</v>
      </c>
      <c r="L156" s="251">
        <v>3038.6499999999996</v>
      </c>
      <c r="M156" s="252">
        <v>2933.55</v>
      </c>
      <c r="N156" s="252">
        <v>2824.55</v>
      </c>
      <c r="O156" s="252">
        <v>1993500</v>
      </c>
      <c r="P156" s="253">
        <v>-3.0634573304157548E-2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3645.1</v>
      </c>
      <c r="F157" s="249">
        <v>3661.5166666666664</v>
      </c>
      <c r="G157" s="251">
        <v>3611.8833333333328</v>
      </c>
      <c r="H157" s="251">
        <v>3578.6666666666665</v>
      </c>
      <c r="I157" s="251">
        <v>3529.0333333333328</v>
      </c>
      <c r="J157" s="251">
        <v>3694.7333333333327</v>
      </c>
      <c r="K157" s="251">
        <v>3744.3666666666659</v>
      </c>
      <c r="L157" s="251">
        <v>3777.5833333333326</v>
      </c>
      <c r="M157" s="252">
        <v>3711.15</v>
      </c>
      <c r="N157" s="252">
        <v>3628.3</v>
      </c>
      <c r="O157" s="252">
        <v>1757250</v>
      </c>
      <c r="P157" s="253">
        <v>-1.1392405063291139E-2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116.75</v>
      </c>
      <c r="F158" s="249">
        <v>116.53333333333335</v>
      </c>
      <c r="G158" s="251">
        <v>114.51666666666669</v>
      </c>
      <c r="H158" s="251">
        <v>112.28333333333335</v>
      </c>
      <c r="I158" s="251">
        <v>110.26666666666669</v>
      </c>
      <c r="J158" s="251">
        <v>118.76666666666669</v>
      </c>
      <c r="K158" s="251">
        <v>120.78333333333335</v>
      </c>
      <c r="L158" s="251">
        <v>123.01666666666669</v>
      </c>
      <c r="M158" s="252">
        <v>118.55</v>
      </c>
      <c r="N158" s="252">
        <v>114.3</v>
      </c>
      <c r="O158" s="252">
        <v>254512000</v>
      </c>
      <c r="P158" s="253">
        <v>1.9222143909784072E-2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4761</v>
      </c>
      <c r="F159" s="249">
        <v>4756.6833333333334</v>
      </c>
      <c r="G159" s="251">
        <v>4656.7166666666672</v>
      </c>
      <c r="H159" s="251">
        <v>4552.4333333333334</v>
      </c>
      <c r="I159" s="251">
        <v>4452.4666666666672</v>
      </c>
      <c r="J159" s="251">
        <v>4860.9666666666672</v>
      </c>
      <c r="K159" s="251">
        <v>4960.9333333333325</v>
      </c>
      <c r="L159" s="251">
        <v>5065.2166666666672</v>
      </c>
      <c r="M159" s="252">
        <v>4856.6499999999996</v>
      </c>
      <c r="N159" s="252">
        <v>4652.3999999999996</v>
      </c>
      <c r="O159" s="252">
        <v>1975100</v>
      </c>
      <c r="P159" s="253">
        <v>4.9353821105118552E-3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264.85000000000002</v>
      </c>
      <c r="F160" s="249">
        <v>263.26666666666665</v>
      </c>
      <c r="G160" s="251">
        <v>261.08333333333331</v>
      </c>
      <c r="H160" s="251">
        <v>257.31666666666666</v>
      </c>
      <c r="I160" s="251">
        <v>255.13333333333333</v>
      </c>
      <c r="J160" s="251">
        <v>267.0333333333333</v>
      </c>
      <c r="K160" s="251">
        <v>269.2166666666667</v>
      </c>
      <c r="L160" s="251">
        <v>272.98333333333329</v>
      </c>
      <c r="M160" s="252">
        <v>265.45</v>
      </c>
      <c r="N160" s="252">
        <v>259.5</v>
      </c>
      <c r="O160" s="252">
        <v>68990400</v>
      </c>
      <c r="P160" s="253">
        <v>-2.2544119147199837E-2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1277.1500000000001</v>
      </c>
      <c r="F161" s="249">
        <v>1269.7166666666667</v>
      </c>
      <c r="G161" s="251">
        <v>1254.4333333333334</v>
      </c>
      <c r="H161" s="251">
        <v>1231.7166666666667</v>
      </c>
      <c r="I161" s="251">
        <v>1216.4333333333334</v>
      </c>
      <c r="J161" s="251">
        <v>1292.4333333333334</v>
      </c>
      <c r="K161" s="251">
        <v>1307.7166666666667</v>
      </c>
      <c r="L161" s="251">
        <v>1330.4333333333334</v>
      </c>
      <c r="M161" s="252">
        <v>1285</v>
      </c>
      <c r="N161" s="252">
        <v>1247</v>
      </c>
      <c r="O161" s="252">
        <v>7545373</v>
      </c>
      <c r="P161" s="253">
        <v>1.5835616438356164E-2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802.3</v>
      </c>
      <c r="F162" s="249">
        <v>798.9</v>
      </c>
      <c r="G162" s="251">
        <v>793.84999999999991</v>
      </c>
      <c r="H162" s="251">
        <v>785.4</v>
      </c>
      <c r="I162" s="251">
        <v>780.34999999999991</v>
      </c>
      <c r="J162" s="251">
        <v>807.34999999999991</v>
      </c>
      <c r="K162" s="251">
        <v>812.39999999999986</v>
      </c>
      <c r="L162" s="251">
        <v>820.84999999999991</v>
      </c>
      <c r="M162" s="252">
        <v>803.95</v>
      </c>
      <c r="N162" s="252">
        <v>790.45</v>
      </c>
      <c r="O162" s="252">
        <v>4727700</v>
      </c>
      <c r="P162" s="253">
        <v>-2.403930514125285E-2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234.4</v>
      </c>
      <c r="F163" s="249">
        <v>231.1</v>
      </c>
      <c r="G163" s="251">
        <v>227.29999999999998</v>
      </c>
      <c r="H163" s="251">
        <v>220.2</v>
      </c>
      <c r="I163" s="251">
        <v>216.39999999999998</v>
      </c>
      <c r="J163" s="251">
        <v>238.2</v>
      </c>
      <c r="K163" s="251">
        <v>242</v>
      </c>
      <c r="L163" s="251">
        <v>249.1</v>
      </c>
      <c r="M163" s="252">
        <v>234.9</v>
      </c>
      <c r="N163" s="252">
        <v>224</v>
      </c>
      <c r="O163" s="252">
        <v>64130000</v>
      </c>
      <c r="P163" s="253">
        <v>-1.6411042944785275E-2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420.05</v>
      </c>
      <c r="F164" s="249">
        <v>420.7</v>
      </c>
      <c r="G164" s="251">
        <v>410.84999999999997</v>
      </c>
      <c r="H164" s="251">
        <v>401.65</v>
      </c>
      <c r="I164" s="251">
        <v>391.79999999999995</v>
      </c>
      <c r="J164" s="251">
        <v>429.9</v>
      </c>
      <c r="K164" s="251">
        <v>439.75</v>
      </c>
      <c r="L164" s="251">
        <v>448.95</v>
      </c>
      <c r="M164" s="252">
        <v>430.55</v>
      </c>
      <c r="N164" s="252">
        <v>411.5</v>
      </c>
      <c r="O164" s="252">
        <v>45978000</v>
      </c>
      <c r="P164" s="253">
        <v>-6.9117456477601627E-3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2890.8</v>
      </c>
      <c r="F165" s="249">
        <v>2878.6833333333338</v>
      </c>
      <c r="G165" s="251">
        <v>2863.4666666666676</v>
      </c>
      <c r="H165" s="251">
        <v>2836.1333333333337</v>
      </c>
      <c r="I165" s="251">
        <v>2820.9166666666674</v>
      </c>
      <c r="J165" s="251">
        <v>2906.0166666666678</v>
      </c>
      <c r="K165" s="251">
        <v>2921.233333333334</v>
      </c>
      <c r="L165" s="251">
        <v>2948.566666666668</v>
      </c>
      <c r="M165" s="252">
        <v>2893.9</v>
      </c>
      <c r="N165" s="252">
        <v>2851.35</v>
      </c>
      <c r="O165" s="252">
        <v>40910500</v>
      </c>
      <c r="P165" s="253">
        <v>-1.7277307694617432E-2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124.05</v>
      </c>
      <c r="F166" s="249">
        <v>123.13333333333333</v>
      </c>
      <c r="G166" s="251">
        <v>121.01666666666665</v>
      </c>
      <c r="H166" s="251">
        <v>117.98333333333332</v>
      </c>
      <c r="I166" s="251">
        <v>115.86666666666665</v>
      </c>
      <c r="J166" s="251">
        <v>126.16666666666666</v>
      </c>
      <c r="K166" s="251">
        <v>128.28333333333333</v>
      </c>
      <c r="L166" s="251">
        <v>131.31666666666666</v>
      </c>
      <c r="M166" s="252">
        <v>125.25</v>
      </c>
      <c r="N166" s="252">
        <v>120.1</v>
      </c>
      <c r="O166" s="252">
        <v>135264000</v>
      </c>
      <c r="P166" s="253">
        <v>-1.4513026752928834E-2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692.45</v>
      </c>
      <c r="F167" s="249">
        <v>692.68333333333339</v>
      </c>
      <c r="G167" s="251">
        <v>685.86666666666679</v>
      </c>
      <c r="H167" s="251">
        <v>679.28333333333342</v>
      </c>
      <c r="I167" s="251">
        <v>672.46666666666681</v>
      </c>
      <c r="J167" s="251">
        <v>699.26666666666677</v>
      </c>
      <c r="K167" s="251">
        <v>706.08333333333337</v>
      </c>
      <c r="L167" s="251">
        <v>712.66666666666674</v>
      </c>
      <c r="M167" s="252">
        <v>699.5</v>
      </c>
      <c r="N167" s="252">
        <v>686.1</v>
      </c>
      <c r="O167" s="252">
        <v>24008800</v>
      </c>
      <c r="P167" s="253">
        <v>3.013764459547592E-2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1463</v>
      </c>
      <c r="F168" s="249">
        <v>1469.7166666666665</v>
      </c>
      <c r="G168" s="251">
        <v>1448.6833333333329</v>
      </c>
      <c r="H168" s="251">
        <v>1434.3666666666666</v>
      </c>
      <c r="I168" s="251">
        <v>1413.333333333333</v>
      </c>
      <c r="J168" s="251">
        <v>1484.0333333333328</v>
      </c>
      <c r="K168" s="251">
        <v>1505.0666666666662</v>
      </c>
      <c r="L168" s="251">
        <v>1519.3833333333328</v>
      </c>
      <c r="M168" s="252">
        <v>1490.75</v>
      </c>
      <c r="N168" s="252">
        <v>1455.4</v>
      </c>
      <c r="O168" s="252">
        <v>9127500</v>
      </c>
      <c r="P168" s="253">
        <v>5.3696819496076003E-3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737.75</v>
      </c>
      <c r="F169" s="249">
        <v>733.06666666666661</v>
      </c>
      <c r="G169" s="251">
        <v>726.48333333333323</v>
      </c>
      <c r="H169" s="251">
        <v>715.21666666666658</v>
      </c>
      <c r="I169" s="251">
        <v>708.63333333333321</v>
      </c>
      <c r="J169" s="251">
        <v>744.33333333333326</v>
      </c>
      <c r="K169" s="251">
        <v>750.91666666666674</v>
      </c>
      <c r="L169" s="251">
        <v>762.18333333333328</v>
      </c>
      <c r="M169" s="252">
        <v>739.65</v>
      </c>
      <c r="N169" s="252">
        <v>721.8</v>
      </c>
      <c r="O169" s="252">
        <v>101002500</v>
      </c>
      <c r="P169" s="253">
        <v>-1.3348767693344666E-2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24989.95</v>
      </c>
      <c r="F170" s="249">
        <v>25029.366666666669</v>
      </c>
      <c r="G170" s="251">
        <v>24875.933333333338</v>
      </c>
      <c r="H170" s="251">
        <v>24761.916666666668</v>
      </c>
      <c r="I170" s="251">
        <v>24608.483333333337</v>
      </c>
      <c r="J170" s="251">
        <v>25143.383333333339</v>
      </c>
      <c r="K170" s="251">
        <v>25296.816666666673</v>
      </c>
      <c r="L170" s="251">
        <v>25410.833333333339</v>
      </c>
      <c r="M170" s="252">
        <v>25182.799999999999</v>
      </c>
      <c r="N170" s="252">
        <v>24915.35</v>
      </c>
      <c r="O170" s="252">
        <v>282500</v>
      </c>
      <c r="P170" s="253">
        <v>9.018662380569694E-3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4721.75</v>
      </c>
      <c r="F171" s="249">
        <v>4684.05</v>
      </c>
      <c r="G171" s="251">
        <v>4608.9500000000007</v>
      </c>
      <c r="H171" s="251">
        <v>4496.1500000000005</v>
      </c>
      <c r="I171" s="251">
        <v>4421.0500000000011</v>
      </c>
      <c r="J171" s="251">
        <v>4796.8500000000004</v>
      </c>
      <c r="K171" s="251">
        <v>4871.9500000000007</v>
      </c>
      <c r="L171" s="251">
        <v>4984.75</v>
      </c>
      <c r="M171" s="252">
        <v>4759.1499999999996</v>
      </c>
      <c r="N171" s="252">
        <v>4571.25</v>
      </c>
      <c r="O171" s="252">
        <v>1133250</v>
      </c>
      <c r="P171" s="253">
        <v>3.4648041632429474E-2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2467.4499999999998</v>
      </c>
      <c r="F172" s="249">
        <v>2454.2000000000003</v>
      </c>
      <c r="G172" s="251">
        <v>2436.7500000000005</v>
      </c>
      <c r="H172" s="251">
        <v>2406.0500000000002</v>
      </c>
      <c r="I172" s="251">
        <v>2388.6000000000004</v>
      </c>
      <c r="J172" s="251">
        <v>2484.9000000000005</v>
      </c>
      <c r="K172" s="251">
        <v>2502.3500000000004</v>
      </c>
      <c r="L172" s="251">
        <v>2533.0500000000006</v>
      </c>
      <c r="M172" s="252">
        <v>2471.65</v>
      </c>
      <c r="N172" s="252">
        <v>2423.5</v>
      </c>
      <c r="O172" s="252">
        <v>3565875</v>
      </c>
      <c r="P172" s="253">
        <v>5.1996902312202678E-2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2321.5500000000002</v>
      </c>
      <c r="F173" s="249">
        <v>2313.9166666666665</v>
      </c>
      <c r="G173" s="251">
        <v>2292.6333333333332</v>
      </c>
      <c r="H173" s="251">
        <v>2263.7166666666667</v>
      </c>
      <c r="I173" s="251">
        <v>2242.4333333333334</v>
      </c>
      <c r="J173" s="251">
        <v>2342.833333333333</v>
      </c>
      <c r="K173" s="251">
        <v>2364.1166666666668</v>
      </c>
      <c r="L173" s="251">
        <v>2393.0333333333328</v>
      </c>
      <c r="M173" s="252">
        <v>2335.1999999999998</v>
      </c>
      <c r="N173" s="252">
        <v>2285</v>
      </c>
      <c r="O173" s="252">
        <v>6372600</v>
      </c>
      <c r="P173" s="253">
        <v>1.4083162266673032E-2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1551.95</v>
      </c>
      <c r="F174" s="249">
        <v>1545.1833333333334</v>
      </c>
      <c r="G174" s="251">
        <v>1532.0666666666668</v>
      </c>
      <c r="H174" s="251">
        <v>1512.1833333333334</v>
      </c>
      <c r="I174" s="251">
        <v>1499.0666666666668</v>
      </c>
      <c r="J174" s="251">
        <v>1565.0666666666668</v>
      </c>
      <c r="K174" s="251">
        <v>1578.1833333333336</v>
      </c>
      <c r="L174" s="251">
        <v>1598.0666666666668</v>
      </c>
      <c r="M174" s="252">
        <v>1558.3</v>
      </c>
      <c r="N174" s="252">
        <v>1525.3</v>
      </c>
      <c r="O174" s="252">
        <v>13789300</v>
      </c>
      <c r="P174" s="253">
        <v>-6.8064938993647271E-3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577.4</v>
      </c>
      <c r="F175" s="249">
        <v>576.15</v>
      </c>
      <c r="G175" s="251">
        <v>570.25</v>
      </c>
      <c r="H175" s="251">
        <v>563.1</v>
      </c>
      <c r="I175" s="251">
        <v>557.20000000000005</v>
      </c>
      <c r="J175" s="251">
        <v>583.29999999999995</v>
      </c>
      <c r="K175" s="251">
        <v>589.19999999999982</v>
      </c>
      <c r="L175" s="251">
        <v>596.34999999999991</v>
      </c>
      <c r="M175" s="252">
        <v>582.04999999999995</v>
      </c>
      <c r="N175" s="252">
        <v>569</v>
      </c>
      <c r="O175" s="252">
        <v>6753000</v>
      </c>
      <c r="P175" s="253">
        <v>-1.2719298245614035E-2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679.75</v>
      </c>
      <c r="F176" s="249">
        <v>676.18333333333339</v>
      </c>
      <c r="G176" s="251">
        <v>670.96666666666681</v>
      </c>
      <c r="H176" s="251">
        <v>662.18333333333339</v>
      </c>
      <c r="I176" s="251">
        <v>656.96666666666681</v>
      </c>
      <c r="J176" s="251">
        <v>684.96666666666681</v>
      </c>
      <c r="K176" s="251">
        <v>690.18333333333351</v>
      </c>
      <c r="L176" s="251">
        <v>698.96666666666681</v>
      </c>
      <c r="M176" s="252">
        <v>681.4</v>
      </c>
      <c r="N176" s="252">
        <v>667.4</v>
      </c>
      <c r="O176" s="252">
        <v>5383000</v>
      </c>
      <c r="P176" s="253">
        <v>1.0322822822822823E-2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1032.8</v>
      </c>
      <c r="F177" s="249">
        <v>1061.4833333333333</v>
      </c>
      <c r="G177" s="251">
        <v>987.86666666666679</v>
      </c>
      <c r="H177" s="251">
        <v>942.93333333333339</v>
      </c>
      <c r="I177" s="251">
        <v>869.31666666666683</v>
      </c>
      <c r="J177" s="251">
        <v>1106.4166666666667</v>
      </c>
      <c r="K177" s="251">
        <v>1180.0333333333331</v>
      </c>
      <c r="L177" s="251">
        <v>1224.9666666666667</v>
      </c>
      <c r="M177" s="252">
        <v>1135.0999999999999</v>
      </c>
      <c r="N177" s="252">
        <v>1016.55</v>
      </c>
      <c r="O177" s="252">
        <v>13020150</v>
      </c>
      <c r="P177" s="253">
        <v>0.18953821416009245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1890.55</v>
      </c>
      <c r="F178" s="249">
        <v>1895.95</v>
      </c>
      <c r="G178" s="251">
        <v>1852.6000000000001</v>
      </c>
      <c r="H178" s="251">
        <v>1814.65</v>
      </c>
      <c r="I178" s="251">
        <v>1771.3000000000002</v>
      </c>
      <c r="J178" s="251">
        <v>1933.9</v>
      </c>
      <c r="K178" s="251">
        <v>1977.25</v>
      </c>
      <c r="L178" s="251">
        <v>2015.2</v>
      </c>
      <c r="M178" s="252">
        <v>1939.3</v>
      </c>
      <c r="N178" s="252">
        <v>1858</v>
      </c>
      <c r="O178" s="252">
        <v>6914000</v>
      </c>
      <c r="P178" s="253">
        <v>1.0859335408672989E-3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1127.3499999999999</v>
      </c>
      <c r="F179" s="249">
        <v>1133.1000000000001</v>
      </c>
      <c r="G179" s="251">
        <v>1109.5000000000002</v>
      </c>
      <c r="H179" s="251">
        <v>1091.6500000000001</v>
      </c>
      <c r="I179" s="251">
        <v>1068.0500000000002</v>
      </c>
      <c r="J179" s="251">
        <v>1150.9500000000003</v>
      </c>
      <c r="K179" s="251">
        <v>1174.5500000000002</v>
      </c>
      <c r="L179" s="251">
        <v>1192.4000000000003</v>
      </c>
      <c r="M179" s="252">
        <v>1156.7</v>
      </c>
      <c r="N179" s="252">
        <v>1115.25</v>
      </c>
      <c r="O179" s="252">
        <v>10459800</v>
      </c>
      <c r="P179" s="253">
        <v>-8.869179600886918E-3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940.85</v>
      </c>
      <c r="F180" s="249">
        <v>942.80000000000007</v>
      </c>
      <c r="G180" s="251">
        <v>920.05000000000018</v>
      </c>
      <c r="H180" s="251">
        <v>899.25000000000011</v>
      </c>
      <c r="I180" s="251">
        <v>876.50000000000023</v>
      </c>
      <c r="J180" s="251">
        <v>963.60000000000014</v>
      </c>
      <c r="K180" s="251">
        <v>986.34999999999991</v>
      </c>
      <c r="L180" s="251">
        <v>1007.1500000000001</v>
      </c>
      <c r="M180" s="252">
        <v>965.55</v>
      </c>
      <c r="N180" s="252">
        <v>922</v>
      </c>
      <c r="O180" s="252">
        <v>68713500</v>
      </c>
      <c r="P180" s="253">
        <v>2.7706734867860187E-2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380.45</v>
      </c>
      <c r="F181" s="249">
        <v>380.04999999999995</v>
      </c>
      <c r="G181" s="251">
        <v>371.69999999999993</v>
      </c>
      <c r="H181" s="251">
        <v>362.95</v>
      </c>
      <c r="I181" s="251">
        <v>354.59999999999997</v>
      </c>
      <c r="J181" s="251">
        <v>388.7999999999999</v>
      </c>
      <c r="K181" s="251">
        <v>397.14999999999992</v>
      </c>
      <c r="L181" s="251">
        <v>405.89999999999986</v>
      </c>
      <c r="M181" s="252">
        <v>388.4</v>
      </c>
      <c r="N181" s="252">
        <v>371.3</v>
      </c>
      <c r="O181" s="252">
        <v>93916125</v>
      </c>
      <c r="P181" s="253">
        <v>-4.863569717126202E-3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146.05000000000001</v>
      </c>
      <c r="F182" s="249">
        <v>146.96666666666667</v>
      </c>
      <c r="G182" s="251">
        <v>143.03333333333333</v>
      </c>
      <c r="H182" s="251">
        <v>140.01666666666665</v>
      </c>
      <c r="I182" s="251">
        <v>136.08333333333331</v>
      </c>
      <c r="J182" s="251">
        <v>149.98333333333335</v>
      </c>
      <c r="K182" s="251">
        <v>153.91666666666669</v>
      </c>
      <c r="L182" s="251">
        <v>156.93333333333337</v>
      </c>
      <c r="M182" s="252">
        <v>150.9</v>
      </c>
      <c r="N182" s="252">
        <v>143.94999999999999</v>
      </c>
      <c r="O182" s="252">
        <v>322525500</v>
      </c>
      <c r="P182" s="253">
        <v>0.12621713495553977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3976.45</v>
      </c>
      <c r="F183" s="249">
        <v>3988.7166666666672</v>
      </c>
      <c r="G183" s="251">
        <v>3952.5333333333342</v>
      </c>
      <c r="H183" s="251">
        <v>3928.6166666666672</v>
      </c>
      <c r="I183" s="251">
        <v>3892.4333333333343</v>
      </c>
      <c r="J183" s="251">
        <v>4012.6333333333341</v>
      </c>
      <c r="K183" s="251">
        <v>4048.8166666666666</v>
      </c>
      <c r="L183" s="251">
        <v>4072.733333333334</v>
      </c>
      <c r="M183" s="252">
        <v>4024.9</v>
      </c>
      <c r="N183" s="252">
        <v>3964.8</v>
      </c>
      <c r="O183" s="252">
        <v>15632225</v>
      </c>
      <c r="P183" s="253">
        <v>-1.8168828313915145E-2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1265.75</v>
      </c>
      <c r="F184" s="249">
        <v>1262.2166666666667</v>
      </c>
      <c r="G184" s="251">
        <v>1253.5333333333333</v>
      </c>
      <c r="H184" s="251">
        <v>1241.3166666666666</v>
      </c>
      <c r="I184" s="251">
        <v>1232.6333333333332</v>
      </c>
      <c r="J184" s="251">
        <v>1274.4333333333334</v>
      </c>
      <c r="K184" s="251">
        <v>1283.1166666666668</v>
      </c>
      <c r="L184" s="251">
        <v>1295.3333333333335</v>
      </c>
      <c r="M184" s="252">
        <v>1270.9000000000001</v>
      </c>
      <c r="N184" s="252">
        <v>1250</v>
      </c>
      <c r="O184" s="252">
        <v>13177200</v>
      </c>
      <c r="P184" s="253">
        <v>-1.3121236631616788E-2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3591.9</v>
      </c>
      <c r="F185" s="249">
        <v>3584.5500000000006</v>
      </c>
      <c r="G185" s="251">
        <v>3565.6500000000015</v>
      </c>
      <c r="H185" s="251">
        <v>3539.400000000001</v>
      </c>
      <c r="I185" s="251">
        <v>3520.5000000000018</v>
      </c>
      <c r="J185" s="251">
        <v>3610.8000000000011</v>
      </c>
      <c r="K185" s="251">
        <v>3629.7</v>
      </c>
      <c r="L185" s="251">
        <v>3655.9500000000007</v>
      </c>
      <c r="M185" s="252">
        <v>3603.45</v>
      </c>
      <c r="N185" s="252">
        <v>3558.3</v>
      </c>
      <c r="O185" s="252">
        <v>5300400</v>
      </c>
      <c r="P185" s="253">
        <v>3.0135443918270026E-3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2526.6</v>
      </c>
      <c r="F186" s="249">
        <v>2520.1833333333334</v>
      </c>
      <c r="G186" s="251">
        <v>2500.1166666666668</v>
      </c>
      <c r="H186" s="251">
        <v>2473.6333333333332</v>
      </c>
      <c r="I186" s="251">
        <v>2453.5666666666666</v>
      </c>
      <c r="J186" s="251">
        <v>2546.666666666667</v>
      </c>
      <c r="K186" s="251">
        <v>2566.7333333333336</v>
      </c>
      <c r="L186" s="251">
        <v>2593.2166666666672</v>
      </c>
      <c r="M186" s="252">
        <v>2540.25</v>
      </c>
      <c r="N186" s="252">
        <v>2493.6999999999998</v>
      </c>
      <c r="O186" s="252">
        <v>1577000</v>
      </c>
      <c r="P186" s="253">
        <v>1.4800514800514801E-2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3969</v>
      </c>
      <c r="F187" s="249">
        <v>3945.6166666666663</v>
      </c>
      <c r="G187" s="251">
        <v>3878.3333333333326</v>
      </c>
      <c r="H187" s="251">
        <v>3787.6666666666661</v>
      </c>
      <c r="I187" s="251">
        <v>3720.3833333333323</v>
      </c>
      <c r="J187" s="251">
        <v>4036.2833333333328</v>
      </c>
      <c r="K187" s="251">
        <v>4103.5666666666666</v>
      </c>
      <c r="L187" s="251">
        <v>4194.2333333333336</v>
      </c>
      <c r="M187" s="252">
        <v>4012.9</v>
      </c>
      <c r="N187" s="252">
        <v>3854.95</v>
      </c>
      <c r="O187" s="252">
        <v>2886400</v>
      </c>
      <c r="P187" s="253">
        <v>5.8544744912182884E-3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2041.6</v>
      </c>
      <c r="F188" s="249">
        <v>2054.4833333333331</v>
      </c>
      <c r="G188" s="251">
        <v>1999.1666666666661</v>
      </c>
      <c r="H188" s="251">
        <v>1956.7333333333329</v>
      </c>
      <c r="I188" s="251">
        <v>1901.4166666666658</v>
      </c>
      <c r="J188" s="251">
        <v>2096.9166666666661</v>
      </c>
      <c r="K188" s="251">
        <v>2152.2333333333327</v>
      </c>
      <c r="L188" s="251">
        <v>2194.6666666666665</v>
      </c>
      <c r="M188" s="252">
        <v>2109.8000000000002</v>
      </c>
      <c r="N188" s="252">
        <v>2012.05</v>
      </c>
      <c r="O188" s="252">
        <v>5187350</v>
      </c>
      <c r="P188" s="253">
        <v>2.7666065732908057E-2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1711.05</v>
      </c>
      <c r="F189" s="249">
        <v>1705.8333333333333</v>
      </c>
      <c r="G189" s="251">
        <v>1689.5666666666666</v>
      </c>
      <c r="H189" s="251">
        <v>1668.0833333333333</v>
      </c>
      <c r="I189" s="251">
        <v>1651.8166666666666</v>
      </c>
      <c r="J189" s="251">
        <v>1727.3166666666666</v>
      </c>
      <c r="K189" s="251">
        <v>1743.5833333333335</v>
      </c>
      <c r="L189" s="251">
        <v>1765.0666666666666</v>
      </c>
      <c r="M189" s="252">
        <v>1722.1</v>
      </c>
      <c r="N189" s="252">
        <v>1684.35</v>
      </c>
      <c r="O189" s="252">
        <v>2381600</v>
      </c>
      <c r="P189" s="253">
        <v>-8.9880159786950731E-3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9518.1</v>
      </c>
      <c r="F190" s="249">
        <v>9514.2833333333347</v>
      </c>
      <c r="G190" s="251">
        <v>9473.6166666666686</v>
      </c>
      <c r="H190" s="251">
        <v>9429.1333333333332</v>
      </c>
      <c r="I190" s="251">
        <v>9388.4666666666672</v>
      </c>
      <c r="J190" s="251">
        <v>9558.7666666666701</v>
      </c>
      <c r="K190" s="251">
        <v>9599.4333333333379</v>
      </c>
      <c r="L190" s="251">
        <v>9643.9166666666715</v>
      </c>
      <c r="M190" s="252">
        <v>9554.9500000000007</v>
      </c>
      <c r="N190" s="252">
        <v>9469.7999999999993</v>
      </c>
      <c r="O190" s="252">
        <v>2170700</v>
      </c>
      <c r="P190" s="253">
        <v>-2.3028739867354459E-4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456.2</v>
      </c>
      <c r="F191" s="249">
        <v>456.83333333333331</v>
      </c>
      <c r="G191" s="251">
        <v>449.66666666666663</v>
      </c>
      <c r="H191" s="251">
        <v>443.13333333333333</v>
      </c>
      <c r="I191" s="251">
        <v>435.96666666666664</v>
      </c>
      <c r="J191" s="251">
        <v>463.36666666666662</v>
      </c>
      <c r="K191" s="251">
        <v>470.53333333333325</v>
      </c>
      <c r="L191" s="251">
        <v>477.06666666666661</v>
      </c>
      <c r="M191" s="252">
        <v>464</v>
      </c>
      <c r="N191" s="252">
        <v>450.3</v>
      </c>
      <c r="O191" s="252">
        <v>42419000</v>
      </c>
      <c r="P191" s="253">
        <v>3.3216174282005004E-2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267.85000000000002</v>
      </c>
      <c r="F192" s="249">
        <v>266.8</v>
      </c>
      <c r="G192" s="251">
        <v>263.10000000000002</v>
      </c>
      <c r="H192" s="251">
        <v>258.35000000000002</v>
      </c>
      <c r="I192" s="251">
        <v>254.65000000000003</v>
      </c>
      <c r="J192" s="251">
        <v>271.55</v>
      </c>
      <c r="K192" s="251">
        <v>275.24999999999994</v>
      </c>
      <c r="L192" s="251">
        <v>280</v>
      </c>
      <c r="M192" s="252">
        <v>270.5</v>
      </c>
      <c r="N192" s="252">
        <v>262.05</v>
      </c>
      <c r="O192" s="252">
        <v>120986900</v>
      </c>
      <c r="P192" s="253">
        <v>-5.8897290724626672E-4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1048.95</v>
      </c>
      <c r="F193" s="249">
        <v>1047.0833333333333</v>
      </c>
      <c r="G193" s="251">
        <v>1038.1666666666665</v>
      </c>
      <c r="H193" s="251">
        <v>1027.3833333333332</v>
      </c>
      <c r="I193" s="251">
        <v>1018.4666666666665</v>
      </c>
      <c r="J193" s="251">
        <v>1057.8666666666666</v>
      </c>
      <c r="K193" s="251">
        <v>1066.7833333333331</v>
      </c>
      <c r="L193" s="251">
        <v>1077.5666666666666</v>
      </c>
      <c r="M193" s="252">
        <v>1056</v>
      </c>
      <c r="N193" s="252">
        <v>1036.3</v>
      </c>
      <c r="O193" s="252">
        <v>7796400</v>
      </c>
      <c r="P193" s="253">
        <v>-3.2464631422189132E-2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495.3</v>
      </c>
      <c r="F194" s="249">
        <v>496</v>
      </c>
      <c r="G194" s="251">
        <v>490.3</v>
      </c>
      <c r="H194" s="251">
        <v>485.3</v>
      </c>
      <c r="I194" s="251">
        <v>479.6</v>
      </c>
      <c r="J194" s="251">
        <v>501</v>
      </c>
      <c r="K194" s="251">
        <v>506.70000000000005</v>
      </c>
      <c r="L194" s="251">
        <v>511.7</v>
      </c>
      <c r="M194" s="252">
        <v>501.7</v>
      </c>
      <c r="N194" s="252">
        <v>491</v>
      </c>
      <c r="O194" s="252">
        <v>51262500</v>
      </c>
      <c r="P194" s="253">
        <v>-5.0366833585652731E-3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140.05000000000001</v>
      </c>
      <c r="F195" s="249">
        <v>140.95000000000002</v>
      </c>
      <c r="G195" s="251">
        <v>138.00000000000003</v>
      </c>
      <c r="H195" s="251">
        <v>135.95000000000002</v>
      </c>
      <c r="I195" s="251">
        <v>133.00000000000003</v>
      </c>
      <c r="J195" s="251">
        <v>143.00000000000003</v>
      </c>
      <c r="K195" s="251">
        <v>145.95000000000002</v>
      </c>
      <c r="L195" s="251">
        <v>148.00000000000003</v>
      </c>
      <c r="M195" s="252">
        <v>143.9</v>
      </c>
      <c r="N195" s="252">
        <v>138.9</v>
      </c>
      <c r="O195" s="252">
        <v>115443000</v>
      </c>
      <c r="P195" s="253">
        <v>-1.8934481506458474E-3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974.4</v>
      </c>
      <c r="F196" s="249">
        <v>970.56666666666661</v>
      </c>
      <c r="G196" s="251">
        <v>954.03333333333319</v>
      </c>
      <c r="H196" s="251">
        <v>933.66666666666663</v>
      </c>
      <c r="I196" s="251">
        <v>917.13333333333321</v>
      </c>
      <c r="J196" s="251">
        <v>990.93333333333317</v>
      </c>
      <c r="K196" s="251">
        <v>1007.4666666666665</v>
      </c>
      <c r="L196" s="251">
        <v>1027.833333333333</v>
      </c>
      <c r="M196" s="252">
        <v>987.1</v>
      </c>
      <c r="N196" s="252">
        <v>950.2</v>
      </c>
      <c r="O196" s="252">
        <v>8594100</v>
      </c>
      <c r="P196" s="253">
        <v>2.1501925545571246E-2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7" t="s">
        <v>16</v>
      </c>
      <c r="B8" s="369"/>
      <c r="C8" s="372" t="s">
        <v>20</v>
      </c>
      <c r="D8" s="372" t="s">
        <v>21</v>
      </c>
      <c r="E8" s="364" t="s">
        <v>22</v>
      </c>
      <c r="F8" s="365"/>
      <c r="G8" s="366"/>
      <c r="H8" s="364" t="s">
        <v>23</v>
      </c>
      <c r="I8" s="365"/>
      <c r="J8" s="366"/>
      <c r="K8" s="26"/>
      <c r="L8" s="48"/>
      <c r="M8" s="48"/>
      <c r="N8" s="1"/>
      <c r="O8" s="1"/>
    </row>
    <row r="9" spans="1:15" ht="36" customHeight="1">
      <c r="A9" s="368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21839.1</v>
      </c>
      <c r="D10" s="34">
        <v>21826.733333333334</v>
      </c>
      <c r="E10" s="34">
        <v>21722.566666666666</v>
      </c>
      <c r="F10" s="34">
        <v>21606.033333333333</v>
      </c>
      <c r="G10" s="34">
        <v>21501.866666666665</v>
      </c>
      <c r="H10" s="34">
        <v>21943.266666666666</v>
      </c>
      <c r="I10" s="34">
        <v>22047.433333333331</v>
      </c>
      <c r="J10" s="34">
        <v>22163.966666666667</v>
      </c>
      <c r="K10" s="34">
        <v>21930.9</v>
      </c>
      <c r="L10" s="34">
        <v>21710.2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46310.9</v>
      </c>
      <c r="D11" s="34">
        <v>46265.083333333336</v>
      </c>
      <c r="E11" s="34">
        <v>45874.616666666669</v>
      </c>
      <c r="F11" s="34">
        <v>45438.333333333336</v>
      </c>
      <c r="G11" s="34">
        <v>45047.866666666669</v>
      </c>
      <c r="H11" s="34">
        <v>46701.366666666669</v>
      </c>
      <c r="I11" s="34">
        <v>47091.833333333328</v>
      </c>
      <c r="J11" s="34">
        <v>47528.116666666669</v>
      </c>
      <c r="K11" s="34">
        <v>46655.55</v>
      </c>
      <c r="L11" s="34">
        <v>45828.800000000003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5492.6</v>
      </c>
      <c r="D12" s="36">
        <v>5457.4333333333334</v>
      </c>
      <c r="E12" s="36">
        <v>5414.0666666666666</v>
      </c>
      <c r="F12" s="36">
        <v>5335.5333333333328</v>
      </c>
      <c r="G12" s="36">
        <v>5292.1666666666661</v>
      </c>
      <c r="H12" s="36">
        <v>5535.9666666666672</v>
      </c>
      <c r="I12" s="36">
        <v>5579.3333333333339</v>
      </c>
      <c r="J12" s="36">
        <v>5657.8666666666677</v>
      </c>
      <c r="K12" s="36">
        <v>5500.8</v>
      </c>
      <c r="L12" s="36">
        <v>5378.9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7972.95</v>
      </c>
      <c r="D13" s="36">
        <v>7952.0333333333328</v>
      </c>
      <c r="E13" s="36">
        <v>7919.2666666666655</v>
      </c>
      <c r="F13" s="36">
        <v>7865.583333333333</v>
      </c>
      <c r="G13" s="36">
        <v>7832.8166666666657</v>
      </c>
      <c r="H13" s="36">
        <v>8005.7166666666653</v>
      </c>
      <c r="I13" s="36">
        <v>8038.4833333333318</v>
      </c>
      <c r="J13" s="36">
        <v>8092.1666666666652</v>
      </c>
      <c r="K13" s="36">
        <v>7984.8</v>
      </c>
      <c r="L13" s="36">
        <v>7898.35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35748.9</v>
      </c>
      <c r="D14" s="36">
        <v>35853.983333333337</v>
      </c>
      <c r="E14" s="36">
        <v>35592.766666666677</v>
      </c>
      <c r="F14" s="36">
        <v>35436.633333333339</v>
      </c>
      <c r="G14" s="36">
        <v>35175.416666666679</v>
      </c>
      <c r="H14" s="36">
        <v>36010.116666666676</v>
      </c>
      <c r="I14" s="36">
        <v>36271.333333333336</v>
      </c>
      <c r="J14" s="36">
        <v>36427.466666666674</v>
      </c>
      <c r="K14" s="36">
        <v>36115.199999999997</v>
      </c>
      <c r="L14" s="36">
        <v>35697.85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8631.7000000000007</v>
      </c>
      <c r="D15" s="36">
        <v>8585.9333333333343</v>
      </c>
      <c r="E15" s="36">
        <v>8503.2666666666682</v>
      </c>
      <c r="F15" s="36">
        <v>8374.8333333333339</v>
      </c>
      <c r="G15" s="36">
        <v>8292.1666666666679</v>
      </c>
      <c r="H15" s="36">
        <v>8714.3666666666686</v>
      </c>
      <c r="I15" s="36">
        <v>8797.0333333333328</v>
      </c>
      <c r="J15" s="36">
        <v>8925.466666666669</v>
      </c>
      <c r="K15" s="36">
        <v>8668.6</v>
      </c>
      <c r="L15" s="36">
        <v>8457.5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12975.15</v>
      </c>
      <c r="D16" s="36">
        <v>12966.050000000001</v>
      </c>
      <c r="E16" s="36">
        <v>12846.100000000002</v>
      </c>
      <c r="F16" s="36">
        <v>12717.050000000001</v>
      </c>
      <c r="G16" s="36">
        <v>12597.100000000002</v>
      </c>
      <c r="H16" s="36">
        <v>13095.100000000002</v>
      </c>
      <c r="I16" s="36">
        <v>13215.050000000003</v>
      </c>
      <c r="J16" s="36">
        <v>13344.100000000002</v>
      </c>
      <c r="K16" s="36">
        <v>13086</v>
      </c>
      <c r="L16" s="36">
        <v>12837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5733.7</v>
      </c>
      <c r="D17" s="36">
        <v>5687.8499999999995</v>
      </c>
      <c r="E17" s="36">
        <v>5605.8499999999985</v>
      </c>
      <c r="F17" s="36">
        <v>5477.9999999999991</v>
      </c>
      <c r="G17" s="36">
        <v>5395.9999999999982</v>
      </c>
      <c r="H17" s="36">
        <v>5815.6999999999989</v>
      </c>
      <c r="I17" s="36">
        <v>5897.7000000000007</v>
      </c>
      <c r="J17" s="36">
        <v>6025.5499999999993</v>
      </c>
      <c r="K17" s="31">
        <v>5769.85</v>
      </c>
      <c r="L17" s="31">
        <v>5560</v>
      </c>
      <c r="M17" s="31">
        <v>2.7270699999999999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2397.6999999999998</v>
      </c>
      <c r="D18" s="36">
        <v>2400.0666666666666</v>
      </c>
      <c r="E18" s="36">
        <v>2368.6833333333334</v>
      </c>
      <c r="F18" s="36">
        <v>2339.666666666667</v>
      </c>
      <c r="G18" s="36">
        <v>2308.2833333333338</v>
      </c>
      <c r="H18" s="36">
        <v>2429.083333333333</v>
      </c>
      <c r="I18" s="36">
        <v>2460.4666666666662</v>
      </c>
      <c r="J18" s="36">
        <v>2489.4833333333327</v>
      </c>
      <c r="K18" s="31">
        <v>2431.4499999999998</v>
      </c>
      <c r="L18" s="31">
        <v>2371.0500000000002</v>
      </c>
      <c r="M18" s="31">
        <v>2.1865000000000001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1502.1</v>
      </c>
      <c r="D19" s="36">
        <v>1515.2166666666665</v>
      </c>
      <c r="E19" s="36">
        <v>1481.4833333333329</v>
      </c>
      <c r="F19" s="36">
        <v>1460.8666666666663</v>
      </c>
      <c r="G19" s="36">
        <v>1427.1333333333328</v>
      </c>
      <c r="H19" s="36">
        <v>1535.833333333333</v>
      </c>
      <c r="I19" s="36">
        <v>1569.5666666666666</v>
      </c>
      <c r="J19" s="36">
        <v>1590.1833333333332</v>
      </c>
      <c r="K19" s="31">
        <v>1548.95</v>
      </c>
      <c r="L19" s="31">
        <v>1494.6</v>
      </c>
      <c r="M19" s="31">
        <v>3.6320100000000002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559.9</v>
      </c>
      <c r="D20" s="36">
        <v>560.70000000000005</v>
      </c>
      <c r="E20" s="36">
        <v>552.90000000000009</v>
      </c>
      <c r="F20" s="36">
        <v>545.90000000000009</v>
      </c>
      <c r="G20" s="36">
        <v>538.10000000000014</v>
      </c>
      <c r="H20" s="36">
        <v>567.70000000000005</v>
      </c>
      <c r="I20" s="36">
        <v>575.5</v>
      </c>
      <c r="J20" s="36">
        <v>582.5</v>
      </c>
      <c r="K20" s="31">
        <v>568.5</v>
      </c>
      <c r="L20" s="31">
        <v>553.70000000000005</v>
      </c>
      <c r="M20" s="31">
        <v>50.794879999999999</v>
      </c>
      <c r="N20" s="1"/>
      <c r="O20" s="1"/>
    </row>
    <row r="21" spans="1:15" ht="12.75" customHeight="1">
      <c r="A21" s="51">
        <v>12</v>
      </c>
      <c r="B21" s="53" t="s">
        <v>883</v>
      </c>
      <c r="C21" s="31">
        <v>1011.45</v>
      </c>
      <c r="D21" s="36">
        <v>1012.6833333333334</v>
      </c>
      <c r="E21" s="36">
        <v>996.36666666666679</v>
      </c>
      <c r="F21" s="36">
        <v>981.28333333333342</v>
      </c>
      <c r="G21" s="36">
        <v>964.96666666666681</v>
      </c>
      <c r="H21" s="36">
        <v>1027.7666666666669</v>
      </c>
      <c r="I21" s="36">
        <v>1044.0833333333335</v>
      </c>
      <c r="J21" s="36">
        <v>1059.1666666666667</v>
      </c>
      <c r="K21" s="31">
        <v>1029</v>
      </c>
      <c r="L21" s="31">
        <v>997.6</v>
      </c>
      <c r="M21" s="31">
        <v>35.776350000000001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3051.45</v>
      </c>
      <c r="D22" s="36">
        <v>3051.9166666666665</v>
      </c>
      <c r="E22" s="36">
        <v>3020.6333333333332</v>
      </c>
      <c r="F22" s="36">
        <v>2989.8166666666666</v>
      </c>
      <c r="G22" s="36">
        <v>2958.5333333333333</v>
      </c>
      <c r="H22" s="36">
        <v>3082.7333333333331</v>
      </c>
      <c r="I22" s="36">
        <v>3114.0166666666669</v>
      </c>
      <c r="J22" s="36">
        <v>3144.833333333333</v>
      </c>
      <c r="K22" s="31">
        <v>3083.2</v>
      </c>
      <c r="L22" s="31">
        <v>3021.1</v>
      </c>
      <c r="M22" s="31">
        <v>9.6648099999999992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1847.75</v>
      </c>
      <c r="D23" s="36">
        <v>1840.8499999999997</v>
      </c>
      <c r="E23" s="36">
        <v>1819.7499999999993</v>
      </c>
      <c r="F23" s="36">
        <v>1791.7499999999995</v>
      </c>
      <c r="G23" s="36">
        <v>1770.6499999999992</v>
      </c>
      <c r="H23" s="36">
        <v>1868.8499999999995</v>
      </c>
      <c r="I23" s="36">
        <v>1889.9499999999998</v>
      </c>
      <c r="J23" s="36">
        <v>1917.9499999999996</v>
      </c>
      <c r="K23" s="31">
        <v>1861.95</v>
      </c>
      <c r="L23" s="31">
        <v>1812.85</v>
      </c>
      <c r="M23" s="31">
        <v>4.6375200000000003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1245.4000000000001</v>
      </c>
      <c r="D24" s="36">
        <v>1242.8500000000001</v>
      </c>
      <c r="E24" s="36">
        <v>1232.7500000000002</v>
      </c>
      <c r="F24" s="36">
        <v>1220.1000000000001</v>
      </c>
      <c r="G24" s="36">
        <v>1210.0000000000002</v>
      </c>
      <c r="H24" s="36">
        <v>1255.5000000000002</v>
      </c>
      <c r="I24" s="36">
        <v>1265.6000000000001</v>
      </c>
      <c r="J24" s="36">
        <v>1278.2500000000002</v>
      </c>
      <c r="K24" s="31">
        <v>1252.95</v>
      </c>
      <c r="L24" s="31">
        <v>1230.2</v>
      </c>
      <c r="M24" s="31">
        <v>27.720980000000001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514.85</v>
      </c>
      <c r="D25" s="36">
        <v>513.4</v>
      </c>
      <c r="E25" s="36">
        <v>503</v>
      </c>
      <c r="F25" s="36">
        <v>491.15000000000003</v>
      </c>
      <c r="G25" s="36">
        <v>480.75000000000006</v>
      </c>
      <c r="H25" s="36">
        <v>525.25</v>
      </c>
      <c r="I25" s="36">
        <v>535.64999999999986</v>
      </c>
      <c r="J25" s="36">
        <v>547.49999999999989</v>
      </c>
      <c r="K25" s="31">
        <v>523.79999999999995</v>
      </c>
      <c r="L25" s="31">
        <v>501.55</v>
      </c>
      <c r="M25" s="31">
        <v>20.225660000000001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936.1</v>
      </c>
      <c r="D26" s="36">
        <v>941.93333333333339</v>
      </c>
      <c r="E26" s="36">
        <v>922.41666666666674</v>
      </c>
      <c r="F26" s="36">
        <v>908.73333333333335</v>
      </c>
      <c r="G26" s="36">
        <v>889.2166666666667</v>
      </c>
      <c r="H26" s="36">
        <v>955.61666666666679</v>
      </c>
      <c r="I26" s="36">
        <v>975.13333333333344</v>
      </c>
      <c r="J26" s="36">
        <v>988.81666666666683</v>
      </c>
      <c r="K26" s="31">
        <v>961.45</v>
      </c>
      <c r="L26" s="31">
        <v>928.25</v>
      </c>
      <c r="M26" s="31">
        <v>12.110709999999999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330.95</v>
      </c>
      <c r="D27" s="36">
        <v>333.48333333333335</v>
      </c>
      <c r="E27" s="36">
        <v>327.4666666666667</v>
      </c>
      <c r="F27" s="36">
        <v>323.98333333333335</v>
      </c>
      <c r="G27" s="36">
        <v>317.9666666666667</v>
      </c>
      <c r="H27" s="36">
        <v>336.9666666666667</v>
      </c>
      <c r="I27" s="36">
        <v>342.98333333333335</v>
      </c>
      <c r="J27" s="36">
        <v>346.4666666666667</v>
      </c>
      <c r="K27" s="31">
        <v>339.5</v>
      </c>
      <c r="L27" s="31">
        <v>330</v>
      </c>
      <c r="M27" s="31">
        <v>13.732699999999999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169.05</v>
      </c>
      <c r="D28" s="36">
        <v>168.83333333333334</v>
      </c>
      <c r="E28" s="36">
        <v>166.11666666666667</v>
      </c>
      <c r="F28" s="36">
        <v>163.18333333333334</v>
      </c>
      <c r="G28" s="36">
        <v>160.46666666666667</v>
      </c>
      <c r="H28" s="36">
        <v>171.76666666666668</v>
      </c>
      <c r="I28" s="36">
        <v>174.48333333333332</v>
      </c>
      <c r="J28" s="36">
        <v>177.41666666666669</v>
      </c>
      <c r="K28" s="31">
        <v>171.55</v>
      </c>
      <c r="L28" s="31">
        <v>165.9</v>
      </c>
      <c r="M28" s="31">
        <v>30.294180000000001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202.15</v>
      </c>
      <c r="D29" s="36">
        <v>204.15</v>
      </c>
      <c r="E29" s="36">
        <v>198.4</v>
      </c>
      <c r="F29" s="36">
        <v>194.65</v>
      </c>
      <c r="G29" s="36">
        <v>188.9</v>
      </c>
      <c r="H29" s="36">
        <v>207.9</v>
      </c>
      <c r="I29" s="36">
        <v>213.65</v>
      </c>
      <c r="J29" s="36">
        <v>217.4</v>
      </c>
      <c r="K29" s="31">
        <v>209.9</v>
      </c>
      <c r="L29" s="31">
        <v>200.4</v>
      </c>
      <c r="M29" s="31">
        <v>52.470700000000001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4784.1499999999996</v>
      </c>
      <c r="D30" s="36">
        <v>4818.2833333333338</v>
      </c>
      <c r="E30" s="36">
        <v>4733.4666666666672</v>
      </c>
      <c r="F30" s="36">
        <v>4682.7833333333338</v>
      </c>
      <c r="G30" s="36">
        <v>4597.9666666666672</v>
      </c>
      <c r="H30" s="36">
        <v>4868.9666666666672</v>
      </c>
      <c r="I30" s="36">
        <v>4953.7833333333347</v>
      </c>
      <c r="J30" s="36">
        <v>5004.4666666666672</v>
      </c>
      <c r="K30" s="31">
        <v>4903.1000000000004</v>
      </c>
      <c r="L30" s="31">
        <v>4767.6000000000004</v>
      </c>
      <c r="M30" s="31">
        <v>1.8301099999999999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576.35</v>
      </c>
      <c r="D31" s="36">
        <v>576.81666666666661</v>
      </c>
      <c r="E31" s="36">
        <v>566.13333333333321</v>
      </c>
      <c r="F31" s="36">
        <v>555.91666666666663</v>
      </c>
      <c r="G31" s="36">
        <v>545.23333333333323</v>
      </c>
      <c r="H31" s="36">
        <v>587.03333333333319</v>
      </c>
      <c r="I31" s="36">
        <v>597.71666666666658</v>
      </c>
      <c r="J31" s="36">
        <v>607.93333333333317</v>
      </c>
      <c r="K31" s="31">
        <v>587.5</v>
      </c>
      <c r="L31" s="31">
        <v>566.6</v>
      </c>
      <c r="M31" s="31">
        <v>16.78012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6174.05</v>
      </c>
      <c r="D32" s="36">
        <v>6149.4000000000005</v>
      </c>
      <c r="E32" s="36">
        <v>6098.1000000000013</v>
      </c>
      <c r="F32" s="36">
        <v>6022.1500000000005</v>
      </c>
      <c r="G32" s="36">
        <v>5970.8500000000013</v>
      </c>
      <c r="H32" s="36">
        <v>6225.3500000000013</v>
      </c>
      <c r="I32" s="36">
        <v>6276.6500000000005</v>
      </c>
      <c r="J32" s="36">
        <v>6352.6000000000013</v>
      </c>
      <c r="K32" s="31">
        <v>6200.7</v>
      </c>
      <c r="L32" s="31">
        <v>6073.45</v>
      </c>
      <c r="M32" s="31">
        <v>4.1396300000000004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452.05</v>
      </c>
      <c r="D33" s="36">
        <v>451.91666666666669</v>
      </c>
      <c r="E33" s="36">
        <v>444.13333333333338</v>
      </c>
      <c r="F33" s="36">
        <v>436.2166666666667</v>
      </c>
      <c r="G33" s="36">
        <v>428.43333333333339</v>
      </c>
      <c r="H33" s="36">
        <v>459.83333333333337</v>
      </c>
      <c r="I33" s="36">
        <v>467.61666666666667</v>
      </c>
      <c r="J33" s="36">
        <v>475.53333333333336</v>
      </c>
      <c r="K33" s="31">
        <v>459.7</v>
      </c>
      <c r="L33" s="31">
        <v>444</v>
      </c>
      <c r="M33" s="31">
        <v>17.14931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161.55000000000001</v>
      </c>
      <c r="D34" s="36">
        <v>161.48333333333332</v>
      </c>
      <c r="E34" s="36">
        <v>160.11666666666665</v>
      </c>
      <c r="F34" s="36">
        <v>158.68333333333334</v>
      </c>
      <c r="G34" s="36">
        <v>157.31666666666666</v>
      </c>
      <c r="H34" s="36">
        <v>162.91666666666663</v>
      </c>
      <c r="I34" s="36">
        <v>164.2833333333333</v>
      </c>
      <c r="J34" s="36">
        <v>165.71666666666661</v>
      </c>
      <c r="K34" s="31">
        <v>162.85</v>
      </c>
      <c r="L34" s="31">
        <v>160.05000000000001</v>
      </c>
      <c r="M34" s="31">
        <v>79.871669999999995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2824.9</v>
      </c>
      <c r="D35" s="36">
        <v>2819.8333333333335</v>
      </c>
      <c r="E35" s="36">
        <v>2802.6166666666668</v>
      </c>
      <c r="F35" s="36">
        <v>2780.3333333333335</v>
      </c>
      <c r="G35" s="36">
        <v>2763.1166666666668</v>
      </c>
      <c r="H35" s="36">
        <v>2842.1166666666668</v>
      </c>
      <c r="I35" s="36">
        <v>2859.333333333333</v>
      </c>
      <c r="J35" s="36">
        <v>2881.6166666666668</v>
      </c>
      <c r="K35" s="31">
        <v>2837.05</v>
      </c>
      <c r="L35" s="31">
        <v>2797.55</v>
      </c>
      <c r="M35" s="31">
        <v>8.1890999999999998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1904.85</v>
      </c>
      <c r="D36" s="36">
        <v>1921.8999999999999</v>
      </c>
      <c r="E36" s="36">
        <v>1878.7999999999997</v>
      </c>
      <c r="F36" s="36">
        <v>1852.7499999999998</v>
      </c>
      <c r="G36" s="36">
        <v>1809.6499999999996</v>
      </c>
      <c r="H36" s="36">
        <v>1947.9499999999998</v>
      </c>
      <c r="I36" s="36">
        <v>1991.0499999999997</v>
      </c>
      <c r="J36" s="36">
        <v>2017.1</v>
      </c>
      <c r="K36" s="31">
        <v>1965</v>
      </c>
      <c r="L36" s="31">
        <v>1895.85</v>
      </c>
      <c r="M36" s="31">
        <v>11.067500000000001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1017.25</v>
      </c>
      <c r="D37" s="36">
        <v>1011.1</v>
      </c>
      <c r="E37" s="36">
        <v>1000.2</v>
      </c>
      <c r="F37" s="36">
        <v>983.15</v>
      </c>
      <c r="G37" s="36">
        <v>972.25</v>
      </c>
      <c r="H37" s="36">
        <v>1028.1500000000001</v>
      </c>
      <c r="I37" s="36">
        <v>1039.05</v>
      </c>
      <c r="J37" s="36">
        <v>1056.1000000000001</v>
      </c>
      <c r="K37" s="31">
        <v>1022</v>
      </c>
      <c r="L37" s="31">
        <v>994.05</v>
      </c>
      <c r="M37" s="31">
        <v>20.58203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4056.35</v>
      </c>
      <c r="D38" s="36">
        <v>4044.5333333333333</v>
      </c>
      <c r="E38" s="36">
        <v>4021.0666666666666</v>
      </c>
      <c r="F38" s="36">
        <v>3985.7833333333333</v>
      </c>
      <c r="G38" s="36">
        <v>3962.3166666666666</v>
      </c>
      <c r="H38" s="36">
        <v>4079.8166666666666</v>
      </c>
      <c r="I38" s="36">
        <v>4103.2833333333328</v>
      </c>
      <c r="J38" s="36">
        <v>4138.5666666666666</v>
      </c>
      <c r="K38" s="31">
        <v>4068</v>
      </c>
      <c r="L38" s="31">
        <v>4009.25</v>
      </c>
      <c r="M38" s="31">
        <v>3.4642599999999999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1034.75</v>
      </c>
      <c r="D39" s="36">
        <v>1041.05</v>
      </c>
      <c r="E39" s="36">
        <v>1024.6499999999999</v>
      </c>
      <c r="F39" s="36">
        <v>1014.55</v>
      </c>
      <c r="G39" s="36">
        <v>998.14999999999986</v>
      </c>
      <c r="H39" s="36">
        <v>1051.1499999999999</v>
      </c>
      <c r="I39" s="36">
        <v>1067.55</v>
      </c>
      <c r="J39" s="36">
        <v>1077.6499999999999</v>
      </c>
      <c r="K39" s="31">
        <v>1057.45</v>
      </c>
      <c r="L39" s="31">
        <v>1030.95</v>
      </c>
      <c r="M39" s="31">
        <v>126.19644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8635.6</v>
      </c>
      <c r="D40" s="36">
        <v>8660.5333333333328</v>
      </c>
      <c r="E40" s="36">
        <v>8537.0666666666657</v>
      </c>
      <c r="F40" s="36">
        <v>8438.5333333333328</v>
      </c>
      <c r="G40" s="36">
        <v>8315.0666666666657</v>
      </c>
      <c r="H40" s="36">
        <v>8759.0666666666657</v>
      </c>
      <c r="I40" s="36">
        <v>8882.5333333333328</v>
      </c>
      <c r="J40" s="36">
        <v>8981.0666666666657</v>
      </c>
      <c r="K40" s="31">
        <v>8784</v>
      </c>
      <c r="L40" s="31">
        <v>8562</v>
      </c>
      <c r="M40" s="31">
        <v>7.9088500000000002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6649.5</v>
      </c>
      <c r="D41" s="36">
        <v>6662.166666666667</v>
      </c>
      <c r="E41" s="36">
        <v>6593.3333333333339</v>
      </c>
      <c r="F41" s="36">
        <v>6537.166666666667</v>
      </c>
      <c r="G41" s="36">
        <v>6468.3333333333339</v>
      </c>
      <c r="H41" s="36">
        <v>6718.3333333333339</v>
      </c>
      <c r="I41" s="36">
        <v>6787.1666666666679</v>
      </c>
      <c r="J41" s="36">
        <v>6843.3333333333339</v>
      </c>
      <c r="K41" s="31">
        <v>6731</v>
      </c>
      <c r="L41" s="31">
        <v>6606</v>
      </c>
      <c r="M41" s="31">
        <v>14.90831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1584.7</v>
      </c>
      <c r="D42" s="36">
        <v>1581.4333333333332</v>
      </c>
      <c r="E42" s="36">
        <v>1569.3666666666663</v>
      </c>
      <c r="F42" s="36">
        <v>1554.0333333333331</v>
      </c>
      <c r="G42" s="36">
        <v>1541.9666666666662</v>
      </c>
      <c r="H42" s="36">
        <v>1596.7666666666664</v>
      </c>
      <c r="I42" s="36">
        <v>1608.8333333333335</v>
      </c>
      <c r="J42" s="36">
        <v>1624.1666666666665</v>
      </c>
      <c r="K42" s="31">
        <v>1593.5</v>
      </c>
      <c r="L42" s="31">
        <v>1566.1</v>
      </c>
      <c r="M42" s="31">
        <v>7.2372399999999999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8130.15</v>
      </c>
      <c r="D43" s="36">
        <v>8137.6333333333341</v>
      </c>
      <c r="E43" s="36">
        <v>8080.5166666666682</v>
      </c>
      <c r="F43" s="36">
        <v>8030.8833333333341</v>
      </c>
      <c r="G43" s="36">
        <v>7973.7666666666682</v>
      </c>
      <c r="H43" s="36">
        <v>8187.2666666666682</v>
      </c>
      <c r="I43" s="36">
        <v>8244.383333333335</v>
      </c>
      <c r="J43" s="36">
        <v>8294.0166666666682</v>
      </c>
      <c r="K43" s="31">
        <v>8194.75</v>
      </c>
      <c r="L43" s="31">
        <v>8088</v>
      </c>
      <c r="M43" s="31">
        <v>0.14502999999999999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2280.4</v>
      </c>
      <c r="D44" s="36">
        <v>2283.8333333333335</v>
      </c>
      <c r="E44" s="36">
        <v>2244.666666666667</v>
      </c>
      <c r="F44" s="36">
        <v>2208.9333333333334</v>
      </c>
      <c r="G44" s="36">
        <v>2169.7666666666669</v>
      </c>
      <c r="H44" s="36">
        <v>2319.5666666666671</v>
      </c>
      <c r="I44" s="36">
        <v>2358.733333333334</v>
      </c>
      <c r="J44" s="36">
        <v>2394.4666666666672</v>
      </c>
      <c r="K44" s="31">
        <v>2323</v>
      </c>
      <c r="L44" s="31">
        <v>2248.1</v>
      </c>
      <c r="M44" s="31">
        <v>2.0642999999999998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177.85</v>
      </c>
      <c r="D45" s="36">
        <v>178.93333333333331</v>
      </c>
      <c r="E45" s="36">
        <v>175.96666666666661</v>
      </c>
      <c r="F45" s="36">
        <v>174.08333333333331</v>
      </c>
      <c r="G45" s="36">
        <v>171.11666666666662</v>
      </c>
      <c r="H45" s="36">
        <v>180.81666666666661</v>
      </c>
      <c r="I45" s="36">
        <v>183.7833333333333</v>
      </c>
      <c r="J45" s="36">
        <v>185.6666666666666</v>
      </c>
      <c r="K45" s="31">
        <v>181.9</v>
      </c>
      <c r="L45" s="31">
        <v>177.05</v>
      </c>
      <c r="M45" s="31">
        <v>113.78108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249.85</v>
      </c>
      <c r="D46" s="36">
        <v>248.88333333333335</v>
      </c>
      <c r="E46" s="36">
        <v>244.76666666666671</v>
      </c>
      <c r="F46" s="36">
        <v>239.68333333333337</v>
      </c>
      <c r="G46" s="36">
        <v>235.56666666666672</v>
      </c>
      <c r="H46" s="36">
        <v>253.9666666666667</v>
      </c>
      <c r="I46" s="36">
        <v>258.08333333333331</v>
      </c>
      <c r="J46" s="36">
        <v>263.16666666666669</v>
      </c>
      <c r="K46" s="31">
        <v>253</v>
      </c>
      <c r="L46" s="31">
        <v>243.8</v>
      </c>
      <c r="M46" s="31">
        <v>173.42930000000001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131.44999999999999</v>
      </c>
      <c r="D47" s="36">
        <v>131.71666666666667</v>
      </c>
      <c r="E47" s="36">
        <v>127.83333333333334</v>
      </c>
      <c r="F47" s="36">
        <v>124.21666666666667</v>
      </c>
      <c r="G47" s="36">
        <v>120.33333333333334</v>
      </c>
      <c r="H47" s="36">
        <v>135.33333333333334</v>
      </c>
      <c r="I47" s="36">
        <v>139.21666666666667</v>
      </c>
      <c r="J47" s="36">
        <v>142.83333333333334</v>
      </c>
      <c r="K47" s="31">
        <v>135.6</v>
      </c>
      <c r="L47" s="31">
        <v>128.1</v>
      </c>
      <c r="M47" s="31">
        <v>82.436430000000001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1375.1</v>
      </c>
      <c r="D48" s="36">
        <v>1367.7333333333333</v>
      </c>
      <c r="E48" s="36">
        <v>1355.4666666666667</v>
      </c>
      <c r="F48" s="36">
        <v>1335.8333333333333</v>
      </c>
      <c r="G48" s="36">
        <v>1323.5666666666666</v>
      </c>
      <c r="H48" s="36">
        <v>1387.3666666666668</v>
      </c>
      <c r="I48" s="36">
        <v>1399.6333333333337</v>
      </c>
      <c r="J48" s="36">
        <v>1419.2666666666669</v>
      </c>
      <c r="K48" s="31">
        <v>1380</v>
      </c>
      <c r="L48" s="31">
        <v>1348.1</v>
      </c>
      <c r="M48" s="31">
        <v>3.6634099999999998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548.70000000000005</v>
      </c>
      <c r="D49" s="36">
        <v>548.68333333333339</v>
      </c>
      <c r="E49" s="36">
        <v>543.01666666666677</v>
      </c>
      <c r="F49" s="36">
        <v>537.33333333333337</v>
      </c>
      <c r="G49" s="36">
        <v>531.66666666666674</v>
      </c>
      <c r="H49" s="36">
        <v>554.36666666666679</v>
      </c>
      <c r="I49" s="36">
        <v>560.0333333333333</v>
      </c>
      <c r="J49" s="36">
        <v>565.71666666666681</v>
      </c>
      <c r="K49" s="31">
        <v>554.35</v>
      </c>
      <c r="L49" s="31">
        <v>543</v>
      </c>
      <c r="M49" s="31">
        <v>6.0511900000000001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1619.55</v>
      </c>
      <c r="D50" s="36">
        <v>1618.8166666666666</v>
      </c>
      <c r="E50" s="36">
        <v>1587.7333333333331</v>
      </c>
      <c r="F50" s="36">
        <v>1555.9166666666665</v>
      </c>
      <c r="G50" s="36">
        <v>1524.833333333333</v>
      </c>
      <c r="H50" s="36">
        <v>1650.6333333333332</v>
      </c>
      <c r="I50" s="36">
        <v>1681.7166666666667</v>
      </c>
      <c r="J50" s="36">
        <v>1713.5333333333333</v>
      </c>
      <c r="K50" s="31">
        <v>1649.9</v>
      </c>
      <c r="L50" s="31">
        <v>1587</v>
      </c>
      <c r="M50" s="31">
        <v>5.1434800000000003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187.45</v>
      </c>
      <c r="D51" s="36">
        <v>185.96666666666667</v>
      </c>
      <c r="E51" s="36">
        <v>183.98333333333335</v>
      </c>
      <c r="F51" s="36">
        <v>180.51666666666668</v>
      </c>
      <c r="G51" s="36">
        <v>178.53333333333336</v>
      </c>
      <c r="H51" s="36">
        <v>189.43333333333334</v>
      </c>
      <c r="I51" s="36">
        <v>191.41666666666663</v>
      </c>
      <c r="J51" s="36">
        <v>194.88333333333333</v>
      </c>
      <c r="K51" s="31">
        <v>187.95</v>
      </c>
      <c r="L51" s="31">
        <v>182.5</v>
      </c>
      <c r="M51" s="31">
        <v>162.35946999999999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1092.7</v>
      </c>
      <c r="D52" s="36">
        <v>1099.7666666666667</v>
      </c>
      <c r="E52" s="36">
        <v>1080.9333333333334</v>
      </c>
      <c r="F52" s="36">
        <v>1069.1666666666667</v>
      </c>
      <c r="G52" s="36">
        <v>1050.3333333333335</v>
      </c>
      <c r="H52" s="36">
        <v>1111.5333333333333</v>
      </c>
      <c r="I52" s="36">
        <v>1130.3666666666668</v>
      </c>
      <c r="J52" s="36">
        <v>1142.1333333333332</v>
      </c>
      <c r="K52" s="31">
        <v>1118.5999999999999</v>
      </c>
      <c r="L52" s="31">
        <v>1088</v>
      </c>
      <c r="M52" s="31">
        <v>10.44847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224.75</v>
      </c>
      <c r="D53" s="36">
        <v>222.16666666666666</v>
      </c>
      <c r="E53" s="36">
        <v>218.38333333333333</v>
      </c>
      <c r="F53" s="36">
        <v>212.01666666666668</v>
      </c>
      <c r="G53" s="36">
        <v>208.23333333333335</v>
      </c>
      <c r="H53" s="36">
        <v>228.5333333333333</v>
      </c>
      <c r="I53" s="36">
        <v>232.31666666666666</v>
      </c>
      <c r="J53" s="36">
        <v>238.68333333333328</v>
      </c>
      <c r="K53" s="31">
        <v>225.95</v>
      </c>
      <c r="L53" s="31">
        <v>215.8</v>
      </c>
      <c r="M53" s="31">
        <v>219.03120999999999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566.65</v>
      </c>
      <c r="D54" s="36">
        <v>566.44999999999993</v>
      </c>
      <c r="E54" s="36">
        <v>560.49999999999989</v>
      </c>
      <c r="F54" s="36">
        <v>554.34999999999991</v>
      </c>
      <c r="G54" s="36">
        <v>548.39999999999986</v>
      </c>
      <c r="H54" s="36">
        <v>572.59999999999991</v>
      </c>
      <c r="I54" s="36">
        <v>578.54999999999995</v>
      </c>
      <c r="J54" s="36">
        <v>584.69999999999993</v>
      </c>
      <c r="K54" s="31">
        <v>572.4</v>
      </c>
      <c r="L54" s="31">
        <v>560.29999999999995</v>
      </c>
      <c r="M54" s="31">
        <v>87.642830000000004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1231.8</v>
      </c>
      <c r="D55" s="36">
        <v>1231.4833333333333</v>
      </c>
      <c r="E55" s="36">
        <v>1223.9666666666667</v>
      </c>
      <c r="F55" s="36">
        <v>1216.1333333333334</v>
      </c>
      <c r="G55" s="36">
        <v>1208.6166666666668</v>
      </c>
      <c r="H55" s="36">
        <v>1239.3166666666666</v>
      </c>
      <c r="I55" s="36">
        <v>1246.8333333333335</v>
      </c>
      <c r="J55" s="36">
        <v>1254.6666666666665</v>
      </c>
      <c r="K55" s="31">
        <v>1239</v>
      </c>
      <c r="L55" s="31">
        <v>1223.6500000000001</v>
      </c>
      <c r="M55" s="31">
        <v>65.960319999999996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246.85</v>
      </c>
      <c r="D56" s="36">
        <v>246.98333333333335</v>
      </c>
      <c r="E56" s="36">
        <v>244.41666666666669</v>
      </c>
      <c r="F56" s="36">
        <v>241.98333333333335</v>
      </c>
      <c r="G56" s="36">
        <v>239.41666666666669</v>
      </c>
      <c r="H56" s="36">
        <v>249.41666666666669</v>
      </c>
      <c r="I56" s="36">
        <v>251.98333333333335</v>
      </c>
      <c r="J56" s="36">
        <v>254.41666666666669</v>
      </c>
      <c r="K56" s="31">
        <v>249.55</v>
      </c>
      <c r="L56" s="31">
        <v>244.55</v>
      </c>
      <c r="M56" s="31">
        <v>34.651989999999998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29870.400000000001</v>
      </c>
      <c r="D57" s="36">
        <v>29872.600000000002</v>
      </c>
      <c r="E57" s="36">
        <v>29547.850000000006</v>
      </c>
      <c r="F57" s="36">
        <v>29225.300000000003</v>
      </c>
      <c r="G57" s="36">
        <v>28900.550000000007</v>
      </c>
      <c r="H57" s="36">
        <v>30195.150000000005</v>
      </c>
      <c r="I57" s="36">
        <v>30519.899999999998</v>
      </c>
      <c r="J57" s="36">
        <v>30842.450000000004</v>
      </c>
      <c r="K57" s="31">
        <v>30197.35</v>
      </c>
      <c r="L57" s="31">
        <v>29550.05</v>
      </c>
      <c r="M57" s="31">
        <v>0.44863999999999998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4802.8999999999996</v>
      </c>
      <c r="D58" s="36">
        <v>4798.583333333333</v>
      </c>
      <c r="E58" s="36">
        <v>4764.3166666666657</v>
      </c>
      <c r="F58" s="36">
        <v>4725.7333333333327</v>
      </c>
      <c r="G58" s="36">
        <v>4691.4666666666653</v>
      </c>
      <c r="H58" s="36">
        <v>4837.1666666666661</v>
      </c>
      <c r="I58" s="36">
        <v>4871.4333333333343</v>
      </c>
      <c r="J58" s="36">
        <v>4910.0166666666664</v>
      </c>
      <c r="K58" s="31">
        <v>4832.8500000000004</v>
      </c>
      <c r="L58" s="31">
        <v>4760</v>
      </c>
      <c r="M58" s="31">
        <v>3.0015900000000002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502.25</v>
      </c>
      <c r="D59" s="36">
        <v>497.48333333333335</v>
      </c>
      <c r="E59" s="36">
        <v>477.9666666666667</v>
      </c>
      <c r="F59" s="36">
        <v>453.68333333333334</v>
      </c>
      <c r="G59" s="36">
        <v>434.16666666666669</v>
      </c>
      <c r="H59" s="36">
        <v>521.76666666666665</v>
      </c>
      <c r="I59" s="36">
        <v>541.2833333333333</v>
      </c>
      <c r="J59" s="36">
        <v>565.56666666666672</v>
      </c>
      <c r="K59" s="31">
        <v>517</v>
      </c>
      <c r="L59" s="31">
        <v>473.2</v>
      </c>
      <c r="M59" s="31">
        <v>168.44598999999999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551.04999999999995</v>
      </c>
      <c r="D60" s="36">
        <v>546.98333333333335</v>
      </c>
      <c r="E60" s="36">
        <v>539.61666666666667</v>
      </c>
      <c r="F60" s="36">
        <v>528.18333333333328</v>
      </c>
      <c r="G60" s="36">
        <v>520.81666666666661</v>
      </c>
      <c r="H60" s="36">
        <v>558.41666666666674</v>
      </c>
      <c r="I60" s="36">
        <v>565.78333333333353</v>
      </c>
      <c r="J60" s="36">
        <v>577.21666666666681</v>
      </c>
      <c r="K60" s="31">
        <v>554.35</v>
      </c>
      <c r="L60" s="31">
        <v>535.54999999999995</v>
      </c>
      <c r="M60" s="31">
        <v>60.524209999999997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1044.8</v>
      </c>
      <c r="D61" s="36">
        <v>1040.9166666666667</v>
      </c>
      <c r="E61" s="36">
        <v>1030.5333333333335</v>
      </c>
      <c r="F61" s="36">
        <v>1016.2666666666669</v>
      </c>
      <c r="G61" s="36">
        <v>1005.8833333333337</v>
      </c>
      <c r="H61" s="36">
        <v>1055.1833333333334</v>
      </c>
      <c r="I61" s="36">
        <v>1065.5666666666666</v>
      </c>
      <c r="J61" s="36">
        <v>1079.8333333333333</v>
      </c>
      <c r="K61" s="31">
        <v>1051.3</v>
      </c>
      <c r="L61" s="31">
        <v>1026.6500000000001</v>
      </c>
      <c r="M61" s="31">
        <v>12.41436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1417.4</v>
      </c>
      <c r="D62" s="36">
        <v>1425.9666666666665</v>
      </c>
      <c r="E62" s="36">
        <v>1407.0333333333328</v>
      </c>
      <c r="F62" s="36">
        <v>1396.6666666666663</v>
      </c>
      <c r="G62" s="36">
        <v>1377.7333333333327</v>
      </c>
      <c r="H62" s="36">
        <v>1436.333333333333</v>
      </c>
      <c r="I62" s="36">
        <v>1455.2666666666669</v>
      </c>
      <c r="J62" s="36">
        <v>1465.6333333333332</v>
      </c>
      <c r="K62" s="31">
        <v>1444.9</v>
      </c>
      <c r="L62" s="31">
        <v>1415.6</v>
      </c>
      <c r="M62" s="31">
        <v>17.2821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419.5</v>
      </c>
      <c r="D63" s="36">
        <v>418.33333333333331</v>
      </c>
      <c r="E63" s="36">
        <v>413.86666666666662</v>
      </c>
      <c r="F63" s="36">
        <v>408.23333333333329</v>
      </c>
      <c r="G63" s="36">
        <v>403.76666666666659</v>
      </c>
      <c r="H63" s="36">
        <v>423.96666666666664</v>
      </c>
      <c r="I63" s="36">
        <v>428.43333333333334</v>
      </c>
      <c r="J63" s="36">
        <v>434.06666666666666</v>
      </c>
      <c r="K63" s="31">
        <v>422.8</v>
      </c>
      <c r="L63" s="31">
        <v>412.7</v>
      </c>
      <c r="M63" s="31">
        <v>69.503399999999999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5529.75</v>
      </c>
      <c r="D64" s="36">
        <v>5543.416666666667</v>
      </c>
      <c r="E64" s="36">
        <v>5461.8333333333339</v>
      </c>
      <c r="F64" s="36">
        <v>5393.916666666667</v>
      </c>
      <c r="G64" s="36">
        <v>5312.3333333333339</v>
      </c>
      <c r="H64" s="36">
        <v>5611.3333333333339</v>
      </c>
      <c r="I64" s="36">
        <v>5692.9166666666679</v>
      </c>
      <c r="J64" s="36">
        <v>5760.8333333333339</v>
      </c>
      <c r="K64" s="31">
        <v>5625</v>
      </c>
      <c r="L64" s="31">
        <v>5475.5</v>
      </c>
      <c r="M64" s="31">
        <v>3.3492199999999999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2664.6</v>
      </c>
      <c r="D65" s="36">
        <v>2653.8666666666668</v>
      </c>
      <c r="E65" s="36">
        <v>2622.7333333333336</v>
      </c>
      <c r="F65" s="36">
        <v>2580.8666666666668</v>
      </c>
      <c r="G65" s="36">
        <v>2549.7333333333336</v>
      </c>
      <c r="H65" s="36">
        <v>2695.7333333333336</v>
      </c>
      <c r="I65" s="36">
        <v>2726.8666666666668</v>
      </c>
      <c r="J65" s="36">
        <v>2768.7333333333336</v>
      </c>
      <c r="K65" s="31">
        <v>2685</v>
      </c>
      <c r="L65" s="31">
        <v>2612</v>
      </c>
      <c r="M65" s="31">
        <v>3.1308099999999999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839.6</v>
      </c>
      <c r="D66" s="36">
        <v>834.11666666666679</v>
      </c>
      <c r="E66" s="36">
        <v>824.93333333333362</v>
      </c>
      <c r="F66" s="36">
        <v>810.26666666666688</v>
      </c>
      <c r="G66" s="36">
        <v>801.08333333333371</v>
      </c>
      <c r="H66" s="36">
        <v>848.78333333333353</v>
      </c>
      <c r="I66" s="36">
        <v>857.9666666666667</v>
      </c>
      <c r="J66" s="36">
        <v>872.63333333333344</v>
      </c>
      <c r="K66" s="31">
        <v>843.3</v>
      </c>
      <c r="L66" s="31">
        <v>819.45</v>
      </c>
      <c r="M66" s="31">
        <v>11.82471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1054.1500000000001</v>
      </c>
      <c r="D67" s="36">
        <v>1049.8166666666666</v>
      </c>
      <c r="E67" s="36">
        <v>1041.0833333333333</v>
      </c>
      <c r="F67" s="36">
        <v>1028.0166666666667</v>
      </c>
      <c r="G67" s="36">
        <v>1019.2833333333333</v>
      </c>
      <c r="H67" s="36">
        <v>1062.8833333333332</v>
      </c>
      <c r="I67" s="36">
        <v>1071.6166666666668</v>
      </c>
      <c r="J67" s="36">
        <v>1084.6833333333332</v>
      </c>
      <c r="K67" s="31">
        <v>1058.55</v>
      </c>
      <c r="L67" s="31">
        <v>1036.75</v>
      </c>
      <c r="M67" s="31">
        <v>2.9567800000000002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264.89999999999998</v>
      </c>
      <c r="D68" s="36">
        <v>265.05</v>
      </c>
      <c r="E68" s="36">
        <v>262.10000000000002</v>
      </c>
      <c r="F68" s="36">
        <v>259.3</v>
      </c>
      <c r="G68" s="36">
        <v>256.35000000000002</v>
      </c>
      <c r="H68" s="36">
        <v>267.85000000000002</v>
      </c>
      <c r="I68" s="36">
        <v>270.79999999999995</v>
      </c>
      <c r="J68" s="36">
        <v>273.60000000000002</v>
      </c>
      <c r="K68" s="31">
        <v>268</v>
      </c>
      <c r="L68" s="31">
        <v>262.25</v>
      </c>
      <c r="M68" s="31">
        <v>51.53884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2793.8</v>
      </c>
      <c r="D69" s="36">
        <v>2769.0500000000006</v>
      </c>
      <c r="E69" s="36">
        <v>2735.4500000000012</v>
      </c>
      <c r="F69" s="36">
        <v>2677.1000000000004</v>
      </c>
      <c r="G69" s="36">
        <v>2643.5000000000009</v>
      </c>
      <c r="H69" s="36">
        <v>2827.4000000000015</v>
      </c>
      <c r="I69" s="36">
        <v>2861.0000000000009</v>
      </c>
      <c r="J69" s="36">
        <v>2919.3500000000017</v>
      </c>
      <c r="K69" s="31">
        <v>2802.65</v>
      </c>
      <c r="L69" s="31">
        <v>2710.7</v>
      </c>
      <c r="M69" s="31">
        <v>8.8643999999999998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825.95</v>
      </c>
      <c r="D70" s="36">
        <v>821.88333333333321</v>
      </c>
      <c r="E70" s="36">
        <v>809.36666666666645</v>
      </c>
      <c r="F70" s="36">
        <v>792.78333333333319</v>
      </c>
      <c r="G70" s="36">
        <v>780.26666666666642</v>
      </c>
      <c r="H70" s="36">
        <v>838.46666666666647</v>
      </c>
      <c r="I70" s="36">
        <v>850.98333333333335</v>
      </c>
      <c r="J70" s="36">
        <v>867.56666666666649</v>
      </c>
      <c r="K70" s="31">
        <v>834.4</v>
      </c>
      <c r="L70" s="31">
        <v>805.3</v>
      </c>
      <c r="M70" s="31">
        <v>32.819670000000002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520.20000000000005</v>
      </c>
      <c r="D71" s="36">
        <v>517.80000000000007</v>
      </c>
      <c r="E71" s="36">
        <v>514.40000000000009</v>
      </c>
      <c r="F71" s="36">
        <v>508.6</v>
      </c>
      <c r="G71" s="36">
        <v>505.20000000000005</v>
      </c>
      <c r="H71" s="36">
        <v>523.60000000000014</v>
      </c>
      <c r="I71" s="36">
        <v>527</v>
      </c>
      <c r="J71" s="36">
        <v>532.80000000000018</v>
      </c>
      <c r="K71" s="31">
        <v>521.20000000000005</v>
      </c>
      <c r="L71" s="31">
        <v>512</v>
      </c>
      <c r="M71" s="31">
        <v>9.2506699999999995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1895.05</v>
      </c>
      <c r="D72" s="36">
        <v>1884.4000000000003</v>
      </c>
      <c r="E72" s="36">
        <v>1860.3000000000006</v>
      </c>
      <c r="F72" s="36">
        <v>1825.5500000000004</v>
      </c>
      <c r="G72" s="36">
        <v>1801.4500000000007</v>
      </c>
      <c r="H72" s="36">
        <v>1919.1500000000005</v>
      </c>
      <c r="I72" s="36">
        <v>1943.2500000000005</v>
      </c>
      <c r="J72" s="36">
        <v>1978.0000000000005</v>
      </c>
      <c r="K72" s="31">
        <v>1908.5</v>
      </c>
      <c r="L72" s="31">
        <v>1849.65</v>
      </c>
      <c r="M72" s="31">
        <v>6.0462100000000003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2100.0500000000002</v>
      </c>
      <c r="D73" s="36">
        <v>2096.4</v>
      </c>
      <c r="E73" s="36">
        <v>2062.8000000000002</v>
      </c>
      <c r="F73" s="36">
        <v>2025.5500000000002</v>
      </c>
      <c r="G73" s="36">
        <v>1991.9500000000003</v>
      </c>
      <c r="H73" s="36">
        <v>2133.65</v>
      </c>
      <c r="I73" s="36">
        <v>2167.2499999999995</v>
      </c>
      <c r="J73" s="36">
        <v>2204.5</v>
      </c>
      <c r="K73" s="31">
        <v>2130</v>
      </c>
      <c r="L73" s="31">
        <v>2059.15</v>
      </c>
      <c r="M73" s="31">
        <v>1.65795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463.5</v>
      </c>
      <c r="D74" s="36">
        <v>461.18333333333334</v>
      </c>
      <c r="E74" s="36">
        <v>452.4666666666667</v>
      </c>
      <c r="F74" s="36">
        <v>441.43333333333334</v>
      </c>
      <c r="G74" s="36">
        <v>432.7166666666667</v>
      </c>
      <c r="H74" s="36">
        <v>472.2166666666667</v>
      </c>
      <c r="I74" s="36">
        <v>480.93333333333328</v>
      </c>
      <c r="J74" s="36">
        <v>491.9666666666667</v>
      </c>
      <c r="K74" s="31">
        <v>469.9</v>
      </c>
      <c r="L74" s="31">
        <v>450.15</v>
      </c>
      <c r="M74" s="31">
        <v>31.430340000000001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156.94999999999999</v>
      </c>
      <c r="D75" s="36">
        <v>157.15</v>
      </c>
      <c r="E75" s="36">
        <v>153.9</v>
      </c>
      <c r="F75" s="36">
        <v>150.85</v>
      </c>
      <c r="G75" s="36">
        <v>147.6</v>
      </c>
      <c r="H75" s="36">
        <v>160.20000000000002</v>
      </c>
      <c r="I75" s="36">
        <v>163.45000000000002</v>
      </c>
      <c r="J75" s="36">
        <v>166.50000000000003</v>
      </c>
      <c r="K75" s="31">
        <v>160.4</v>
      </c>
      <c r="L75" s="31">
        <v>154.1</v>
      </c>
      <c r="M75" s="31">
        <v>28.866430000000001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3428.3</v>
      </c>
      <c r="D76" s="36">
        <v>3428.4833333333336</v>
      </c>
      <c r="E76" s="36">
        <v>3396.9666666666672</v>
      </c>
      <c r="F76" s="36">
        <v>3365.6333333333337</v>
      </c>
      <c r="G76" s="36">
        <v>3334.1166666666672</v>
      </c>
      <c r="H76" s="36">
        <v>3459.8166666666671</v>
      </c>
      <c r="I76" s="36">
        <v>3491.3333333333335</v>
      </c>
      <c r="J76" s="36">
        <v>3522.666666666667</v>
      </c>
      <c r="K76" s="31">
        <v>3460</v>
      </c>
      <c r="L76" s="31">
        <v>3397.15</v>
      </c>
      <c r="M76" s="31">
        <v>5.1713100000000001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6952.3</v>
      </c>
      <c r="D77" s="36">
        <v>6933.45</v>
      </c>
      <c r="E77" s="36">
        <v>6857.95</v>
      </c>
      <c r="F77" s="36">
        <v>6763.6</v>
      </c>
      <c r="G77" s="36">
        <v>6688.1</v>
      </c>
      <c r="H77" s="36">
        <v>7027.7999999999993</v>
      </c>
      <c r="I77" s="36">
        <v>7103.2999999999993</v>
      </c>
      <c r="J77" s="36">
        <v>7197.6499999999987</v>
      </c>
      <c r="K77" s="31">
        <v>7008.95</v>
      </c>
      <c r="L77" s="31">
        <v>6839.1</v>
      </c>
      <c r="M77" s="31">
        <v>1.9961800000000001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2045.4</v>
      </c>
      <c r="D78" s="36">
        <v>2039.7666666666664</v>
      </c>
      <c r="E78" s="36">
        <v>2020.5333333333328</v>
      </c>
      <c r="F78" s="36">
        <v>1995.6666666666665</v>
      </c>
      <c r="G78" s="36">
        <v>1976.4333333333329</v>
      </c>
      <c r="H78" s="36">
        <v>2064.6333333333328</v>
      </c>
      <c r="I78" s="36">
        <v>2083.8666666666663</v>
      </c>
      <c r="J78" s="36">
        <v>2108.7333333333327</v>
      </c>
      <c r="K78" s="31">
        <v>2059</v>
      </c>
      <c r="L78" s="31">
        <v>2014.9</v>
      </c>
      <c r="M78" s="31">
        <v>2.94421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6103.3</v>
      </c>
      <c r="D79" s="36">
        <v>6088.2000000000007</v>
      </c>
      <c r="E79" s="36">
        <v>6038.3000000000011</v>
      </c>
      <c r="F79" s="36">
        <v>5973.3</v>
      </c>
      <c r="G79" s="36">
        <v>5923.4000000000005</v>
      </c>
      <c r="H79" s="36">
        <v>6153.2000000000016</v>
      </c>
      <c r="I79" s="36">
        <v>6203.1000000000013</v>
      </c>
      <c r="J79" s="36">
        <v>6268.1000000000022</v>
      </c>
      <c r="K79" s="31">
        <v>6138.1</v>
      </c>
      <c r="L79" s="31">
        <v>6023.2</v>
      </c>
      <c r="M79" s="31">
        <v>2.7703700000000002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3873.6</v>
      </c>
      <c r="D80" s="36">
        <v>3878.2000000000003</v>
      </c>
      <c r="E80" s="36">
        <v>3816.4000000000005</v>
      </c>
      <c r="F80" s="36">
        <v>3759.2000000000003</v>
      </c>
      <c r="G80" s="36">
        <v>3697.4000000000005</v>
      </c>
      <c r="H80" s="36">
        <v>3935.4000000000005</v>
      </c>
      <c r="I80" s="36">
        <v>3997.2000000000007</v>
      </c>
      <c r="J80" s="36">
        <v>4054.4000000000005</v>
      </c>
      <c r="K80" s="31">
        <v>3940</v>
      </c>
      <c r="L80" s="31">
        <v>3821</v>
      </c>
      <c r="M80" s="31">
        <v>30.454750000000001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2740.1</v>
      </c>
      <c r="D81" s="36">
        <v>2737.75</v>
      </c>
      <c r="E81" s="36">
        <v>2701.4</v>
      </c>
      <c r="F81" s="36">
        <v>2662.7000000000003</v>
      </c>
      <c r="G81" s="36">
        <v>2626.3500000000004</v>
      </c>
      <c r="H81" s="36">
        <v>2776.45</v>
      </c>
      <c r="I81" s="36">
        <v>2812.8</v>
      </c>
      <c r="J81" s="36">
        <v>2851.4999999999995</v>
      </c>
      <c r="K81" s="31">
        <v>2774.1</v>
      </c>
      <c r="L81" s="31">
        <v>2699.05</v>
      </c>
      <c r="M81" s="31">
        <v>1.8861399999999999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152.65</v>
      </c>
      <c r="D82" s="36">
        <v>152.19999999999999</v>
      </c>
      <c r="E82" s="36">
        <v>150.39999999999998</v>
      </c>
      <c r="F82" s="36">
        <v>148.14999999999998</v>
      </c>
      <c r="G82" s="36">
        <v>146.34999999999997</v>
      </c>
      <c r="H82" s="36">
        <v>154.44999999999999</v>
      </c>
      <c r="I82" s="36">
        <v>156.25</v>
      </c>
      <c r="J82" s="36">
        <v>158.5</v>
      </c>
      <c r="K82" s="31">
        <v>154</v>
      </c>
      <c r="L82" s="31">
        <v>149.94999999999999</v>
      </c>
      <c r="M82" s="31">
        <v>14.679650000000001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147.44999999999999</v>
      </c>
      <c r="D83" s="36">
        <v>147.56666666666669</v>
      </c>
      <c r="E83" s="36">
        <v>145.73333333333338</v>
      </c>
      <c r="F83" s="36">
        <v>144.01666666666668</v>
      </c>
      <c r="G83" s="36">
        <v>142.18333333333337</v>
      </c>
      <c r="H83" s="36">
        <v>149.28333333333339</v>
      </c>
      <c r="I83" s="36">
        <v>151.1166666666667</v>
      </c>
      <c r="J83" s="36">
        <v>152.8333333333334</v>
      </c>
      <c r="K83" s="31">
        <v>149.4</v>
      </c>
      <c r="L83" s="31">
        <v>145.85</v>
      </c>
      <c r="M83" s="31">
        <v>140.58739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632.29999999999995</v>
      </c>
      <c r="D84" s="36">
        <v>634.0333333333333</v>
      </c>
      <c r="E84" s="36">
        <v>620.16666666666663</v>
      </c>
      <c r="F84" s="36">
        <v>608.0333333333333</v>
      </c>
      <c r="G84" s="36">
        <v>594.16666666666663</v>
      </c>
      <c r="H84" s="36">
        <v>646.16666666666663</v>
      </c>
      <c r="I84" s="36">
        <v>660.03333333333342</v>
      </c>
      <c r="J84" s="36">
        <v>672.16666666666663</v>
      </c>
      <c r="K84" s="31">
        <v>647.9</v>
      </c>
      <c r="L84" s="31">
        <v>621.9</v>
      </c>
      <c r="M84" s="31">
        <v>3.64669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400.1</v>
      </c>
      <c r="D85" s="36">
        <v>399.90000000000003</v>
      </c>
      <c r="E85" s="36">
        <v>395.80000000000007</v>
      </c>
      <c r="F85" s="36">
        <v>391.50000000000006</v>
      </c>
      <c r="G85" s="36">
        <v>387.40000000000009</v>
      </c>
      <c r="H85" s="36">
        <v>404.20000000000005</v>
      </c>
      <c r="I85" s="36">
        <v>408.30000000000007</v>
      </c>
      <c r="J85" s="36">
        <v>412.6</v>
      </c>
      <c r="K85" s="31">
        <v>404</v>
      </c>
      <c r="L85" s="31">
        <v>395.6</v>
      </c>
      <c r="M85" s="31">
        <v>5.7649699999999999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174</v>
      </c>
      <c r="D86" s="36">
        <v>172.51666666666665</v>
      </c>
      <c r="E86" s="36">
        <v>170.18333333333331</v>
      </c>
      <c r="F86" s="36">
        <v>166.36666666666665</v>
      </c>
      <c r="G86" s="36">
        <v>164.0333333333333</v>
      </c>
      <c r="H86" s="36">
        <v>176.33333333333331</v>
      </c>
      <c r="I86" s="36">
        <v>178.66666666666669</v>
      </c>
      <c r="J86" s="36">
        <v>182.48333333333332</v>
      </c>
      <c r="K86" s="31">
        <v>174.85</v>
      </c>
      <c r="L86" s="31">
        <v>168.7</v>
      </c>
      <c r="M86" s="31">
        <v>86.920310000000001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1700.75</v>
      </c>
      <c r="D87" s="36">
        <v>1721.5666666666666</v>
      </c>
      <c r="E87" s="36">
        <v>1669.1833333333332</v>
      </c>
      <c r="F87" s="36">
        <v>1637.6166666666666</v>
      </c>
      <c r="G87" s="36">
        <v>1585.2333333333331</v>
      </c>
      <c r="H87" s="36">
        <v>1753.1333333333332</v>
      </c>
      <c r="I87" s="36">
        <v>1805.5166666666664</v>
      </c>
      <c r="J87" s="36">
        <v>1837.0833333333333</v>
      </c>
      <c r="K87" s="31">
        <v>1773.95</v>
      </c>
      <c r="L87" s="31">
        <v>1690</v>
      </c>
      <c r="M87" s="31">
        <v>2.8353600000000001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1215.2</v>
      </c>
      <c r="D88" s="36">
        <v>1206.8666666666668</v>
      </c>
      <c r="E88" s="36">
        <v>1194.3333333333335</v>
      </c>
      <c r="F88" s="36">
        <v>1173.4666666666667</v>
      </c>
      <c r="G88" s="36">
        <v>1160.9333333333334</v>
      </c>
      <c r="H88" s="36">
        <v>1227.7333333333336</v>
      </c>
      <c r="I88" s="36">
        <v>1240.2666666666669</v>
      </c>
      <c r="J88" s="36">
        <v>1261.1333333333337</v>
      </c>
      <c r="K88" s="31">
        <v>1219.4000000000001</v>
      </c>
      <c r="L88" s="31">
        <v>1186</v>
      </c>
      <c r="M88" s="31">
        <v>11.646409999999999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2139.9</v>
      </c>
      <c r="D89" s="36">
        <v>2133.8166666666666</v>
      </c>
      <c r="E89" s="36">
        <v>2109.1333333333332</v>
      </c>
      <c r="F89" s="36">
        <v>2078.3666666666668</v>
      </c>
      <c r="G89" s="36">
        <v>2053.6833333333334</v>
      </c>
      <c r="H89" s="36">
        <v>2164.583333333333</v>
      </c>
      <c r="I89" s="36">
        <v>2189.2666666666664</v>
      </c>
      <c r="J89" s="36">
        <v>2220.0333333333328</v>
      </c>
      <c r="K89" s="31">
        <v>2158.5</v>
      </c>
      <c r="L89" s="31">
        <v>2103.0500000000002</v>
      </c>
      <c r="M89" s="31">
        <v>5.3259499999999997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2167.5</v>
      </c>
      <c r="D90" s="36">
        <v>2164.8833333333332</v>
      </c>
      <c r="E90" s="36">
        <v>2133.6166666666663</v>
      </c>
      <c r="F90" s="36">
        <v>2099.7333333333331</v>
      </c>
      <c r="G90" s="36">
        <v>2068.4666666666662</v>
      </c>
      <c r="H90" s="36">
        <v>2198.7666666666664</v>
      </c>
      <c r="I90" s="36">
        <v>2230.0333333333328</v>
      </c>
      <c r="J90" s="36">
        <v>2263.9166666666665</v>
      </c>
      <c r="K90" s="31">
        <v>2196.15</v>
      </c>
      <c r="L90" s="31">
        <v>2131</v>
      </c>
      <c r="M90" s="31">
        <v>6.5568200000000001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3044.35</v>
      </c>
      <c r="D91" s="36">
        <v>3076.7666666666664</v>
      </c>
      <c r="E91" s="36">
        <v>2983.583333333333</v>
      </c>
      <c r="F91" s="36">
        <v>2922.8166666666666</v>
      </c>
      <c r="G91" s="36">
        <v>2829.6333333333332</v>
      </c>
      <c r="H91" s="36">
        <v>3137.5333333333328</v>
      </c>
      <c r="I91" s="36">
        <v>3230.7166666666662</v>
      </c>
      <c r="J91" s="36">
        <v>3291.4833333333327</v>
      </c>
      <c r="K91" s="31">
        <v>3169.95</v>
      </c>
      <c r="L91" s="31">
        <v>3016</v>
      </c>
      <c r="M91" s="31">
        <v>1.3145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516.6</v>
      </c>
      <c r="D92" s="36">
        <v>511.2</v>
      </c>
      <c r="E92" s="36">
        <v>503.75</v>
      </c>
      <c r="F92" s="36">
        <v>490.90000000000003</v>
      </c>
      <c r="G92" s="36">
        <v>483.45000000000005</v>
      </c>
      <c r="H92" s="36">
        <v>524.04999999999995</v>
      </c>
      <c r="I92" s="36">
        <v>531.49999999999989</v>
      </c>
      <c r="J92" s="36">
        <v>544.34999999999991</v>
      </c>
      <c r="K92" s="31">
        <v>518.65</v>
      </c>
      <c r="L92" s="31">
        <v>498.35</v>
      </c>
      <c r="M92" s="31">
        <v>23.68871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1587.1</v>
      </c>
      <c r="D93" s="36">
        <v>1594.7666666666664</v>
      </c>
      <c r="E93" s="36">
        <v>1570.4333333333329</v>
      </c>
      <c r="F93" s="36">
        <v>1553.7666666666664</v>
      </c>
      <c r="G93" s="36">
        <v>1529.4333333333329</v>
      </c>
      <c r="H93" s="36">
        <v>1611.4333333333329</v>
      </c>
      <c r="I93" s="36">
        <v>1635.7666666666664</v>
      </c>
      <c r="J93" s="36">
        <v>1652.4333333333329</v>
      </c>
      <c r="K93" s="31">
        <v>1619.1</v>
      </c>
      <c r="L93" s="31">
        <v>1578.1</v>
      </c>
      <c r="M93" s="31">
        <v>18.151779999999999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3611.4</v>
      </c>
      <c r="D94" s="36">
        <v>3631.15</v>
      </c>
      <c r="E94" s="36">
        <v>3566.65</v>
      </c>
      <c r="F94" s="36">
        <v>3521.9</v>
      </c>
      <c r="G94" s="36">
        <v>3457.4</v>
      </c>
      <c r="H94" s="36">
        <v>3675.9</v>
      </c>
      <c r="I94" s="36">
        <v>3740.4</v>
      </c>
      <c r="J94" s="36">
        <v>3785.15</v>
      </c>
      <c r="K94" s="31">
        <v>3695.65</v>
      </c>
      <c r="L94" s="31">
        <v>3586.4</v>
      </c>
      <c r="M94" s="31">
        <v>2.3266200000000001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1431.05</v>
      </c>
      <c r="D95" s="36">
        <v>1435.7833333333335</v>
      </c>
      <c r="E95" s="36">
        <v>1419.916666666667</v>
      </c>
      <c r="F95" s="36">
        <v>1408.7833333333335</v>
      </c>
      <c r="G95" s="36">
        <v>1392.916666666667</v>
      </c>
      <c r="H95" s="36">
        <v>1446.916666666667</v>
      </c>
      <c r="I95" s="36">
        <v>1462.7833333333333</v>
      </c>
      <c r="J95" s="36">
        <v>1473.916666666667</v>
      </c>
      <c r="K95" s="31">
        <v>1451.65</v>
      </c>
      <c r="L95" s="31">
        <v>1424.65</v>
      </c>
      <c r="M95" s="31">
        <v>218.03047000000001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626.4</v>
      </c>
      <c r="D96" s="36">
        <v>626.1</v>
      </c>
      <c r="E96" s="36">
        <v>619.70000000000005</v>
      </c>
      <c r="F96" s="36">
        <v>613</v>
      </c>
      <c r="G96" s="36">
        <v>606.6</v>
      </c>
      <c r="H96" s="36">
        <v>632.80000000000007</v>
      </c>
      <c r="I96" s="36">
        <v>639.19999999999993</v>
      </c>
      <c r="J96" s="36">
        <v>645.90000000000009</v>
      </c>
      <c r="K96" s="31">
        <v>632.5</v>
      </c>
      <c r="L96" s="31">
        <v>619.4</v>
      </c>
      <c r="M96" s="31">
        <v>17.124590000000001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1461.2</v>
      </c>
      <c r="D97" s="36">
        <v>1454.0666666666666</v>
      </c>
      <c r="E97" s="36">
        <v>1442.1833333333332</v>
      </c>
      <c r="F97" s="36">
        <v>1423.1666666666665</v>
      </c>
      <c r="G97" s="36">
        <v>1411.2833333333331</v>
      </c>
      <c r="H97" s="36">
        <v>1473.0833333333333</v>
      </c>
      <c r="I97" s="36">
        <v>1484.9666666666665</v>
      </c>
      <c r="J97" s="36">
        <v>1503.9833333333333</v>
      </c>
      <c r="K97" s="31">
        <v>1465.95</v>
      </c>
      <c r="L97" s="31">
        <v>1435.05</v>
      </c>
      <c r="M97" s="31">
        <v>4.8725300000000002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4510.45</v>
      </c>
      <c r="D98" s="36">
        <v>4526.4666666666662</v>
      </c>
      <c r="E98" s="36">
        <v>4463.9833333333327</v>
      </c>
      <c r="F98" s="36">
        <v>4417.5166666666664</v>
      </c>
      <c r="G98" s="36">
        <v>4355.0333333333328</v>
      </c>
      <c r="H98" s="36">
        <v>4572.9333333333325</v>
      </c>
      <c r="I98" s="36">
        <v>4635.4166666666661</v>
      </c>
      <c r="J98" s="36">
        <v>4681.8833333333323</v>
      </c>
      <c r="K98" s="31">
        <v>4588.95</v>
      </c>
      <c r="L98" s="31">
        <v>4480</v>
      </c>
      <c r="M98" s="31">
        <v>4.1871600000000004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527.85</v>
      </c>
      <c r="D99" s="36">
        <v>526.56666666666661</v>
      </c>
      <c r="E99" s="36">
        <v>517.63333333333321</v>
      </c>
      <c r="F99" s="36">
        <v>507.41666666666663</v>
      </c>
      <c r="G99" s="36">
        <v>498.48333333333323</v>
      </c>
      <c r="H99" s="36">
        <v>536.78333333333319</v>
      </c>
      <c r="I99" s="36">
        <v>545.71666666666658</v>
      </c>
      <c r="J99" s="36">
        <v>555.93333333333317</v>
      </c>
      <c r="K99" s="31">
        <v>535.5</v>
      </c>
      <c r="L99" s="31">
        <v>516.35</v>
      </c>
      <c r="M99" s="31">
        <v>50.052340000000001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2980.5</v>
      </c>
      <c r="D100" s="36">
        <v>2991.3666666666668</v>
      </c>
      <c r="E100" s="36">
        <v>2902.7333333333336</v>
      </c>
      <c r="F100" s="36">
        <v>2824.9666666666667</v>
      </c>
      <c r="G100" s="36">
        <v>2736.3333333333335</v>
      </c>
      <c r="H100" s="36">
        <v>3069.1333333333337</v>
      </c>
      <c r="I100" s="36">
        <v>3157.7666666666669</v>
      </c>
      <c r="J100" s="36">
        <v>3235.5333333333338</v>
      </c>
      <c r="K100" s="31">
        <v>3080</v>
      </c>
      <c r="L100" s="31">
        <v>2913.6</v>
      </c>
      <c r="M100" s="31">
        <v>29.753489999999999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453.65</v>
      </c>
      <c r="D101" s="36">
        <v>451.86666666666662</v>
      </c>
      <c r="E101" s="36">
        <v>447.58333333333326</v>
      </c>
      <c r="F101" s="36">
        <v>441.51666666666665</v>
      </c>
      <c r="G101" s="36">
        <v>437.23333333333329</v>
      </c>
      <c r="H101" s="36">
        <v>457.93333333333322</v>
      </c>
      <c r="I101" s="36">
        <v>462.21666666666664</v>
      </c>
      <c r="J101" s="36">
        <v>468.28333333333319</v>
      </c>
      <c r="K101" s="31">
        <v>456.15</v>
      </c>
      <c r="L101" s="31">
        <v>445.8</v>
      </c>
      <c r="M101" s="31">
        <v>69.655159999999995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2241.9499999999998</v>
      </c>
      <c r="D102" s="36">
        <v>2249.1333333333332</v>
      </c>
      <c r="E102" s="36">
        <v>2232.8166666666666</v>
      </c>
      <c r="F102" s="36">
        <v>2223.6833333333334</v>
      </c>
      <c r="G102" s="36">
        <v>2207.3666666666668</v>
      </c>
      <c r="H102" s="36">
        <v>2258.2666666666664</v>
      </c>
      <c r="I102" s="36">
        <v>2274.583333333333</v>
      </c>
      <c r="J102" s="36">
        <v>2283.7166666666662</v>
      </c>
      <c r="K102" s="31">
        <v>2265.4499999999998</v>
      </c>
      <c r="L102" s="31">
        <v>2240</v>
      </c>
      <c r="M102" s="31">
        <v>29.950130000000001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1084.5</v>
      </c>
      <c r="D103" s="36">
        <v>1080.6666666666667</v>
      </c>
      <c r="E103" s="36">
        <v>1071.3333333333335</v>
      </c>
      <c r="F103" s="36">
        <v>1058.1666666666667</v>
      </c>
      <c r="G103" s="36">
        <v>1048.8333333333335</v>
      </c>
      <c r="H103" s="36">
        <v>1093.8333333333335</v>
      </c>
      <c r="I103" s="36">
        <v>1103.166666666667</v>
      </c>
      <c r="J103" s="36">
        <v>1116.3333333333335</v>
      </c>
      <c r="K103" s="31">
        <v>1090</v>
      </c>
      <c r="L103" s="31">
        <v>1067.5</v>
      </c>
      <c r="M103" s="31">
        <v>187.25251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1640.4</v>
      </c>
      <c r="D104" s="36">
        <v>1642.3999999999999</v>
      </c>
      <c r="E104" s="36">
        <v>1619.0499999999997</v>
      </c>
      <c r="F104" s="36">
        <v>1597.6999999999998</v>
      </c>
      <c r="G104" s="36">
        <v>1574.3499999999997</v>
      </c>
      <c r="H104" s="36">
        <v>1663.7499999999998</v>
      </c>
      <c r="I104" s="36">
        <v>1687.0999999999997</v>
      </c>
      <c r="J104" s="36">
        <v>1708.4499999999998</v>
      </c>
      <c r="K104" s="31">
        <v>1665.75</v>
      </c>
      <c r="L104" s="31">
        <v>1621.05</v>
      </c>
      <c r="M104" s="31">
        <v>4.0401699999999998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560.35</v>
      </c>
      <c r="D105" s="36">
        <v>558.65</v>
      </c>
      <c r="E105" s="36">
        <v>551.69999999999993</v>
      </c>
      <c r="F105" s="36">
        <v>543.04999999999995</v>
      </c>
      <c r="G105" s="36">
        <v>536.09999999999991</v>
      </c>
      <c r="H105" s="36">
        <v>567.29999999999995</v>
      </c>
      <c r="I105" s="36">
        <v>574.25</v>
      </c>
      <c r="J105" s="36">
        <v>582.9</v>
      </c>
      <c r="K105" s="31">
        <v>565.6</v>
      </c>
      <c r="L105" s="31">
        <v>550</v>
      </c>
      <c r="M105" s="31">
        <v>18.793610000000001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76.349999999999994</v>
      </c>
      <c r="D106" s="36">
        <v>76.55</v>
      </c>
      <c r="E106" s="36">
        <v>75.699999999999989</v>
      </c>
      <c r="F106" s="36">
        <v>75.05</v>
      </c>
      <c r="G106" s="36">
        <v>74.199999999999989</v>
      </c>
      <c r="H106" s="36">
        <v>77.199999999999989</v>
      </c>
      <c r="I106" s="36">
        <v>78.049999999999983</v>
      </c>
      <c r="J106" s="36">
        <v>78.699999999999989</v>
      </c>
      <c r="K106" s="31">
        <v>77.400000000000006</v>
      </c>
      <c r="L106" s="31">
        <v>75.900000000000006</v>
      </c>
      <c r="M106" s="31">
        <v>300.72163999999998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415.7</v>
      </c>
      <c r="D107" s="36">
        <v>413.96666666666664</v>
      </c>
      <c r="E107" s="36">
        <v>411.2833333333333</v>
      </c>
      <c r="F107" s="36">
        <v>406.86666666666667</v>
      </c>
      <c r="G107" s="36">
        <v>404.18333333333334</v>
      </c>
      <c r="H107" s="36">
        <v>418.38333333333327</v>
      </c>
      <c r="I107" s="36">
        <v>421.06666666666655</v>
      </c>
      <c r="J107" s="36">
        <v>425.48333333333323</v>
      </c>
      <c r="K107" s="31">
        <v>416.65</v>
      </c>
      <c r="L107" s="31">
        <v>409.55</v>
      </c>
      <c r="M107" s="31">
        <v>196.09321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469.7</v>
      </c>
      <c r="D108" s="36">
        <v>477.61666666666662</v>
      </c>
      <c r="E108" s="36">
        <v>459.38333333333321</v>
      </c>
      <c r="F108" s="36">
        <v>449.06666666666661</v>
      </c>
      <c r="G108" s="36">
        <v>430.8333333333332</v>
      </c>
      <c r="H108" s="36">
        <v>487.93333333333322</v>
      </c>
      <c r="I108" s="36">
        <v>506.16666666666669</v>
      </c>
      <c r="J108" s="36">
        <v>516.48333333333323</v>
      </c>
      <c r="K108" s="31">
        <v>495.85</v>
      </c>
      <c r="L108" s="31">
        <v>467.3</v>
      </c>
      <c r="M108" s="31">
        <v>23.19604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547.9</v>
      </c>
      <c r="D109" s="36">
        <v>548.31666666666672</v>
      </c>
      <c r="E109" s="36">
        <v>540.63333333333344</v>
      </c>
      <c r="F109" s="36">
        <v>533.36666666666667</v>
      </c>
      <c r="G109" s="36">
        <v>525.68333333333339</v>
      </c>
      <c r="H109" s="36">
        <v>555.58333333333348</v>
      </c>
      <c r="I109" s="36">
        <v>563.26666666666665</v>
      </c>
      <c r="J109" s="36">
        <v>570.53333333333353</v>
      </c>
      <c r="K109" s="31">
        <v>556</v>
      </c>
      <c r="L109" s="31">
        <v>541.04999999999995</v>
      </c>
      <c r="M109" s="31">
        <v>13.200670000000001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158.25</v>
      </c>
      <c r="D110" s="36">
        <v>157.26666666666668</v>
      </c>
      <c r="E110" s="36">
        <v>155.98333333333335</v>
      </c>
      <c r="F110" s="36">
        <v>153.71666666666667</v>
      </c>
      <c r="G110" s="36">
        <v>152.43333333333334</v>
      </c>
      <c r="H110" s="36">
        <v>159.53333333333336</v>
      </c>
      <c r="I110" s="36">
        <v>160.81666666666672</v>
      </c>
      <c r="J110" s="36">
        <v>163.08333333333337</v>
      </c>
      <c r="K110" s="31">
        <v>158.55000000000001</v>
      </c>
      <c r="L110" s="31">
        <v>155</v>
      </c>
      <c r="M110" s="31">
        <v>239.56154000000001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901.9</v>
      </c>
      <c r="D111" s="36">
        <v>900.4</v>
      </c>
      <c r="E111" s="36">
        <v>884.3</v>
      </c>
      <c r="F111" s="36">
        <v>866.69999999999993</v>
      </c>
      <c r="G111" s="36">
        <v>850.59999999999991</v>
      </c>
      <c r="H111" s="36">
        <v>918</v>
      </c>
      <c r="I111" s="36">
        <v>934.10000000000014</v>
      </c>
      <c r="J111" s="36">
        <v>951.7</v>
      </c>
      <c r="K111" s="31">
        <v>916.5</v>
      </c>
      <c r="L111" s="31">
        <v>882.8</v>
      </c>
      <c r="M111" s="31">
        <v>19.78201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133.19999999999999</v>
      </c>
      <c r="D112" s="36">
        <v>134.75</v>
      </c>
      <c r="E112" s="36">
        <v>131.30000000000001</v>
      </c>
      <c r="F112" s="36">
        <v>129.4</v>
      </c>
      <c r="G112" s="36">
        <v>125.95000000000002</v>
      </c>
      <c r="H112" s="36">
        <v>136.65</v>
      </c>
      <c r="I112" s="36">
        <v>140.1</v>
      </c>
      <c r="J112" s="36">
        <v>142</v>
      </c>
      <c r="K112" s="31">
        <v>138.19999999999999</v>
      </c>
      <c r="L112" s="31">
        <v>132.85</v>
      </c>
      <c r="M112" s="31">
        <v>393.45071999999999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403.25</v>
      </c>
      <c r="D113" s="36">
        <v>402.13333333333338</v>
      </c>
      <c r="E113" s="36">
        <v>398.26666666666677</v>
      </c>
      <c r="F113" s="36">
        <v>393.28333333333336</v>
      </c>
      <c r="G113" s="36">
        <v>389.41666666666674</v>
      </c>
      <c r="H113" s="36">
        <v>407.11666666666679</v>
      </c>
      <c r="I113" s="36">
        <v>410.98333333333346</v>
      </c>
      <c r="J113" s="36">
        <v>415.96666666666681</v>
      </c>
      <c r="K113" s="31">
        <v>406</v>
      </c>
      <c r="L113" s="31">
        <v>397.15</v>
      </c>
      <c r="M113" s="31">
        <v>14.323589999999999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250.7</v>
      </c>
      <c r="D114" s="36">
        <v>248.15</v>
      </c>
      <c r="E114" s="36">
        <v>244.10000000000002</v>
      </c>
      <c r="F114" s="36">
        <v>237.50000000000003</v>
      </c>
      <c r="G114" s="36">
        <v>233.45000000000005</v>
      </c>
      <c r="H114" s="36">
        <v>254.75</v>
      </c>
      <c r="I114" s="36">
        <v>258.8</v>
      </c>
      <c r="J114" s="36">
        <v>265.39999999999998</v>
      </c>
      <c r="K114" s="31">
        <v>252.2</v>
      </c>
      <c r="L114" s="31">
        <v>241.55</v>
      </c>
      <c r="M114" s="31">
        <v>302.43182999999999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1441.55</v>
      </c>
      <c r="D115" s="36">
        <v>1442.75</v>
      </c>
      <c r="E115" s="36">
        <v>1421.5</v>
      </c>
      <c r="F115" s="36">
        <v>1401.45</v>
      </c>
      <c r="G115" s="36">
        <v>1380.2</v>
      </c>
      <c r="H115" s="36">
        <v>1462.8</v>
      </c>
      <c r="I115" s="36">
        <v>1484.05</v>
      </c>
      <c r="J115" s="36">
        <v>1504.1</v>
      </c>
      <c r="K115" s="31">
        <v>1464</v>
      </c>
      <c r="L115" s="31">
        <v>1422.7</v>
      </c>
      <c r="M115" s="31">
        <v>54.807290000000002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5101.45</v>
      </c>
      <c r="D116" s="36">
        <v>5094.1500000000005</v>
      </c>
      <c r="E116" s="36">
        <v>5059.3000000000011</v>
      </c>
      <c r="F116" s="36">
        <v>5017.1500000000005</v>
      </c>
      <c r="G116" s="36">
        <v>4982.3000000000011</v>
      </c>
      <c r="H116" s="36">
        <v>5136.3000000000011</v>
      </c>
      <c r="I116" s="36">
        <v>5171.1500000000015</v>
      </c>
      <c r="J116" s="36">
        <v>5213.3000000000011</v>
      </c>
      <c r="K116" s="31">
        <v>5129</v>
      </c>
      <c r="L116" s="31">
        <v>5052</v>
      </c>
      <c r="M116" s="31">
        <v>1.93337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1554.95</v>
      </c>
      <c r="D117" s="36">
        <v>1560.75</v>
      </c>
      <c r="E117" s="36">
        <v>1546.55</v>
      </c>
      <c r="F117" s="36">
        <v>1538.1499999999999</v>
      </c>
      <c r="G117" s="36">
        <v>1523.9499999999998</v>
      </c>
      <c r="H117" s="36">
        <v>1569.15</v>
      </c>
      <c r="I117" s="36">
        <v>1583.35</v>
      </c>
      <c r="J117" s="36">
        <v>1591.7500000000002</v>
      </c>
      <c r="K117" s="31">
        <v>1574.95</v>
      </c>
      <c r="L117" s="31">
        <v>1552.35</v>
      </c>
      <c r="M117" s="31">
        <v>47.590589999999999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3213.65</v>
      </c>
      <c r="D118" s="36">
        <v>3218.1833333333329</v>
      </c>
      <c r="E118" s="36">
        <v>3176.3666666666659</v>
      </c>
      <c r="F118" s="36">
        <v>3139.083333333333</v>
      </c>
      <c r="G118" s="36">
        <v>3097.266666666666</v>
      </c>
      <c r="H118" s="36">
        <v>3255.4666666666658</v>
      </c>
      <c r="I118" s="36">
        <v>3297.2833333333324</v>
      </c>
      <c r="J118" s="36">
        <v>3334.5666666666657</v>
      </c>
      <c r="K118" s="31">
        <v>3260</v>
      </c>
      <c r="L118" s="31">
        <v>3180.9</v>
      </c>
      <c r="M118" s="31">
        <v>11.472189999999999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1160.95</v>
      </c>
      <c r="D119" s="36">
        <v>1152.6833333333334</v>
      </c>
      <c r="E119" s="36">
        <v>1137.4166666666667</v>
      </c>
      <c r="F119" s="36">
        <v>1113.8833333333334</v>
      </c>
      <c r="G119" s="36">
        <v>1098.6166666666668</v>
      </c>
      <c r="H119" s="36">
        <v>1176.2166666666667</v>
      </c>
      <c r="I119" s="36">
        <v>1191.4833333333331</v>
      </c>
      <c r="J119" s="36">
        <v>1215.0166666666667</v>
      </c>
      <c r="K119" s="31">
        <v>1167.95</v>
      </c>
      <c r="L119" s="31">
        <v>1129.1500000000001</v>
      </c>
      <c r="M119" s="31">
        <v>2.4159199999999998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489.15</v>
      </c>
      <c r="D120" s="36">
        <v>487.56666666666661</v>
      </c>
      <c r="E120" s="36">
        <v>480.23333333333323</v>
      </c>
      <c r="F120" s="36">
        <v>471.31666666666661</v>
      </c>
      <c r="G120" s="36">
        <v>463.98333333333323</v>
      </c>
      <c r="H120" s="36">
        <v>496.48333333333323</v>
      </c>
      <c r="I120" s="36">
        <v>503.81666666666661</v>
      </c>
      <c r="J120" s="36">
        <v>512.73333333333323</v>
      </c>
      <c r="K120" s="31">
        <v>494.9</v>
      </c>
      <c r="L120" s="31">
        <v>478.65</v>
      </c>
      <c r="M120" s="31">
        <v>16.673940000000002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794.65</v>
      </c>
      <c r="D121" s="36">
        <v>797.98333333333323</v>
      </c>
      <c r="E121" s="36">
        <v>785.96666666666647</v>
      </c>
      <c r="F121" s="36">
        <v>777.28333333333319</v>
      </c>
      <c r="G121" s="36">
        <v>765.26666666666642</v>
      </c>
      <c r="H121" s="36">
        <v>806.66666666666652</v>
      </c>
      <c r="I121" s="36">
        <v>818.68333333333317</v>
      </c>
      <c r="J121" s="36">
        <v>827.36666666666656</v>
      </c>
      <c r="K121" s="31">
        <v>810</v>
      </c>
      <c r="L121" s="31">
        <v>789.3</v>
      </c>
      <c r="M121" s="31">
        <v>15.3805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782.35</v>
      </c>
      <c r="D122" s="36">
        <v>786.9</v>
      </c>
      <c r="E122" s="36">
        <v>770.4</v>
      </c>
      <c r="F122" s="36">
        <v>758.45</v>
      </c>
      <c r="G122" s="36">
        <v>741.95</v>
      </c>
      <c r="H122" s="36">
        <v>798.84999999999991</v>
      </c>
      <c r="I122" s="36">
        <v>815.34999999999991</v>
      </c>
      <c r="J122" s="36">
        <v>827.29999999999984</v>
      </c>
      <c r="K122" s="31">
        <v>803.4</v>
      </c>
      <c r="L122" s="31">
        <v>774.95</v>
      </c>
      <c r="M122" s="31">
        <v>12.72564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443.6</v>
      </c>
      <c r="D123" s="36">
        <v>444.9666666666667</v>
      </c>
      <c r="E123" s="36">
        <v>439.43333333333339</v>
      </c>
      <c r="F123" s="36">
        <v>435.26666666666671</v>
      </c>
      <c r="G123" s="36">
        <v>429.73333333333341</v>
      </c>
      <c r="H123" s="36">
        <v>449.13333333333338</v>
      </c>
      <c r="I123" s="36">
        <v>454.66666666666669</v>
      </c>
      <c r="J123" s="36">
        <v>458.83333333333337</v>
      </c>
      <c r="K123" s="31">
        <v>450.5</v>
      </c>
      <c r="L123" s="31">
        <v>440.8</v>
      </c>
      <c r="M123" s="31">
        <v>17.180569999999999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1347.55</v>
      </c>
      <c r="D124" s="36">
        <v>1358.2</v>
      </c>
      <c r="E124" s="36">
        <v>1327</v>
      </c>
      <c r="F124" s="36">
        <v>1306.45</v>
      </c>
      <c r="G124" s="36">
        <v>1275.25</v>
      </c>
      <c r="H124" s="36">
        <v>1378.75</v>
      </c>
      <c r="I124" s="36">
        <v>1409.9500000000003</v>
      </c>
      <c r="J124" s="36">
        <v>1430.5</v>
      </c>
      <c r="K124" s="31">
        <v>1389.4</v>
      </c>
      <c r="L124" s="31">
        <v>1337.65</v>
      </c>
      <c r="M124" s="31">
        <v>7.7288500000000004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1765.4</v>
      </c>
      <c r="D125" s="36">
        <v>1754.8999999999999</v>
      </c>
      <c r="E125" s="36">
        <v>1741.2999999999997</v>
      </c>
      <c r="F125" s="36">
        <v>1717.1999999999998</v>
      </c>
      <c r="G125" s="36">
        <v>1703.5999999999997</v>
      </c>
      <c r="H125" s="36">
        <v>1778.9999999999998</v>
      </c>
      <c r="I125" s="36">
        <v>1792.5999999999997</v>
      </c>
      <c r="J125" s="36">
        <v>1816.6999999999998</v>
      </c>
      <c r="K125" s="31">
        <v>1768.5</v>
      </c>
      <c r="L125" s="31">
        <v>1730.8</v>
      </c>
      <c r="M125" s="31">
        <v>44.208860000000001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149</v>
      </c>
      <c r="D126" s="36">
        <v>147.88333333333333</v>
      </c>
      <c r="E126" s="36">
        <v>145.86666666666665</v>
      </c>
      <c r="F126" s="36">
        <v>142.73333333333332</v>
      </c>
      <c r="G126" s="36">
        <v>140.71666666666664</v>
      </c>
      <c r="H126" s="36">
        <v>151.01666666666665</v>
      </c>
      <c r="I126" s="36">
        <v>153.0333333333333</v>
      </c>
      <c r="J126" s="36">
        <v>156.16666666666666</v>
      </c>
      <c r="K126" s="31">
        <v>149.9</v>
      </c>
      <c r="L126" s="31">
        <v>144.75</v>
      </c>
      <c r="M126" s="31">
        <v>34.252600000000001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5191.8999999999996</v>
      </c>
      <c r="D127" s="36">
        <v>5182.333333333333</v>
      </c>
      <c r="E127" s="36">
        <v>5134.8666666666659</v>
      </c>
      <c r="F127" s="36">
        <v>5077.833333333333</v>
      </c>
      <c r="G127" s="36">
        <v>5030.3666666666659</v>
      </c>
      <c r="H127" s="36">
        <v>5239.3666666666659</v>
      </c>
      <c r="I127" s="36">
        <v>5286.833333333333</v>
      </c>
      <c r="J127" s="36">
        <v>5343.8666666666659</v>
      </c>
      <c r="K127" s="31">
        <v>5229.8</v>
      </c>
      <c r="L127" s="31">
        <v>5125.3</v>
      </c>
      <c r="M127" s="31">
        <v>1.22746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570.04999999999995</v>
      </c>
      <c r="D128" s="36">
        <v>568.21666666666658</v>
      </c>
      <c r="E128" s="36">
        <v>561.28333333333319</v>
      </c>
      <c r="F128" s="36">
        <v>552.51666666666665</v>
      </c>
      <c r="G128" s="36">
        <v>545.58333333333326</v>
      </c>
      <c r="H128" s="36">
        <v>576.98333333333312</v>
      </c>
      <c r="I128" s="36">
        <v>583.91666666666652</v>
      </c>
      <c r="J128" s="36">
        <v>592.68333333333305</v>
      </c>
      <c r="K128" s="31">
        <v>575.15</v>
      </c>
      <c r="L128" s="31">
        <v>559.45000000000005</v>
      </c>
      <c r="M128" s="31">
        <v>10.23212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5101.05</v>
      </c>
      <c r="D129" s="36">
        <v>5110.1833333333334</v>
      </c>
      <c r="E129" s="36">
        <v>5061.7166666666672</v>
      </c>
      <c r="F129" s="36">
        <v>5022.3833333333341</v>
      </c>
      <c r="G129" s="36">
        <v>4973.9166666666679</v>
      </c>
      <c r="H129" s="36">
        <v>5149.5166666666664</v>
      </c>
      <c r="I129" s="36">
        <v>5197.9833333333318</v>
      </c>
      <c r="J129" s="36">
        <v>5237.3166666666657</v>
      </c>
      <c r="K129" s="31">
        <v>5158.6499999999996</v>
      </c>
      <c r="L129" s="31">
        <v>5070.8500000000004</v>
      </c>
      <c r="M129" s="31">
        <v>2.29758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3509.7</v>
      </c>
      <c r="D130" s="36">
        <v>3507.4666666666667</v>
      </c>
      <c r="E130" s="36">
        <v>3489.9833333333336</v>
      </c>
      <c r="F130" s="36">
        <v>3470.2666666666669</v>
      </c>
      <c r="G130" s="36">
        <v>3452.7833333333338</v>
      </c>
      <c r="H130" s="36">
        <v>3527.1833333333334</v>
      </c>
      <c r="I130" s="36">
        <v>3544.6666666666661</v>
      </c>
      <c r="J130" s="36">
        <v>3564.3833333333332</v>
      </c>
      <c r="K130" s="31">
        <v>3524.95</v>
      </c>
      <c r="L130" s="31">
        <v>3487.75</v>
      </c>
      <c r="M130" s="31">
        <v>14.42811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379.05</v>
      </c>
      <c r="D131" s="36">
        <v>381.15000000000003</v>
      </c>
      <c r="E131" s="36">
        <v>371.00000000000006</v>
      </c>
      <c r="F131" s="36">
        <v>362.95000000000005</v>
      </c>
      <c r="G131" s="36">
        <v>352.80000000000007</v>
      </c>
      <c r="H131" s="36">
        <v>389.20000000000005</v>
      </c>
      <c r="I131" s="36">
        <v>399.35</v>
      </c>
      <c r="J131" s="36">
        <v>407.40000000000003</v>
      </c>
      <c r="K131" s="31">
        <v>391.3</v>
      </c>
      <c r="L131" s="31">
        <v>373.1</v>
      </c>
      <c r="M131" s="31">
        <v>22.649260000000002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866.9</v>
      </c>
      <c r="D132" s="36">
        <v>875.56666666666661</v>
      </c>
      <c r="E132" s="36">
        <v>856.33333333333326</v>
      </c>
      <c r="F132" s="36">
        <v>845.76666666666665</v>
      </c>
      <c r="G132" s="36">
        <v>826.5333333333333</v>
      </c>
      <c r="H132" s="36">
        <v>886.13333333333321</v>
      </c>
      <c r="I132" s="36">
        <v>905.36666666666656</v>
      </c>
      <c r="J132" s="36">
        <v>915.93333333333317</v>
      </c>
      <c r="K132" s="31">
        <v>894.8</v>
      </c>
      <c r="L132" s="31">
        <v>865</v>
      </c>
      <c r="M132" s="31">
        <v>40.036499999999997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1562.9</v>
      </c>
      <c r="D133" s="36">
        <v>1566.6833333333332</v>
      </c>
      <c r="E133" s="36">
        <v>1547.8166666666664</v>
      </c>
      <c r="F133" s="36">
        <v>1532.7333333333331</v>
      </c>
      <c r="G133" s="36">
        <v>1513.8666666666663</v>
      </c>
      <c r="H133" s="36">
        <v>1581.7666666666664</v>
      </c>
      <c r="I133" s="36">
        <v>1600.6333333333332</v>
      </c>
      <c r="J133" s="36">
        <v>1615.7166666666665</v>
      </c>
      <c r="K133" s="31">
        <v>1585.55</v>
      </c>
      <c r="L133" s="31">
        <v>1551.6</v>
      </c>
      <c r="M133" s="31">
        <v>5.2130400000000003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131512.65</v>
      </c>
      <c r="D134" s="36">
        <v>131722.09999999998</v>
      </c>
      <c r="E134" s="36">
        <v>129405.14999999997</v>
      </c>
      <c r="F134" s="36">
        <v>127297.65</v>
      </c>
      <c r="G134" s="36">
        <v>124980.69999999998</v>
      </c>
      <c r="H134" s="36">
        <v>133829.59999999995</v>
      </c>
      <c r="I134" s="36">
        <v>136146.54999999996</v>
      </c>
      <c r="J134" s="36">
        <v>138254.04999999993</v>
      </c>
      <c r="K134" s="31">
        <v>134039.04999999999</v>
      </c>
      <c r="L134" s="31">
        <v>129614.6</v>
      </c>
      <c r="M134" s="31">
        <v>0.14354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1102.1500000000001</v>
      </c>
      <c r="D135" s="36">
        <v>1099.1000000000001</v>
      </c>
      <c r="E135" s="36">
        <v>1080.3500000000004</v>
      </c>
      <c r="F135" s="36">
        <v>1058.5500000000002</v>
      </c>
      <c r="G135" s="36">
        <v>1039.8000000000004</v>
      </c>
      <c r="H135" s="36">
        <v>1120.9000000000003</v>
      </c>
      <c r="I135" s="36">
        <v>1139.6499999999999</v>
      </c>
      <c r="J135" s="36">
        <v>1161.4500000000003</v>
      </c>
      <c r="K135" s="31">
        <v>1117.8499999999999</v>
      </c>
      <c r="L135" s="31">
        <v>1077.3</v>
      </c>
      <c r="M135" s="31">
        <v>7.4093099999999996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261.25</v>
      </c>
      <c r="D136" s="36">
        <v>259.93333333333334</v>
      </c>
      <c r="E136" s="36">
        <v>257.36666666666667</v>
      </c>
      <c r="F136" s="36">
        <v>253.48333333333335</v>
      </c>
      <c r="G136" s="36">
        <v>250.91666666666669</v>
      </c>
      <c r="H136" s="36">
        <v>263.81666666666666</v>
      </c>
      <c r="I136" s="36">
        <v>266.38333333333338</v>
      </c>
      <c r="J136" s="36">
        <v>270.26666666666665</v>
      </c>
      <c r="K136" s="31">
        <v>262.5</v>
      </c>
      <c r="L136" s="31">
        <v>256.05</v>
      </c>
      <c r="M136" s="31">
        <v>25.688020000000002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1844.4</v>
      </c>
      <c r="D137" s="36">
        <v>1841.3333333333333</v>
      </c>
      <c r="E137" s="36">
        <v>1823.6166666666666</v>
      </c>
      <c r="F137" s="36">
        <v>1802.8333333333333</v>
      </c>
      <c r="G137" s="36">
        <v>1785.1166666666666</v>
      </c>
      <c r="H137" s="36">
        <v>1862.1166666666666</v>
      </c>
      <c r="I137" s="36">
        <v>1879.8333333333333</v>
      </c>
      <c r="J137" s="36">
        <v>1900.6166666666666</v>
      </c>
      <c r="K137" s="31">
        <v>1859.05</v>
      </c>
      <c r="L137" s="31">
        <v>1820.55</v>
      </c>
      <c r="M137" s="31">
        <v>15.504149999999999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2133.3000000000002</v>
      </c>
      <c r="D138" s="36">
        <v>2117.65</v>
      </c>
      <c r="E138" s="36">
        <v>2091.3000000000002</v>
      </c>
      <c r="F138" s="36">
        <v>2049.3000000000002</v>
      </c>
      <c r="G138" s="36">
        <v>2022.9500000000003</v>
      </c>
      <c r="H138" s="36">
        <v>2159.65</v>
      </c>
      <c r="I138" s="36">
        <v>2185.9999999999995</v>
      </c>
      <c r="J138" s="36">
        <v>2228</v>
      </c>
      <c r="K138" s="31">
        <v>2144</v>
      </c>
      <c r="L138" s="31">
        <v>2075.65</v>
      </c>
      <c r="M138" s="31">
        <v>1.77888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492.6</v>
      </c>
      <c r="D139" s="36">
        <v>492.09999999999997</v>
      </c>
      <c r="E139" s="36">
        <v>487.79999999999995</v>
      </c>
      <c r="F139" s="36">
        <v>483</v>
      </c>
      <c r="G139" s="36">
        <v>478.7</v>
      </c>
      <c r="H139" s="36">
        <v>496.89999999999992</v>
      </c>
      <c r="I139" s="36">
        <v>501.2</v>
      </c>
      <c r="J139" s="36">
        <v>505.99999999999989</v>
      </c>
      <c r="K139" s="31">
        <v>496.4</v>
      </c>
      <c r="L139" s="31">
        <v>487.3</v>
      </c>
      <c r="M139" s="31">
        <v>8.1892999999999994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11941.15</v>
      </c>
      <c r="D140" s="36">
        <v>11872.433333333334</v>
      </c>
      <c r="E140" s="36">
        <v>11719.866666666669</v>
      </c>
      <c r="F140" s="36">
        <v>11498.583333333334</v>
      </c>
      <c r="G140" s="36">
        <v>11346.016666666668</v>
      </c>
      <c r="H140" s="36">
        <v>12093.716666666669</v>
      </c>
      <c r="I140" s="36">
        <v>12246.283333333335</v>
      </c>
      <c r="J140" s="36">
        <v>12467.566666666669</v>
      </c>
      <c r="K140" s="31">
        <v>12025</v>
      </c>
      <c r="L140" s="31">
        <v>11651.15</v>
      </c>
      <c r="M140" s="31">
        <v>10.310370000000001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944.25</v>
      </c>
      <c r="D141" s="36">
        <v>951.91666666666663</v>
      </c>
      <c r="E141" s="36">
        <v>931.88333333333321</v>
      </c>
      <c r="F141" s="36">
        <v>919.51666666666654</v>
      </c>
      <c r="G141" s="36">
        <v>899.48333333333312</v>
      </c>
      <c r="H141" s="36">
        <v>964.2833333333333</v>
      </c>
      <c r="I141" s="36">
        <v>984.31666666666683</v>
      </c>
      <c r="J141" s="36">
        <v>996.68333333333339</v>
      </c>
      <c r="K141" s="31">
        <v>971.95</v>
      </c>
      <c r="L141" s="31">
        <v>939.55</v>
      </c>
      <c r="M141" s="31">
        <v>8.8921500000000009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757.85</v>
      </c>
      <c r="D142" s="36">
        <v>751.44999999999993</v>
      </c>
      <c r="E142" s="36">
        <v>738.99999999999989</v>
      </c>
      <c r="F142" s="36">
        <v>720.15</v>
      </c>
      <c r="G142" s="36">
        <v>707.69999999999993</v>
      </c>
      <c r="H142" s="36">
        <v>770.29999999999984</v>
      </c>
      <c r="I142" s="36">
        <v>782.74999999999989</v>
      </c>
      <c r="J142" s="36">
        <v>801.5999999999998</v>
      </c>
      <c r="K142" s="31">
        <v>763.9</v>
      </c>
      <c r="L142" s="31">
        <v>732.6</v>
      </c>
      <c r="M142" s="31">
        <v>30.985700000000001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1839.7</v>
      </c>
      <c r="D143" s="36">
        <v>1855.7833333333335</v>
      </c>
      <c r="E143" s="36">
        <v>1815.916666666667</v>
      </c>
      <c r="F143" s="36">
        <v>1792.1333333333334</v>
      </c>
      <c r="G143" s="36">
        <v>1752.2666666666669</v>
      </c>
      <c r="H143" s="36">
        <v>1879.5666666666671</v>
      </c>
      <c r="I143" s="36">
        <v>1919.4333333333334</v>
      </c>
      <c r="J143" s="36">
        <v>1943.2166666666672</v>
      </c>
      <c r="K143" s="31">
        <v>1895.65</v>
      </c>
      <c r="L143" s="31">
        <v>1832</v>
      </c>
      <c r="M143" s="31">
        <v>5.61524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61.5</v>
      </c>
      <c r="D144" s="36">
        <v>61.85</v>
      </c>
      <c r="E144" s="36">
        <v>60.75</v>
      </c>
      <c r="F144" s="36">
        <v>60</v>
      </c>
      <c r="G144" s="36">
        <v>58.9</v>
      </c>
      <c r="H144" s="36">
        <v>62.6</v>
      </c>
      <c r="I144" s="36">
        <v>63.70000000000001</v>
      </c>
      <c r="J144" s="36">
        <v>64.45</v>
      </c>
      <c r="K144" s="31">
        <v>62.95</v>
      </c>
      <c r="L144" s="31">
        <v>61.1</v>
      </c>
      <c r="M144" s="31">
        <v>51.384779999999999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2384.65</v>
      </c>
      <c r="D145" s="36">
        <v>2392.0666666666666</v>
      </c>
      <c r="E145" s="36">
        <v>2359.1333333333332</v>
      </c>
      <c r="F145" s="36">
        <v>2333.6166666666668</v>
      </c>
      <c r="G145" s="36">
        <v>2300.6833333333334</v>
      </c>
      <c r="H145" s="36">
        <v>2417.583333333333</v>
      </c>
      <c r="I145" s="36">
        <v>2450.5166666666664</v>
      </c>
      <c r="J145" s="36">
        <v>2476.0333333333328</v>
      </c>
      <c r="K145" s="31">
        <v>2425</v>
      </c>
      <c r="L145" s="31">
        <v>2366.5500000000002</v>
      </c>
      <c r="M145" s="31">
        <v>4.4493200000000002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1338.85</v>
      </c>
      <c r="D146" s="36">
        <v>1337.35</v>
      </c>
      <c r="E146" s="36">
        <v>1330.1499999999999</v>
      </c>
      <c r="F146" s="36">
        <v>1321.45</v>
      </c>
      <c r="G146" s="36">
        <v>1314.25</v>
      </c>
      <c r="H146" s="36">
        <v>1346.0499999999997</v>
      </c>
      <c r="I146" s="36">
        <v>1353.2499999999995</v>
      </c>
      <c r="J146" s="36">
        <v>1361.9499999999996</v>
      </c>
      <c r="K146" s="31">
        <v>1344.55</v>
      </c>
      <c r="L146" s="31">
        <v>1328.65</v>
      </c>
      <c r="M146" s="31">
        <v>2.6607400000000001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82.85</v>
      </c>
      <c r="D147" s="36">
        <v>82.433333333333337</v>
      </c>
      <c r="E147" s="36">
        <v>81.116666666666674</v>
      </c>
      <c r="F147" s="36">
        <v>79.38333333333334</v>
      </c>
      <c r="G147" s="36">
        <v>78.066666666666677</v>
      </c>
      <c r="H147" s="36">
        <v>84.166666666666671</v>
      </c>
      <c r="I147" s="36">
        <v>85.483333333333334</v>
      </c>
      <c r="J147" s="36">
        <v>87.216666666666669</v>
      </c>
      <c r="K147" s="31">
        <v>83.75</v>
      </c>
      <c r="L147" s="31">
        <v>80.7</v>
      </c>
      <c r="M147" s="31">
        <v>713.56984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205.8</v>
      </c>
      <c r="D148" s="36">
        <v>204.58333333333334</v>
      </c>
      <c r="E148" s="36">
        <v>202.7166666666667</v>
      </c>
      <c r="F148" s="36">
        <v>199.63333333333335</v>
      </c>
      <c r="G148" s="36">
        <v>197.76666666666671</v>
      </c>
      <c r="H148" s="36">
        <v>207.66666666666669</v>
      </c>
      <c r="I148" s="36">
        <v>209.5333333333333</v>
      </c>
      <c r="J148" s="36">
        <v>212.61666666666667</v>
      </c>
      <c r="K148" s="31">
        <v>206.45</v>
      </c>
      <c r="L148" s="31">
        <v>201.5</v>
      </c>
      <c r="M148" s="31">
        <v>233.29319000000001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313.64999999999998</v>
      </c>
      <c r="D149" s="36">
        <v>313.13333333333327</v>
      </c>
      <c r="E149" s="36">
        <v>308.81666666666655</v>
      </c>
      <c r="F149" s="36">
        <v>303.98333333333329</v>
      </c>
      <c r="G149" s="36">
        <v>299.66666666666657</v>
      </c>
      <c r="H149" s="36">
        <v>317.96666666666653</v>
      </c>
      <c r="I149" s="36">
        <v>322.28333333333325</v>
      </c>
      <c r="J149" s="36">
        <v>327.1166666666665</v>
      </c>
      <c r="K149" s="31">
        <v>317.45</v>
      </c>
      <c r="L149" s="31">
        <v>308.3</v>
      </c>
      <c r="M149" s="31">
        <v>100.26655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2966.55</v>
      </c>
      <c r="D150" s="36">
        <v>2964.5333333333333</v>
      </c>
      <c r="E150" s="36">
        <v>2934.1166666666668</v>
      </c>
      <c r="F150" s="36">
        <v>2901.6833333333334</v>
      </c>
      <c r="G150" s="36">
        <v>2871.2666666666669</v>
      </c>
      <c r="H150" s="36">
        <v>2996.9666666666667</v>
      </c>
      <c r="I150" s="36">
        <v>3027.3833333333337</v>
      </c>
      <c r="J150" s="36">
        <v>3059.8166666666666</v>
      </c>
      <c r="K150" s="31">
        <v>2994.95</v>
      </c>
      <c r="L150" s="31">
        <v>2932.1</v>
      </c>
      <c r="M150" s="31">
        <v>1.52712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2550.25</v>
      </c>
      <c r="D151" s="36">
        <v>2534.4333333333334</v>
      </c>
      <c r="E151" s="36">
        <v>2513.8666666666668</v>
      </c>
      <c r="F151" s="36">
        <v>2477.4833333333336</v>
      </c>
      <c r="G151" s="36">
        <v>2456.916666666667</v>
      </c>
      <c r="H151" s="36">
        <v>2570.8166666666666</v>
      </c>
      <c r="I151" s="36">
        <v>2591.3833333333332</v>
      </c>
      <c r="J151" s="36">
        <v>2627.7666666666664</v>
      </c>
      <c r="K151" s="31">
        <v>2555</v>
      </c>
      <c r="L151" s="31">
        <v>2498.0500000000002</v>
      </c>
      <c r="M151" s="31">
        <v>6.9964500000000003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1383.8</v>
      </c>
      <c r="D152" s="36">
        <v>1375.0833333333333</v>
      </c>
      <c r="E152" s="36">
        <v>1361.2166666666665</v>
      </c>
      <c r="F152" s="36">
        <v>1338.6333333333332</v>
      </c>
      <c r="G152" s="36">
        <v>1324.7666666666664</v>
      </c>
      <c r="H152" s="36">
        <v>1397.6666666666665</v>
      </c>
      <c r="I152" s="36">
        <v>1411.5333333333333</v>
      </c>
      <c r="J152" s="36">
        <v>1434.1166666666666</v>
      </c>
      <c r="K152" s="31">
        <v>1388.95</v>
      </c>
      <c r="L152" s="31">
        <v>1352.5</v>
      </c>
      <c r="M152" s="31">
        <v>4.2926900000000003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263.85000000000002</v>
      </c>
      <c r="D153" s="36">
        <v>261.88333333333338</v>
      </c>
      <c r="E153" s="36">
        <v>259.16666666666674</v>
      </c>
      <c r="F153" s="36">
        <v>254.48333333333335</v>
      </c>
      <c r="G153" s="36">
        <v>251.76666666666671</v>
      </c>
      <c r="H153" s="36">
        <v>266.56666666666678</v>
      </c>
      <c r="I153" s="36">
        <v>269.28333333333336</v>
      </c>
      <c r="J153" s="36">
        <v>273.96666666666681</v>
      </c>
      <c r="K153" s="31">
        <v>264.60000000000002</v>
      </c>
      <c r="L153" s="31">
        <v>257.2</v>
      </c>
      <c r="M153" s="31">
        <v>104.84778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565.20000000000005</v>
      </c>
      <c r="D154" s="36">
        <v>560</v>
      </c>
      <c r="E154" s="36">
        <v>550</v>
      </c>
      <c r="F154" s="36">
        <v>534.79999999999995</v>
      </c>
      <c r="G154" s="36">
        <v>524.79999999999995</v>
      </c>
      <c r="H154" s="36">
        <v>575.20000000000005</v>
      </c>
      <c r="I154" s="36">
        <v>585.20000000000005</v>
      </c>
      <c r="J154" s="36">
        <v>600.40000000000009</v>
      </c>
      <c r="K154" s="31">
        <v>570</v>
      </c>
      <c r="L154" s="31">
        <v>544.79999999999995</v>
      </c>
      <c r="M154" s="31">
        <v>35.635640000000002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420.25</v>
      </c>
      <c r="D155" s="36">
        <v>416.98333333333335</v>
      </c>
      <c r="E155" s="36">
        <v>408.26666666666671</v>
      </c>
      <c r="F155" s="36">
        <v>396.28333333333336</v>
      </c>
      <c r="G155" s="36">
        <v>387.56666666666672</v>
      </c>
      <c r="H155" s="36">
        <v>428.9666666666667</v>
      </c>
      <c r="I155" s="36">
        <v>437.68333333333339</v>
      </c>
      <c r="J155" s="36">
        <v>449.66666666666669</v>
      </c>
      <c r="K155" s="31">
        <v>425.7</v>
      </c>
      <c r="L155" s="31">
        <v>405</v>
      </c>
      <c r="M155" s="31">
        <v>65.129540000000006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1114.2</v>
      </c>
      <c r="D156" s="36">
        <v>1109.7333333333333</v>
      </c>
      <c r="E156" s="36">
        <v>1094.4666666666667</v>
      </c>
      <c r="F156" s="36">
        <v>1074.7333333333333</v>
      </c>
      <c r="G156" s="36">
        <v>1059.4666666666667</v>
      </c>
      <c r="H156" s="36">
        <v>1129.4666666666667</v>
      </c>
      <c r="I156" s="36">
        <v>1144.7333333333336</v>
      </c>
      <c r="J156" s="36">
        <v>1164.4666666666667</v>
      </c>
      <c r="K156" s="31">
        <v>1125</v>
      </c>
      <c r="L156" s="31">
        <v>1090</v>
      </c>
      <c r="M156" s="31">
        <v>10.056179999999999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3635.3</v>
      </c>
      <c r="D157" s="36">
        <v>3660.0500000000006</v>
      </c>
      <c r="E157" s="36">
        <v>3593.5500000000011</v>
      </c>
      <c r="F157" s="36">
        <v>3551.8000000000006</v>
      </c>
      <c r="G157" s="36">
        <v>3485.3000000000011</v>
      </c>
      <c r="H157" s="36">
        <v>3701.8000000000011</v>
      </c>
      <c r="I157" s="36">
        <v>3768.3</v>
      </c>
      <c r="J157" s="36">
        <v>3810.0500000000011</v>
      </c>
      <c r="K157" s="31">
        <v>3726.55</v>
      </c>
      <c r="L157" s="31">
        <v>3618.3</v>
      </c>
      <c r="M157" s="31">
        <v>4.1067600000000004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33233.85</v>
      </c>
      <c r="D158" s="36">
        <v>33531.300000000003</v>
      </c>
      <c r="E158" s="36">
        <v>32772.600000000006</v>
      </c>
      <c r="F158" s="36">
        <v>32311.350000000006</v>
      </c>
      <c r="G158" s="36">
        <v>31552.650000000009</v>
      </c>
      <c r="H158" s="36">
        <v>33992.550000000003</v>
      </c>
      <c r="I158" s="36">
        <v>34751.25</v>
      </c>
      <c r="J158" s="36">
        <v>35212.5</v>
      </c>
      <c r="K158" s="31">
        <v>34290</v>
      </c>
      <c r="L158" s="31">
        <v>33070.050000000003</v>
      </c>
      <c r="M158" s="31">
        <v>0.20288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1352.3</v>
      </c>
      <c r="D159" s="36">
        <v>1349.9666666666665</v>
      </c>
      <c r="E159" s="36">
        <v>1332.333333333333</v>
      </c>
      <c r="F159" s="36">
        <v>1312.3666666666666</v>
      </c>
      <c r="G159" s="36">
        <v>1294.7333333333331</v>
      </c>
      <c r="H159" s="36">
        <v>1369.9333333333329</v>
      </c>
      <c r="I159" s="36">
        <v>1387.5666666666666</v>
      </c>
      <c r="J159" s="36">
        <v>1407.5333333333328</v>
      </c>
      <c r="K159" s="31">
        <v>1367.6</v>
      </c>
      <c r="L159" s="31">
        <v>1330</v>
      </c>
      <c r="M159" s="31">
        <v>9.6781600000000001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8002.45</v>
      </c>
      <c r="D160" s="36">
        <v>7988.4833333333336</v>
      </c>
      <c r="E160" s="36">
        <v>7924.9666666666672</v>
      </c>
      <c r="F160" s="36">
        <v>7847.4833333333336</v>
      </c>
      <c r="G160" s="36">
        <v>7783.9666666666672</v>
      </c>
      <c r="H160" s="36">
        <v>8065.9666666666672</v>
      </c>
      <c r="I160" s="36">
        <v>8129.4833333333336</v>
      </c>
      <c r="J160" s="36">
        <v>8206.9666666666672</v>
      </c>
      <c r="K160" s="31">
        <v>8052</v>
      </c>
      <c r="L160" s="31">
        <v>7911</v>
      </c>
      <c r="M160" s="31">
        <v>1.76468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261.75</v>
      </c>
      <c r="D161" s="36">
        <v>261.25</v>
      </c>
      <c r="E161" s="36">
        <v>258.2</v>
      </c>
      <c r="F161" s="36">
        <v>254.64999999999998</v>
      </c>
      <c r="G161" s="36">
        <v>251.59999999999997</v>
      </c>
      <c r="H161" s="36">
        <v>264.8</v>
      </c>
      <c r="I161" s="36">
        <v>267.84999999999997</v>
      </c>
      <c r="J161" s="36">
        <v>271.40000000000003</v>
      </c>
      <c r="K161" s="31">
        <v>264.3</v>
      </c>
      <c r="L161" s="31">
        <v>257.7</v>
      </c>
      <c r="M161" s="31">
        <v>23.590420000000002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2871.8</v>
      </c>
      <c r="D162" s="36">
        <v>2861.0499999999997</v>
      </c>
      <c r="E162" s="36">
        <v>2831.1499999999996</v>
      </c>
      <c r="F162" s="36">
        <v>2790.5</v>
      </c>
      <c r="G162" s="36">
        <v>2760.6</v>
      </c>
      <c r="H162" s="36">
        <v>2901.6999999999994</v>
      </c>
      <c r="I162" s="36">
        <v>2931.6</v>
      </c>
      <c r="J162" s="36">
        <v>2972.2499999999991</v>
      </c>
      <c r="K162" s="31">
        <v>2890.95</v>
      </c>
      <c r="L162" s="31">
        <v>2820.4</v>
      </c>
      <c r="M162" s="31">
        <v>2.6305499999999999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811.3</v>
      </c>
      <c r="D163" s="36">
        <v>816.58333333333337</v>
      </c>
      <c r="E163" s="36">
        <v>804.2166666666667</v>
      </c>
      <c r="F163" s="36">
        <v>797.13333333333333</v>
      </c>
      <c r="G163" s="36">
        <v>784.76666666666665</v>
      </c>
      <c r="H163" s="36">
        <v>823.66666666666674</v>
      </c>
      <c r="I163" s="36">
        <v>836.0333333333333</v>
      </c>
      <c r="J163" s="36">
        <v>843.11666666666679</v>
      </c>
      <c r="K163" s="31">
        <v>828.95</v>
      </c>
      <c r="L163" s="31">
        <v>809.5</v>
      </c>
      <c r="M163" s="31">
        <v>5.1021999999999998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4744.3500000000004</v>
      </c>
      <c r="D164" s="36">
        <v>4739.45</v>
      </c>
      <c r="E164" s="36">
        <v>4639.95</v>
      </c>
      <c r="F164" s="36">
        <v>4535.55</v>
      </c>
      <c r="G164" s="36">
        <v>4436.05</v>
      </c>
      <c r="H164" s="36">
        <v>4843.8499999999995</v>
      </c>
      <c r="I164" s="36">
        <v>4943.3499999999995</v>
      </c>
      <c r="J164" s="36">
        <v>5047.7499999999991</v>
      </c>
      <c r="K164" s="31">
        <v>4838.95</v>
      </c>
      <c r="L164" s="31">
        <v>4635.05</v>
      </c>
      <c r="M164" s="31">
        <v>4.45608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465.5</v>
      </c>
      <c r="D165" s="36">
        <v>465.18333333333339</v>
      </c>
      <c r="E165" s="36">
        <v>457.4166666666668</v>
      </c>
      <c r="F165" s="36">
        <v>449.33333333333343</v>
      </c>
      <c r="G165" s="36">
        <v>441.56666666666683</v>
      </c>
      <c r="H165" s="36">
        <v>473.26666666666677</v>
      </c>
      <c r="I165" s="36">
        <v>481.03333333333342</v>
      </c>
      <c r="J165" s="36">
        <v>489.11666666666673</v>
      </c>
      <c r="K165" s="31">
        <v>472.95</v>
      </c>
      <c r="L165" s="31">
        <v>457.1</v>
      </c>
      <c r="M165" s="31">
        <v>12.19013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361.5</v>
      </c>
      <c r="D166" s="36">
        <v>360.06666666666666</v>
      </c>
      <c r="E166" s="36">
        <v>353.13333333333333</v>
      </c>
      <c r="F166" s="36">
        <v>344.76666666666665</v>
      </c>
      <c r="G166" s="36">
        <v>337.83333333333331</v>
      </c>
      <c r="H166" s="36">
        <v>368.43333333333334</v>
      </c>
      <c r="I166" s="36">
        <v>375.36666666666662</v>
      </c>
      <c r="J166" s="36">
        <v>383.73333333333335</v>
      </c>
      <c r="K166" s="31">
        <v>367</v>
      </c>
      <c r="L166" s="31">
        <v>351.7</v>
      </c>
      <c r="M166" s="31">
        <v>130.37554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264.64999999999998</v>
      </c>
      <c r="D167" s="36">
        <v>262.91666666666669</v>
      </c>
      <c r="E167" s="36">
        <v>260.68333333333339</v>
      </c>
      <c r="F167" s="36">
        <v>256.7166666666667</v>
      </c>
      <c r="G167" s="36">
        <v>254.48333333333341</v>
      </c>
      <c r="H167" s="36">
        <v>266.88333333333338</v>
      </c>
      <c r="I167" s="36">
        <v>269.11666666666662</v>
      </c>
      <c r="J167" s="36">
        <v>273.08333333333337</v>
      </c>
      <c r="K167" s="31">
        <v>265.14999999999998</v>
      </c>
      <c r="L167" s="31">
        <v>258.95</v>
      </c>
      <c r="M167" s="31">
        <v>113.08487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1036.55</v>
      </c>
      <c r="D168" s="36">
        <v>1025.8333333333333</v>
      </c>
      <c r="E168" s="36">
        <v>1005.7166666666665</v>
      </c>
      <c r="F168" s="36">
        <v>974.88333333333321</v>
      </c>
      <c r="G168" s="36">
        <v>954.76666666666642</v>
      </c>
      <c r="H168" s="36">
        <v>1056.6666666666665</v>
      </c>
      <c r="I168" s="36">
        <v>1076.7833333333333</v>
      </c>
      <c r="J168" s="36">
        <v>1107.6166666666666</v>
      </c>
      <c r="K168" s="31">
        <v>1045.95</v>
      </c>
      <c r="L168" s="31">
        <v>995</v>
      </c>
      <c r="M168" s="31">
        <v>5.3175299999999996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16447.05</v>
      </c>
      <c r="D169" s="36">
        <v>16436.016666666666</v>
      </c>
      <c r="E169" s="36">
        <v>16312.033333333333</v>
      </c>
      <c r="F169" s="36">
        <v>16177.016666666666</v>
      </c>
      <c r="G169" s="36">
        <v>16053.033333333333</v>
      </c>
      <c r="H169" s="36">
        <v>16571.033333333333</v>
      </c>
      <c r="I169" s="36">
        <v>16695.016666666663</v>
      </c>
      <c r="J169" s="36">
        <v>16830.033333333333</v>
      </c>
      <c r="K169" s="31">
        <v>16560</v>
      </c>
      <c r="L169" s="31">
        <v>16301</v>
      </c>
      <c r="M169" s="31">
        <v>1.9609999999999999E-2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116.65</v>
      </c>
      <c r="D170" s="36">
        <v>116.36666666666667</v>
      </c>
      <c r="E170" s="36">
        <v>114.43333333333335</v>
      </c>
      <c r="F170" s="36">
        <v>112.21666666666668</v>
      </c>
      <c r="G170" s="36">
        <v>110.28333333333336</v>
      </c>
      <c r="H170" s="36">
        <v>118.58333333333334</v>
      </c>
      <c r="I170" s="36">
        <v>120.51666666666668</v>
      </c>
      <c r="J170" s="36">
        <v>122.73333333333333</v>
      </c>
      <c r="K170" s="31">
        <v>118.3</v>
      </c>
      <c r="L170" s="31">
        <v>114.15</v>
      </c>
      <c r="M170" s="31">
        <v>439.79002000000003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423</v>
      </c>
      <c r="D171" s="36">
        <v>423.9666666666667</v>
      </c>
      <c r="E171" s="36">
        <v>413.58333333333337</v>
      </c>
      <c r="F171" s="36">
        <v>404.16666666666669</v>
      </c>
      <c r="G171" s="36">
        <v>393.78333333333336</v>
      </c>
      <c r="H171" s="36">
        <v>433.38333333333338</v>
      </c>
      <c r="I171" s="36">
        <v>443.76666666666671</v>
      </c>
      <c r="J171" s="36">
        <v>453.18333333333339</v>
      </c>
      <c r="K171" s="31">
        <v>434.35</v>
      </c>
      <c r="L171" s="31">
        <v>414.55</v>
      </c>
      <c r="M171" s="31">
        <v>148.32362000000001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239.2</v>
      </c>
      <c r="D172" s="36">
        <v>241.66666666666666</v>
      </c>
      <c r="E172" s="36">
        <v>235.0333333333333</v>
      </c>
      <c r="F172" s="36">
        <v>230.86666666666665</v>
      </c>
      <c r="G172" s="36">
        <v>224.23333333333329</v>
      </c>
      <c r="H172" s="36">
        <v>245.83333333333331</v>
      </c>
      <c r="I172" s="36">
        <v>252.4666666666667</v>
      </c>
      <c r="J172" s="36">
        <v>256.63333333333333</v>
      </c>
      <c r="K172" s="31">
        <v>248.3</v>
      </c>
      <c r="L172" s="31">
        <v>237.5</v>
      </c>
      <c r="M172" s="31">
        <v>117.17711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2887.5</v>
      </c>
      <c r="D173" s="36">
        <v>2875.1833333333329</v>
      </c>
      <c r="E173" s="36">
        <v>2860.3666666666659</v>
      </c>
      <c r="F173" s="36">
        <v>2833.2333333333331</v>
      </c>
      <c r="G173" s="36">
        <v>2818.4166666666661</v>
      </c>
      <c r="H173" s="36">
        <v>2902.3166666666657</v>
      </c>
      <c r="I173" s="36">
        <v>2917.1333333333323</v>
      </c>
      <c r="J173" s="36">
        <v>2944.2666666666655</v>
      </c>
      <c r="K173" s="31">
        <v>2890</v>
      </c>
      <c r="L173" s="31">
        <v>2848.05</v>
      </c>
      <c r="M173" s="31">
        <v>42.444029999999998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692.3</v>
      </c>
      <c r="D174" s="36">
        <v>694.2166666666667</v>
      </c>
      <c r="E174" s="36">
        <v>687.43333333333339</v>
      </c>
      <c r="F174" s="36">
        <v>682.56666666666672</v>
      </c>
      <c r="G174" s="36">
        <v>675.78333333333342</v>
      </c>
      <c r="H174" s="36">
        <v>699.08333333333337</v>
      </c>
      <c r="I174" s="36">
        <v>705.86666666666667</v>
      </c>
      <c r="J174" s="36">
        <v>710.73333333333335</v>
      </c>
      <c r="K174" s="31">
        <v>701</v>
      </c>
      <c r="L174" s="31">
        <v>689.35</v>
      </c>
      <c r="M174" s="31">
        <v>9.9911100000000008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1458.4</v>
      </c>
      <c r="D175" s="36">
        <v>1459.2833333333335</v>
      </c>
      <c r="E175" s="36">
        <v>1449.116666666667</v>
      </c>
      <c r="F175" s="36">
        <v>1439.8333333333335</v>
      </c>
      <c r="G175" s="36">
        <v>1429.666666666667</v>
      </c>
      <c r="H175" s="36">
        <v>1468.5666666666671</v>
      </c>
      <c r="I175" s="36">
        <v>1478.7333333333336</v>
      </c>
      <c r="J175" s="36">
        <v>1488.0166666666671</v>
      </c>
      <c r="K175" s="31">
        <v>1469.45</v>
      </c>
      <c r="L175" s="31">
        <v>1450</v>
      </c>
      <c r="M175" s="31">
        <v>4.77278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2460.3000000000002</v>
      </c>
      <c r="D176" s="36">
        <v>2447.9833333333331</v>
      </c>
      <c r="E176" s="36">
        <v>2431.2666666666664</v>
      </c>
      <c r="F176" s="36">
        <v>2402.2333333333331</v>
      </c>
      <c r="G176" s="36">
        <v>2385.5166666666664</v>
      </c>
      <c r="H176" s="36">
        <v>2477.0166666666664</v>
      </c>
      <c r="I176" s="36">
        <v>2493.7333333333327</v>
      </c>
      <c r="J176" s="36">
        <v>2522.7666666666664</v>
      </c>
      <c r="K176" s="31">
        <v>2464.6999999999998</v>
      </c>
      <c r="L176" s="31">
        <v>2418.9499999999998</v>
      </c>
      <c r="M176" s="31">
        <v>2.0501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112.1</v>
      </c>
      <c r="D177" s="36">
        <v>111.73333333333335</v>
      </c>
      <c r="E177" s="36">
        <v>110.51666666666669</v>
      </c>
      <c r="F177" s="36">
        <v>108.93333333333335</v>
      </c>
      <c r="G177" s="36">
        <v>107.7166666666667</v>
      </c>
      <c r="H177" s="36">
        <v>113.31666666666669</v>
      </c>
      <c r="I177" s="36">
        <v>114.53333333333333</v>
      </c>
      <c r="J177" s="36">
        <v>116.11666666666669</v>
      </c>
      <c r="K177" s="31">
        <v>112.95</v>
      </c>
      <c r="L177" s="31">
        <v>110.15</v>
      </c>
      <c r="M177" s="31">
        <v>125.88314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24935.85</v>
      </c>
      <c r="D178" s="36">
        <v>24991.883333333331</v>
      </c>
      <c r="E178" s="36">
        <v>24793.966666666664</v>
      </c>
      <c r="F178" s="36">
        <v>24652.083333333332</v>
      </c>
      <c r="G178" s="36">
        <v>24454.166666666664</v>
      </c>
      <c r="H178" s="36">
        <v>25133.766666666663</v>
      </c>
      <c r="I178" s="36">
        <v>25331.683333333334</v>
      </c>
      <c r="J178" s="36">
        <v>25473.566666666662</v>
      </c>
      <c r="K178" s="31">
        <v>25189.8</v>
      </c>
      <c r="L178" s="31">
        <v>24850</v>
      </c>
      <c r="M178" s="31">
        <v>0.18326000000000001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2314.1999999999998</v>
      </c>
      <c r="D179" s="36">
        <v>2307.3666666666668</v>
      </c>
      <c r="E179" s="36">
        <v>2286.8333333333335</v>
      </c>
      <c r="F179" s="36">
        <v>2259.4666666666667</v>
      </c>
      <c r="G179" s="36">
        <v>2238.9333333333334</v>
      </c>
      <c r="H179" s="36">
        <v>2334.7333333333336</v>
      </c>
      <c r="I179" s="36">
        <v>2355.2666666666664</v>
      </c>
      <c r="J179" s="36">
        <v>2382.6333333333337</v>
      </c>
      <c r="K179" s="31">
        <v>2327.9</v>
      </c>
      <c r="L179" s="31">
        <v>2280</v>
      </c>
      <c r="M179" s="31">
        <v>9.0528499999999994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4709.55</v>
      </c>
      <c r="D180" s="36">
        <v>4676.7833333333338</v>
      </c>
      <c r="E180" s="36">
        <v>4595.1166666666677</v>
      </c>
      <c r="F180" s="36">
        <v>4480.6833333333343</v>
      </c>
      <c r="G180" s="36">
        <v>4399.0166666666682</v>
      </c>
      <c r="H180" s="36">
        <v>4791.2166666666672</v>
      </c>
      <c r="I180" s="36">
        <v>4872.8833333333332</v>
      </c>
      <c r="J180" s="36">
        <v>4987.3166666666666</v>
      </c>
      <c r="K180" s="31">
        <v>4758.45</v>
      </c>
      <c r="L180" s="31">
        <v>4562.3500000000004</v>
      </c>
      <c r="M180" s="31">
        <v>1.7905199999999999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637.85</v>
      </c>
      <c r="D181" s="36">
        <v>640.83333333333337</v>
      </c>
      <c r="E181" s="36">
        <v>628.11666666666679</v>
      </c>
      <c r="F181" s="36">
        <v>618.38333333333344</v>
      </c>
      <c r="G181" s="36">
        <v>605.66666666666686</v>
      </c>
      <c r="H181" s="36">
        <v>650.56666666666672</v>
      </c>
      <c r="I181" s="36">
        <v>663.28333333333319</v>
      </c>
      <c r="J181" s="36">
        <v>673.01666666666665</v>
      </c>
      <c r="K181" s="31">
        <v>653.54999999999995</v>
      </c>
      <c r="L181" s="31">
        <v>631.1</v>
      </c>
      <c r="M181" s="31">
        <v>13.538869999999999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736.25</v>
      </c>
      <c r="D182" s="36">
        <v>731.66666666666663</v>
      </c>
      <c r="E182" s="36">
        <v>724.38333333333321</v>
      </c>
      <c r="F182" s="36">
        <v>712.51666666666654</v>
      </c>
      <c r="G182" s="36">
        <v>705.23333333333312</v>
      </c>
      <c r="H182" s="36">
        <v>743.5333333333333</v>
      </c>
      <c r="I182" s="36">
        <v>750.81666666666683</v>
      </c>
      <c r="J182" s="36">
        <v>762.68333333333339</v>
      </c>
      <c r="K182" s="31">
        <v>738.95</v>
      </c>
      <c r="L182" s="31">
        <v>719.8</v>
      </c>
      <c r="M182" s="31">
        <v>254.05455000000001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123.65</v>
      </c>
      <c r="D183" s="36">
        <v>123.10000000000001</v>
      </c>
      <c r="E183" s="36">
        <v>120.60000000000002</v>
      </c>
      <c r="F183" s="36">
        <v>117.55000000000001</v>
      </c>
      <c r="G183" s="36">
        <v>115.05000000000003</v>
      </c>
      <c r="H183" s="36">
        <v>126.15000000000002</v>
      </c>
      <c r="I183" s="36">
        <v>128.64999999999998</v>
      </c>
      <c r="J183" s="36">
        <v>131.70000000000002</v>
      </c>
      <c r="K183" s="31">
        <v>125.6</v>
      </c>
      <c r="L183" s="31">
        <v>120.05</v>
      </c>
      <c r="M183" s="31">
        <v>232.42684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1549.35</v>
      </c>
      <c r="D184" s="36">
        <v>1543.2666666666667</v>
      </c>
      <c r="E184" s="36">
        <v>1526.5833333333333</v>
      </c>
      <c r="F184" s="36">
        <v>1503.8166666666666</v>
      </c>
      <c r="G184" s="36">
        <v>1487.1333333333332</v>
      </c>
      <c r="H184" s="36">
        <v>1566.0333333333333</v>
      </c>
      <c r="I184" s="36">
        <v>1582.7166666666667</v>
      </c>
      <c r="J184" s="36">
        <v>1605.4833333333333</v>
      </c>
      <c r="K184" s="31">
        <v>1559.95</v>
      </c>
      <c r="L184" s="31">
        <v>1520.5</v>
      </c>
      <c r="M184" s="31">
        <v>34.12218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575.54999999999995</v>
      </c>
      <c r="D185" s="36">
        <v>574.66666666666663</v>
      </c>
      <c r="E185" s="36">
        <v>568.48333333333323</v>
      </c>
      <c r="F185" s="36">
        <v>561.41666666666663</v>
      </c>
      <c r="G185" s="36">
        <v>555.23333333333323</v>
      </c>
      <c r="H185" s="36">
        <v>581.73333333333323</v>
      </c>
      <c r="I185" s="36">
        <v>587.91666666666663</v>
      </c>
      <c r="J185" s="36">
        <v>594.98333333333323</v>
      </c>
      <c r="K185" s="31">
        <v>580.85</v>
      </c>
      <c r="L185" s="31">
        <v>567.6</v>
      </c>
      <c r="M185" s="31">
        <v>2.9979300000000002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676.05</v>
      </c>
      <c r="D186" s="36">
        <v>673.35</v>
      </c>
      <c r="E186" s="36">
        <v>667.75</v>
      </c>
      <c r="F186" s="36">
        <v>659.44999999999993</v>
      </c>
      <c r="G186" s="36">
        <v>653.84999999999991</v>
      </c>
      <c r="H186" s="36">
        <v>681.65000000000009</v>
      </c>
      <c r="I186" s="36">
        <v>687.25000000000023</v>
      </c>
      <c r="J186" s="36">
        <v>695.55000000000018</v>
      </c>
      <c r="K186" s="31">
        <v>678.95</v>
      </c>
      <c r="L186" s="31">
        <v>665.05</v>
      </c>
      <c r="M186" s="31">
        <v>3.7844799999999998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2034.95</v>
      </c>
      <c r="D187" s="36">
        <v>2048.5833333333335</v>
      </c>
      <c r="E187" s="36">
        <v>1992.166666666667</v>
      </c>
      <c r="F187" s="36">
        <v>1949.3833333333334</v>
      </c>
      <c r="G187" s="36">
        <v>1892.9666666666669</v>
      </c>
      <c r="H187" s="36">
        <v>2091.3666666666668</v>
      </c>
      <c r="I187" s="36">
        <v>2147.7833333333338</v>
      </c>
      <c r="J187" s="36">
        <v>2190.5666666666671</v>
      </c>
      <c r="K187" s="31">
        <v>2105</v>
      </c>
      <c r="L187" s="31">
        <v>2005.8</v>
      </c>
      <c r="M187" s="31">
        <v>14.92834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1031.3</v>
      </c>
      <c r="D188" s="36">
        <v>1061.2833333333335</v>
      </c>
      <c r="E188" s="36">
        <v>990.56666666666706</v>
      </c>
      <c r="F188" s="36">
        <v>949.83333333333348</v>
      </c>
      <c r="G188" s="36">
        <v>879.11666666666702</v>
      </c>
      <c r="H188" s="36">
        <v>1102.0166666666671</v>
      </c>
      <c r="I188" s="36">
        <v>1172.7333333333338</v>
      </c>
      <c r="J188" s="36">
        <v>1213.4666666666672</v>
      </c>
      <c r="K188" s="31">
        <v>1132</v>
      </c>
      <c r="L188" s="31">
        <v>1020.55</v>
      </c>
      <c r="M188" s="31">
        <v>90.172510000000003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1888.3</v>
      </c>
      <c r="D189" s="36">
        <v>1893.3</v>
      </c>
      <c r="E189" s="36">
        <v>1847.6</v>
      </c>
      <c r="F189" s="36">
        <v>1806.8999999999999</v>
      </c>
      <c r="G189" s="36">
        <v>1761.1999999999998</v>
      </c>
      <c r="H189" s="36">
        <v>1934</v>
      </c>
      <c r="I189" s="36">
        <v>1979.7000000000003</v>
      </c>
      <c r="J189" s="36">
        <v>2020.4</v>
      </c>
      <c r="K189" s="31">
        <v>1939</v>
      </c>
      <c r="L189" s="31">
        <v>1852.6</v>
      </c>
      <c r="M189" s="31">
        <v>6.4334699999999998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3970.9</v>
      </c>
      <c r="D190" s="36">
        <v>3983.0333333333328</v>
      </c>
      <c r="E190" s="36">
        <v>3948.0666666666657</v>
      </c>
      <c r="F190" s="36">
        <v>3925.2333333333327</v>
      </c>
      <c r="G190" s="36">
        <v>3890.2666666666655</v>
      </c>
      <c r="H190" s="36">
        <v>4005.8666666666659</v>
      </c>
      <c r="I190" s="36">
        <v>4040.833333333333</v>
      </c>
      <c r="J190" s="36">
        <v>4063.6666666666661</v>
      </c>
      <c r="K190" s="31">
        <v>4018</v>
      </c>
      <c r="L190" s="31">
        <v>3960.2</v>
      </c>
      <c r="M190" s="31">
        <v>18.179130000000001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1124.05</v>
      </c>
      <c r="D191" s="36">
        <v>1129.7166666666665</v>
      </c>
      <c r="E191" s="36">
        <v>1106.0333333333328</v>
      </c>
      <c r="F191" s="36">
        <v>1088.0166666666664</v>
      </c>
      <c r="G191" s="36">
        <v>1064.3333333333328</v>
      </c>
      <c r="H191" s="36">
        <v>1147.7333333333329</v>
      </c>
      <c r="I191" s="36">
        <v>1171.4166666666667</v>
      </c>
      <c r="J191" s="36">
        <v>1189.4333333333329</v>
      </c>
      <c r="K191" s="31">
        <v>1153.4000000000001</v>
      </c>
      <c r="L191" s="31">
        <v>1111.7</v>
      </c>
      <c r="M191" s="31">
        <v>20.701930000000001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7556.5</v>
      </c>
      <c r="D192" s="36">
        <v>7585.5</v>
      </c>
      <c r="E192" s="36">
        <v>7496</v>
      </c>
      <c r="F192" s="36">
        <v>7435.5</v>
      </c>
      <c r="G192" s="36">
        <v>7346</v>
      </c>
      <c r="H192" s="36">
        <v>7646</v>
      </c>
      <c r="I192" s="36">
        <v>7735.5</v>
      </c>
      <c r="J192" s="36">
        <v>7796</v>
      </c>
      <c r="K192" s="31">
        <v>7675</v>
      </c>
      <c r="L192" s="31">
        <v>7525</v>
      </c>
      <c r="M192" s="31">
        <v>0.67469000000000001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618.4</v>
      </c>
      <c r="D193" s="36">
        <v>620.25</v>
      </c>
      <c r="E193" s="36">
        <v>603.9</v>
      </c>
      <c r="F193" s="36">
        <v>589.4</v>
      </c>
      <c r="G193" s="36">
        <v>573.04999999999995</v>
      </c>
      <c r="H193" s="36">
        <v>634.75</v>
      </c>
      <c r="I193" s="36">
        <v>651.09999999999991</v>
      </c>
      <c r="J193" s="36">
        <v>665.6</v>
      </c>
      <c r="K193" s="31">
        <v>636.6</v>
      </c>
      <c r="L193" s="31">
        <v>605.75</v>
      </c>
      <c r="M193" s="31">
        <v>21.796420000000001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940.45</v>
      </c>
      <c r="D194" s="36">
        <v>942.26666666666677</v>
      </c>
      <c r="E194" s="36">
        <v>919.38333333333355</v>
      </c>
      <c r="F194" s="36">
        <v>898.31666666666683</v>
      </c>
      <c r="G194" s="36">
        <v>875.43333333333362</v>
      </c>
      <c r="H194" s="36">
        <v>963.33333333333348</v>
      </c>
      <c r="I194" s="36">
        <v>986.2166666666667</v>
      </c>
      <c r="J194" s="36">
        <v>1007.2833333333334</v>
      </c>
      <c r="K194" s="31">
        <v>965.15</v>
      </c>
      <c r="L194" s="31">
        <v>921.2</v>
      </c>
      <c r="M194" s="31">
        <v>139.00321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379.9</v>
      </c>
      <c r="D195" s="36">
        <v>379.7833333333333</v>
      </c>
      <c r="E195" s="36">
        <v>371.21666666666658</v>
      </c>
      <c r="F195" s="36">
        <v>362.5333333333333</v>
      </c>
      <c r="G195" s="36">
        <v>353.96666666666658</v>
      </c>
      <c r="H195" s="36">
        <v>388.46666666666658</v>
      </c>
      <c r="I195" s="36">
        <v>397.0333333333333</v>
      </c>
      <c r="J195" s="36">
        <v>405.71666666666658</v>
      </c>
      <c r="K195" s="31">
        <v>388.35</v>
      </c>
      <c r="L195" s="31">
        <v>371.1</v>
      </c>
      <c r="M195" s="31">
        <v>180.68657999999999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145.65</v>
      </c>
      <c r="D196" s="36">
        <v>146.71666666666667</v>
      </c>
      <c r="E196" s="36">
        <v>142.78333333333333</v>
      </c>
      <c r="F196" s="36">
        <v>139.91666666666666</v>
      </c>
      <c r="G196" s="36">
        <v>135.98333333333332</v>
      </c>
      <c r="H196" s="36">
        <v>149.58333333333334</v>
      </c>
      <c r="I196" s="36">
        <v>153.51666666666668</v>
      </c>
      <c r="J196" s="36">
        <v>156.38333333333335</v>
      </c>
      <c r="K196" s="31">
        <v>150.65</v>
      </c>
      <c r="L196" s="31">
        <v>143.85</v>
      </c>
      <c r="M196" s="31">
        <v>775.50319000000002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1264.3</v>
      </c>
      <c r="D197" s="36">
        <v>1261.1000000000001</v>
      </c>
      <c r="E197" s="36">
        <v>1250.2000000000003</v>
      </c>
      <c r="F197" s="36">
        <v>1236.1000000000001</v>
      </c>
      <c r="G197" s="36">
        <v>1225.2000000000003</v>
      </c>
      <c r="H197" s="36">
        <v>1275.2000000000003</v>
      </c>
      <c r="I197" s="36">
        <v>1286.1000000000004</v>
      </c>
      <c r="J197" s="36">
        <v>1300.2000000000003</v>
      </c>
      <c r="K197" s="31">
        <v>1272</v>
      </c>
      <c r="L197" s="31">
        <v>1247</v>
      </c>
      <c r="M197" s="31">
        <v>11.39621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799.5</v>
      </c>
      <c r="D198" s="36">
        <v>796.6</v>
      </c>
      <c r="E198" s="36">
        <v>792.2</v>
      </c>
      <c r="F198" s="36">
        <v>784.9</v>
      </c>
      <c r="G198" s="36">
        <v>780.5</v>
      </c>
      <c r="H198" s="36">
        <v>803.90000000000009</v>
      </c>
      <c r="I198" s="36">
        <v>808.3</v>
      </c>
      <c r="J198" s="36">
        <v>815.60000000000014</v>
      </c>
      <c r="K198" s="31">
        <v>801</v>
      </c>
      <c r="L198" s="31">
        <v>789.3</v>
      </c>
      <c r="M198" s="31">
        <v>1.65646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3590.5</v>
      </c>
      <c r="D199" s="36">
        <v>3579.1333333333332</v>
      </c>
      <c r="E199" s="36">
        <v>3561.3666666666663</v>
      </c>
      <c r="F199" s="36">
        <v>3532.2333333333331</v>
      </c>
      <c r="G199" s="36">
        <v>3514.4666666666662</v>
      </c>
      <c r="H199" s="36">
        <v>3608.2666666666664</v>
      </c>
      <c r="I199" s="36">
        <v>3626.0333333333328</v>
      </c>
      <c r="J199" s="36">
        <v>3655.1666666666665</v>
      </c>
      <c r="K199" s="31">
        <v>3596.9</v>
      </c>
      <c r="L199" s="31">
        <v>3550</v>
      </c>
      <c r="M199" s="31">
        <v>5.2688199999999998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2518.9499999999998</v>
      </c>
      <c r="D200" s="36">
        <v>2513.1333333333337</v>
      </c>
      <c r="E200" s="36">
        <v>2495.1166666666672</v>
      </c>
      <c r="F200" s="36">
        <v>2471.2833333333338</v>
      </c>
      <c r="G200" s="36">
        <v>2453.2666666666673</v>
      </c>
      <c r="H200" s="36">
        <v>2536.9666666666672</v>
      </c>
      <c r="I200" s="36">
        <v>2554.9833333333336</v>
      </c>
      <c r="J200" s="36">
        <v>2578.8166666666671</v>
      </c>
      <c r="K200" s="31">
        <v>2531.15</v>
      </c>
      <c r="L200" s="31">
        <v>2489.3000000000002</v>
      </c>
      <c r="M200" s="31">
        <v>1.74271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1220</v>
      </c>
      <c r="D201" s="36">
        <v>1222.6499999999999</v>
      </c>
      <c r="E201" s="36">
        <v>1185.2999999999997</v>
      </c>
      <c r="F201" s="36">
        <v>1150.5999999999999</v>
      </c>
      <c r="G201" s="36">
        <v>1113.2499999999998</v>
      </c>
      <c r="H201" s="36">
        <v>1257.3499999999997</v>
      </c>
      <c r="I201" s="36">
        <v>1294.6999999999996</v>
      </c>
      <c r="J201" s="36">
        <v>1329.3999999999996</v>
      </c>
      <c r="K201" s="31">
        <v>1260</v>
      </c>
      <c r="L201" s="31">
        <v>1187.95</v>
      </c>
      <c r="M201" s="31">
        <v>23.563980000000001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3965.05</v>
      </c>
      <c r="D202" s="36">
        <v>3937.75</v>
      </c>
      <c r="E202" s="36">
        <v>3870.55</v>
      </c>
      <c r="F202" s="36">
        <v>3776.05</v>
      </c>
      <c r="G202" s="36">
        <v>3708.8500000000004</v>
      </c>
      <c r="H202" s="36">
        <v>4032.25</v>
      </c>
      <c r="I202" s="36">
        <v>4099.45</v>
      </c>
      <c r="J202" s="36">
        <v>4193.95</v>
      </c>
      <c r="K202" s="31">
        <v>4004.95</v>
      </c>
      <c r="L202" s="31">
        <v>3843.25</v>
      </c>
      <c r="M202" s="31">
        <v>6.0719200000000004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3551.55</v>
      </c>
      <c r="D203" s="36">
        <v>3536.85</v>
      </c>
      <c r="E203" s="36">
        <v>3504.7</v>
      </c>
      <c r="F203" s="36">
        <v>3457.85</v>
      </c>
      <c r="G203" s="36">
        <v>3425.7</v>
      </c>
      <c r="H203" s="36">
        <v>3583.7</v>
      </c>
      <c r="I203" s="36">
        <v>3615.8500000000004</v>
      </c>
      <c r="J203" s="36">
        <v>3662.7</v>
      </c>
      <c r="K203" s="31">
        <v>3569</v>
      </c>
      <c r="L203" s="31">
        <v>3490</v>
      </c>
      <c r="M203" s="31">
        <v>1.92218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455.45</v>
      </c>
      <c r="D204" s="36">
        <v>456.4666666666667</v>
      </c>
      <c r="E204" s="36">
        <v>448.23333333333341</v>
      </c>
      <c r="F204" s="36">
        <v>441.01666666666671</v>
      </c>
      <c r="G204" s="36">
        <v>432.78333333333342</v>
      </c>
      <c r="H204" s="36">
        <v>463.68333333333339</v>
      </c>
      <c r="I204" s="36">
        <v>471.91666666666674</v>
      </c>
      <c r="J204" s="36">
        <v>479.13333333333338</v>
      </c>
      <c r="K204" s="31">
        <v>464.7</v>
      </c>
      <c r="L204" s="31">
        <v>449.25</v>
      </c>
      <c r="M204" s="31">
        <v>30.18788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9484.5499999999993</v>
      </c>
      <c r="D205" s="36">
        <v>9488.1833333333325</v>
      </c>
      <c r="E205" s="36">
        <v>9441.366666666665</v>
      </c>
      <c r="F205" s="36">
        <v>9398.1833333333325</v>
      </c>
      <c r="G205" s="36">
        <v>9351.366666666665</v>
      </c>
      <c r="H205" s="36">
        <v>9531.366666666665</v>
      </c>
      <c r="I205" s="36">
        <v>9578.1833333333343</v>
      </c>
      <c r="J205" s="36">
        <v>9621.366666666665</v>
      </c>
      <c r="K205" s="31">
        <v>9535</v>
      </c>
      <c r="L205" s="31">
        <v>9445</v>
      </c>
      <c r="M205" s="31">
        <v>1.7121900000000001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144.65</v>
      </c>
      <c r="D206" s="36">
        <v>146.25000000000003</v>
      </c>
      <c r="E206" s="36">
        <v>142.20000000000005</v>
      </c>
      <c r="F206" s="36">
        <v>139.75000000000003</v>
      </c>
      <c r="G206" s="36">
        <v>135.70000000000005</v>
      </c>
      <c r="H206" s="36">
        <v>148.70000000000005</v>
      </c>
      <c r="I206" s="36">
        <v>152.75000000000006</v>
      </c>
      <c r="J206" s="36">
        <v>155.20000000000005</v>
      </c>
      <c r="K206" s="31">
        <v>150.30000000000001</v>
      </c>
      <c r="L206" s="31">
        <v>143.80000000000001</v>
      </c>
      <c r="M206" s="31">
        <v>147.94112000000001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1713.15</v>
      </c>
      <c r="D207" s="36">
        <v>1706.3999999999999</v>
      </c>
      <c r="E207" s="36">
        <v>1687.7499999999998</v>
      </c>
      <c r="F207" s="36">
        <v>1662.35</v>
      </c>
      <c r="G207" s="36">
        <v>1643.6999999999998</v>
      </c>
      <c r="H207" s="36">
        <v>1731.7999999999997</v>
      </c>
      <c r="I207" s="36">
        <v>1750.4499999999998</v>
      </c>
      <c r="J207" s="36">
        <v>1775.8499999999997</v>
      </c>
      <c r="K207" s="31">
        <v>1725.05</v>
      </c>
      <c r="L207" s="31">
        <v>1681</v>
      </c>
      <c r="M207" s="31">
        <v>1.86459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1101.5999999999999</v>
      </c>
      <c r="D208" s="36">
        <v>1096.05</v>
      </c>
      <c r="E208" s="36">
        <v>1088.8499999999999</v>
      </c>
      <c r="F208" s="36">
        <v>1076.0999999999999</v>
      </c>
      <c r="G208" s="36">
        <v>1068.8999999999999</v>
      </c>
      <c r="H208" s="36">
        <v>1108.8</v>
      </c>
      <c r="I208" s="36">
        <v>1116.0000000000002</v>
      </c>
      <c r="J208" s="36">
        <v>1128.75</v>
      </c>
      <c r="K208" s="31">
        <v>1103.25</v>
      </c>
      <c r="L208" s="31">
        <v>1083.3</v>
      </c>
      <c r="M208" s="31">
        <v>5.4949000000000003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1400.15</v>
      </c>
      <c r="D209" s="36">
        <v>1400.2333333333333</v>
      </c>
      <c r="E209" s="36">
        <v>1390.4666666666667</v>
      </c>
      <c r="F209" s="36">
        <v>1380.7833333333333</v>
      </c>
      <c r="G209" s="36">
        <v>1371.0166666666667</v>
      </c>
      <c r="H209" s="36">
        <v>1409.9166666666667</v>
      </c>
      <c r="I209" s="36">
        <v>1419.6833333333336</v>
      </c>
      <c r="J209" s="36">
        <v>1429.3666666666668</v>
      </c>
      <c r="K209" s="31">
        <v>1410</v>
      </c>
      <c r="L209" s="31">
        <v>1390.55</v>
      </c>
      <c r="M209" s="31">
        <v>15.956189999999999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267.64999999999998</v>
      </c>
      <c r="D210" s="36">
        <v>266.45</v>
      </c>
      <c r="E210" s="36">
        <v>263</v>
      </c>
      <c r="F210" s="36">
        <v>258.35000000000002</v>
      </c>
      <c r="G210" s="36">
        <v>254.90000000000003</v>
      </c>
      <c r="H210" s="36">
        <v>271.09999999999997</v>
      </c>
      <c r="I210" s="36">
        <v>274.5499999999999</v>
      </c>
      <c r="J210" s="36">
        <v>279.19999999999993</v>
      </c>
      <c r="K210" s="31">
        <v>269.89999999999998</v>
      </c>
      <c r="L210" s="31">
        <v>261.8</v>
      </c>
      <c r="M210" s="31">
        <v>44.210569999999997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12.75</v>
      </c>
      <c r="D211" s="36">
        <v>12.683333333333332</v>
      </c>
      <c r="E211" s="36">
        <v>12.466666666666663</v>
      </c>
      <c r="F211" s="36">
        <v>12.183333333333332</v>
      </c>
      <c r="G211" s="36">
        <v>11.966666666666663</v>
      </c>
      <c r="H211" s="36">
        <v>12.966666666666663</v>
      </c>
      <c r="I211" s="36">
        <v>13.183333333333332</v>
      </c>
      <c r="J211" s="36">
        <v>13.466666666666663</v>
      </c>
      <c r="K211" s="31">
        <v>12.9</v>
      </c>
      <c r="L211" s="31">
        <v>12.4</v>
      </c>
      <c r="M211" s="31">
        <v>2732.8724699999998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1047.8499999999999</v>
      </c>
      <c r="D212" s="36">
        <v>1045.8500000000001</v>
      </c>
      <c r="E212" s="36">
        <v>1036.0500000000002</v>
      </c>
      <c r="F212" s="36">
        <v>1024.25</v>
      </c>
      <c r="G212" s="36">
        <v>1014.45</v>
      </c>
      <c r="H212" s="36">
        <v>1057.6500000000003</v>
      </c>
      <c r="I212" s="36">
        <v>1067.45</v>
      </c>
      <c r="J212" s="36">
        <v>1079.2500000000005</v>
      </c>
      <c r="K212" s="31">
        <v>1055.6500000000001</v>
      </c>
      <c r="L212" s="31">
        <v>1034.05</v>
      </c>
      <c r="M212" s="31">
        <v>5.0804999999999998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493.5</v>
      </c>
      <c r="D213" s="36">
        <v>494.65000000000003</v>
      </c>
      <c r="E213" s="36">
        <v>488.05000000000007</v>
      </c>
      <c r="F213" s="36">
        <v>482.6</v>
      </c>
      <c r="G213" s="36">
        <v>476.00000000000006</v>
      </c>
      <c r="H213" s="36">
        <v>500.10000000000008</v>
      </c>
      <c r="I213" s="36">
        <v>506.7000000000001</v>
      </c>
      <c r="J213" s="36">
        <v>512.15000000000009</v>
      </c>
      <c r="K213" s="31">
        <v>501.25</v>
      </c>
      <c r="L213" s="31">
        <v>489.2</v>
      </c>
      <c r="M213" s="31">
        <v>41.926720000000003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23.05</v>
      </c>
      <c r="D214" s="36">
        <v>23.150000000000002</v>
      </c>
      <c r="E214" s="36">
        <v>22.700000000000003</v>
      </c>
      <c r="F214" s="36">
        <v>22.35</v>
      </c>
      <c r="G214" s="36">
        <v>21.900000000000002</v>
      </c>
      <c r="H214" s="36">
        <v>23.500000000000004</v>
      </c>
      <c r="I214" s="36">
        <v>23.95</v>
      </c>
      <c r="J214" s="36">
        <v>24.300000000000004</v>
      </c>
      <c r="K214" s="31">
        <v>23.6</v>
      </c>
      <c r="L214" s="31">
        <v>22.8</v>
      </c>
      <c r="M214" s="31">
        <v>1942.4183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140.65</v>
      </c>
      <c r="D215" s="36">
        <v>140.86666666666667</v>
      </c>
      <c r="E215" s="36">
        <v>138.13333333333335</v>
      </c>
      <c r="F215" s="36">
        <v>135.61666666666667</v>
      </c>
      <c r="G215" s="36">
        <v>132.88333333333335</v>
      </c>
      <c r="H215" s="36">
        <v>143.38333333333335</v>
      </c>
      <c r="I215" s="36">
        <v>146.1166666666667</v>
      </c>
      <c r="J215" s="36">
        <v>148.63333333333335</v>
      </c>
      <c r="K215" s="31">
        <v>143.6</v>
      </c>
      <c r="L215" s="31">
        <v>138.35</v>
      </c>
      <c r="M215" s="31">
        <v>157.09638000000001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165.6</v>
      </c>
      <c r="D216" s="36">
        <v>163.76666666666665</v>
      </c>
      <c r="E216" s="36">
        <v>160.83333333333331</v>
      </c>
      <c r="F216" s="36">
        <v>156.06666666666666</v>
      </c>
      <c r="G216" s="36">
        <v>153.13333333333333</v>
      </c>
      <c r="H216" s="36">
        <v>168.5333333333333</v>
      </c>
      <c r="I216" s="36">
        <v>171.46666666666664</v>
      </c>
      <c r="J216" s="36">
        <v>176.23333333333329</v>
      </c>
      <c r="K216" s="31">
        <v>166.7</v>
      </c>
      <c r="L216" s="31">
        <v>159</v>
      </c>
      <c r="M216" s="31">
        <v>455.44054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971.4</v>
      </c>
      <c r="D217" s="36">
        <v>967.2166666666667</v>
      </c>
      <c r="E217" s="36">
        <v>950.43333333333339</v>
      </c>
      <c r="F217" s="36">
        <v>929.4666666666667</v>
      </c>
      <c r="G217" s="36">
        <v>912.68333333333339</v>
      </c>
      <c r="H217" s="36">
        <v>988.18333333333339</v>
      </c>
      <c r="I217" s="36">
        <v>1004.9666666666667</v>
      </c>
      <c r="J217" s="36">
        <v>1025.9333333333334</v>
      </c>
      <c r="K217" s="31">
        <v>984</v>
      </c>
      <c r="L217" s="31">
        <v>946.25</v>
      </c>
      <c r="M217" s="31">
        <v>18.490500000000001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7" t="s">
        <v>16</v>
      </c>
      <c r="B9" s="369" t="s">
        <v>18</v>
      </c>
      <c r="C9" s="372" t="s">
        <v>20</v>
      </c>
      <c r="D9" s="372" t="s">
        <v>21</v>
      </c>
      <c r="E9" s="364" t="s">
        <v>22</v>
      </c>
      <c r="F9" s="365"/>
      <c r="G9" s="366"/>
      <c r="H9" s="364" t="s">
        <v>23</v>
      </c>
      <c r="I9" s="365"/>
      <c r="J9" s="366"/>
      <c r="K9" s="26"/>
      <c r="L9" s="27"/>
      <c r="M9" s="48"/>
      <c r="N9" s="1"/>
      <c r="O9" s="1"/>
    </row>
    <row r="10" spans="1:15" ht="42.75" customHeight="1">
      <c r="A10" s="368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673.75</v>
      </c>
      <c r="D11" s="36">
        <v>678.71666666666658</v>
      </c>
      <c r="E11" s="36">
        <v>661.08333333333314</v>
      </c>
      <c r="F11" s="36">
        <v>648.41666666666652</v>
      </c>
      <c r="G11" s="36">
        <v>630.78333333333308</v>
      </c>
      <c r="H11" s="36">
        <v>691.38333333333321</v>
      </c>
      <c r="I11" s="36">
        <v>709.01666666666665</v>
      </c>
      <c r="J11" s="36">
        <v>721.68333333333328</v>
      </c>
      <c r="K11" s="31">
        <v>696.35</v>
      </c>
      <c r="L11" s="31">
        <v>666.05</v>
      </c>
      <c r="M11" s="31">
        <v>1.7715399999999999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30038.95</v>
      </c>
      <c r="D12" s="36">
        <v>29832.983333333334</v>
      </c>
      <c r="E12" s="36">
        <v>29465.966666666667</v>
      </c>
      <c r="F12" s="36">
        <v>28892.983333333334</v>
      </c>
      <c r="G12" s="36">
        <v>28525.966666666667</v>
      </c>
      <c r="H12" s="36">
        <v>30405.966666666667</v>
      </c>
      <c r="I12" s="36">
        <v>30772.983333333337</v>
      </c>
      <c r="J12" s="36">
        <v>31345.966666666667</v>
      </c>
      <c r="K12" s="31">
        <v>30200</v>
      </c>
      <c r="L12" s="31">
        <v>29260</v>
      </c>
      <c r="M12" s="31">
        <v>7.6170000000000002E-2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5733.7</v>
      </c>
      <c r="D13" s="36">
        <v>5687.8499999999995</v>
      </c>
      <c r="E13" s="36">
        <v>5605.8499999999985</v>
      </c>
      <c r="F13" s="36">
        <v>5477.9999999999991</v>
      </c>
      <c r="G13" s="36">
        <v>5395.9999999999982</v>
      </c>
      <c r="H13" s="36">
        <v>5815.6999999999989</v>
      </c>
      <c r="I13" s="36">
        <v>5897.7000000000007</v>
      </c>
      <c r="J13" s="36">
        <v>6025.5499999999993</v>
      </c>
      <c r="K13" s="31">
        <v>5769.85</v>
      </c>
      <c r="L13" s="31">
        <v>5560</v>
      </c>
      <c r="M13" s="31">
        <v>2.7270699999999999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2397.6999999999998</v>
      </c>
      <c r="D14" s="36">
        <v>2400.0666666666666</v>
      </c>
      <c r="E14" s="36">
        <v>2368.6833333333334</v>
      </c>
      <c r="F14" s="36">
        <v>2339.666666666667</v>
      </c>
      <c r="G14" s="36">
        <v>2308.2833333333338</v>
      </c>
      <c r="H14" s="36">
        <v>2429.083333333333</v>
      </c>
      <c r="I14" s="36">
        <v>2460.4666666666662</v>
      </c>
      <c r="J14" s="36">
        <v>2489.4833333333327</v>
      </c>
      <c r="K14" s="31">
        <v>2431.4499999999998</v>
      </c>
      <c r="L14" s="31">
        <v>2371.0500000000002</v>
      </c>
      <c r="M14" s="31">
        <v>2.1865000000000001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3642.9</v>
      </c>
      <c r="D15" s="36">
        <v>3635.2333333333336</v>
      </c>
      <c r="E15" s="36">
        <v>3607.7666666666673</v>
      </c>
      <c r="F15" s="36">
        <v>3572.6333333333337</v>
      </c>
      <c r="G15" s="36">
        <v>3545.1666666666674</v>
      </c>
      <c r="H15" s="36">
        <v>3670.3666666666672</v>
      </c>
      <c r="I15" s="36">
        <v>3697.8333333333335</v>
      </c>
      <c r="J15" s="36">
        <v>3732.9666666666672</v>
      </c>
      <c r="K15" s="31">
        <v>3662.7</v>
      </c>
      <c r="L15" s="31">
        <v>3600.1</v>
      </c>
      <c r="M15" s="31">
        <v>0.87238000000000004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1502.1</v>
      </c>
      <c r="D16" s="36">
        <v>1515.2166666666665</v>
      </c>
      <c r="E16" s="36">
        <v>1481.4833333333329</v>
      </c>
      <c r="F16" s="36">
        <v>1460.8666666666663</v>
      </c>
      <c r="G16" s="36">
        <v>1427.1333333333328</v>
      </c>
      <c r="H16" s="36">
        <v>1535.833333333333</v>
      </c>
      <c r="I16" s="36">
        <v>1569.5666666666666</v>
      </c>
      <c r="J16" s="36">
        <v>1590.1833333333332</v>
      </c>
      <c r="K16" s="31">
        <v>1548.95</v>
      </c>
      <c r="L16" s="31">
        <v>1494.6</v>
      </c>
      <c r="M16" s="31">
        <v>3.6320100000000002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559.9</v>
      </c>
      <c r="D17" s="36">
        <v>560.70000000000005</v>
      </c>
      <c r="E17" s="36">
        <v>552.90000000000009</v>
      </c>
      <c r="F17" s="36">
        <v>545.90000000000009</v>
      </c>
      <c r="G17" s="36">
        <v>538.10000000000014</v>
      </c>
      <c r="H17" s="36">
        <v>567.70000000000005</v>
      </c>
      <c r="I17" s="36">
        <v>575.5</v>
      </c>
      <c r="J17" s="36">
        <v>582.5</v>
      </c>
      <c r="K17" s="31">
        <v>568.5</v>
      </c>
      <c r="L17" s="31">
        <v>553.70000000000005</v>
      </c>
      <c r="M17" s="31">
        <v>50.794879999999999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437.7</v>
      </c>
      <c r="D18" s="36">
        <v>442.08333333333331</v>
      </c>
      <c r="E18" s="36">
        <v>431.66666666666663</v>
      </c>
      <c r="F18" s="36">
        <v>425.63333333333333</v>
      </c>
      <c r="G18" s="36">
        <v>415.21666666666664</v>
      </c>
      <c r="H18" s="36">
        <v>448.11666666666662</v>
      </c>
      <c r="I18" s="36">
        <v>458.53333333333325</v>
      </c>
      <c r="J18" s="36">
        <v>464.56666666666661</v>
      </c>
      <c r="K18" s="31">
        <v>452.5</v>
      </c>
      <c r="L18" s="31">
        <v>436.05</v>
      </c>
      <c r="M18" s="31">
        <v>2.0111500000000002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635.1</v>
      </c>
      <c r="D19" s="36">
        <v>637.85</v>
      </c>
      <c r="E19" s="36">
        <v>629.95000000000005</v>
      </c>
      <c r="F19" s="36">
        <v>624.80000000000007</v>
      </c>
      <c r="G19" s="36">
        <v>616.90000000000009</v>
      </c>
      <c r="H19" s="36">
        <v>643</v>
      </c>
      <c r="I19" s="36">
        <v>650.89999999999986</v>
      </c>
      <c r="J19" s="36">
        <v>656.05</v>
      </c>
      <c r="K19" s="31">
        <v>645.75</v>
      </c>
      <c r="L19" s="31">
        <v>632.70000000000005</v>
      </c>
      <c r="M19" s="31">
        <v>7.6937199999999999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1351.25</v>
      </c>
      <c r="D20" s="36">
        <v>1354.0833333333333</v>
      </c>
      <c r="E20" s="36">
        <v>1333.1666666666665</v>
      </c>
      <c r="F20" s="36">
        <v>1315.0833333333333</v>
      </c>
      <c r="G20" s="36">
        <v>1294.1666666666665</v>
      </c>
      <c r="H20" s="36">
        <v>1372.1666666666665</v>
      </c>
      <c r="I20" s="36">
        <v>1393.083333333333</v>
      </c>
      <c r="J20" s="36">
        <v>1411.1666666666665</v>
      </c>
      <c r="K20" s="31">
        <v>1375</v>
      </c>
      <c r="L20" s="31">
        <v>1336</v>
      </c>
      <c r="M20" s="31">
        <v>1.61127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27688.799999999999</v>
      </c>
      <c r="D21" s="36">
        <v>27856.850000000002</v>
      </c>
      <c r="E21" s="36">
        <v>27434.950000000004</v>
      </c>
      <c r="F21" s="36">
        <v>27181.100000000002</v>
      </c>
      <c r="G21" s="36">
        <v>26759.200000000004</v>
      </c>
      <c r="H21" s="36">
        <v>28110.700000000004</v>
      </c>
      <c r="I21" s="36">
        <v>28532.600000000006</v>
      </c>
      <c r="J21" s="36">
        <v>28786.450000000004</v>
      </c>
      <c r="K21" s="31">
        <v>28278.75</v>
      </c>
      <c r="L21" s="31">
        <v>27603</v>
      </c>
      <c r="M21" s="31">
        <v>0.11001</v>
      </c>
      <c r="N21" s="1"/>
      <c r="O21" s="1"/>
    </row>
    <row r="22" spans="1:15" ht="12" customHeight="1">
      <c r="A22" s="33">
        <v>12</v>
      </c>
      <c r="B22" s="53" t="s">
        <v>883</v>
      </c>
      <c r="C22" s="31">
        <v>1011.45</v>
      </c>
      <c r="D22" s="36">
        <v>1012.6833333333334</v>
      </c>
      <c r="E22" s="36">
        <v>996.36666666666679</v>
      </c>
      <c r="F22" s="36">
        <v>981.28333333333342</v>
      </c>
      <c r="G22" s="36">
        <v>964.96666666666681</v>
      </c>
      <c r="H22" s="36">
        <v>1027.7666666666669</v>
      </c>
      <c r="I22" s="36">
        <v>1044.0833333333335</v>
      </c>
      <c r="J22" s="36">
        <v>1059.1666666666667</v>
      </c>
      <c r="K22" s="31">
        <v>1029</v>
      </c>
      <c r="L22" s="31">
        <v>997.6</v>
      </c>
      <c r="M22" s="31">
        <v>35.776350000000001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3051.45</v>
      </c>
      <c r="D23" s="36">
        <v>3051.9166666666665</v>
      </c>
      <c r="E23" s="36">
        <v>3020.6333333333332</v>
      </c>
      <c r="F23" s="36">
        <v>2989.8166666666666</v>
      </c>
      <c r="G23" s="36">
        <v>2958.5333333333333</v>
      </c>
      <c r="H23" s="36">
        <v>3082.7333333333331</v>
      </c>
      <c r="I23" s="36">
        <v>3114.0166666666669</v>
      </c>
      <c r="J23" s="36">
        <v>3144.833333333333</v>
      </c>
      <c r="K23" s="31">
        <v>3083.2</v>
      </c>
      <c r="L23" s="31">
        <v>3021.1</v>
      </c>
      <c r="M23" s="31">
        <v>9.6648099999999992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1847.75</v>
      </c>
      <c r="D24" s="36">
        <v>1840.8499999999997</v>
      </c>
      <c r="E24" s="36">
        <v>1819.7499999999993</v>
      </c>
      <c r="F24" s="36">
        <v>1791.7499999999995</v>
      </c>
      <c r="G24" s="36">
        <v>1770.6499999999992</v>
      </c>
      <c r="H24" s="36">
        <v>1868.8499999999995</v>
      </c>
      <c r="I24" s="36">
        <v>1889.9499999999998</v>
      </c>
      <c r="J24" s="36">
        <v>1917.9499999999996</v>
      </c>
      <c r="K24" s="31">
        <v>1861.95</v>
      </c>
      <c r="L24" s="31">
        <v>1812.85</v>
      </c>
      <c r="M24" s="31">
        <v>4.6375200000000003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1245.4000000000001</v>
      </c>
      <c r="D25" s="36">
        <v>1242.8500000000001</v>
      </c>
      <c r="E25" s="36">
        <v>1232.7500000000002</v>
      </c>
      <c r="F25" s="36">
        <v>1220.1000000000001</v>
      </c>
      <c r="G25" s="36">
        <v>1210.0000000000002</v>
      </c>
      <c r="H25" s="36">
        <v>1255.5000000000002</v>
      </c>
      <c r="I25" s="36">
        <v>1265.6000000000001</v>
      </c>
      <c r="J25" s="36">
        <v>1278.2500000000002</v>
      </c>
      <c r="K25" s="31">
        <v>1252.95</v>
      </c>
      <c r="L25" s="31">
        <v>1230.2</v>
      </c>
      <c r="M25" s="31">
        <v>27.720980000000001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514.85</v>
      </c>
      <c r="D26" s="36">
        <v>513.4</v>
      </c>
      <c r="E26" s="36">
        <v>503</v>
      </c>
      <c r="F26" s="36">
        <v>491.15000000000003</v>
      </c>
      <c r="G26" s="36">
        <v>480.75000000000006</v>
      </c>
      <c r="H26" s="36">
        <v>525.25</v>
      </c>
      <c r="I26" s="36">
        <v>535.64999999999986</v>
      </c>
      <c r="J26" s="36">
        <v>547.49999999999989</v>
      </c>
      <c r="K26" s="31">
        <v>523.79999999999995</v>
      </c>
      <c r="L26" s="31">
        <v>501.55</v>
      </c>
      <c r="M26" s="31">
        <v>20.225660000000001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936.1</v>
      </c>
      <c r="D27" s="36">
        <v>941.93333333333339</v>
      </c>
      <c r="E27" s="36">
        <v>922.41666666666674</v>
      </c>
      <c r="F27" s="36">
        <v>908.73333333333335</v>
      </c>
      <c r="G27" s="36">
        <v>889.2166666666667</v>
      </c>
      <c r="H27" s="36">
        <v>955.61666666666679</v>
      </c>
      <c r="I27" s="36">
        <v>975.13333333333344</v>
      </c>
      <c r="J27" s="36">
        <v>988.81666666666683</v>
      </c>
      <c r="K27" s="31">
        <v>961.45</v>
      </c>
      <c r="L27" s="31">
        <v>928.25</v>
      </c>
      <c r="M27" s="31">
        <v>12.110709999999999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330.95</v>
      </c>
      <c r="D28" s="36">
        <v>333.48333333333335</v>
      </c>
      <c r="E28" s="36">
        <v>327.4666666666667</v>
      </c>
      <c r="F28" s="36">
        <v>323.98333333333335</v>
      </c>
      <c r="G28" s="36">
        <v>317.9666666666667</v>
      </c>
      <c r="H28" s="36">
        <v>336.9666666666667</v>
      </c>
      <c r="I28" s="36">
        <v>342.98333333333335</v>
      </c>
      <c r="J28" s="36">
        <v>346.4666666666667</v>
      </c>
      <c r="K28" s="31">
        <v>339.5</v>
      </c>
      <c r="L28" s="31">
        <v>330</v>
      </c>
      <c r="M28" s="31">
        <v>13.732699999999999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169.05</v>
      </c>
      <c r="D29" s="36">
        <v>168.83333333333334</v>
      </c>
      <c r="E29" s="36">
        <v>166.11666666666667</v>
      </c>
      <c r="F29" s="36">
        <v>163.18333333333334</v>
      </c>
      <c r="G29" s="36">
        <v>160.46666666666667</v>
      </c>
      <c r="H29" s="36">
        <v>171.76666666666668</v>
      </c>
      <c r="I29" s="36">
        <v>174.48333333333332</v>
      </c>
      <c r="J29" s="36">
        <v>177.41666666666669</v>
      </c>
      <c r="K29" s="31">
        <v>171.55</v>
      </c>
      <c r="L29" s="31">
        <v>165.9</v>
      </c>
      <c r="M29" s="31">
        <v>30.294180000000001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202.15</v>
      </c>
      <c r="D30" s="36">
        <v>204.15</v>
      </c>
      <c r="E30" s="36">
        <v>198.4</v>
      </c>
      <c r="F30" s="36">
        <v>194.65</v>
      </c>
      <c r="G30" s="36">
        <v>188.9</v>
      </c>
      <c r="H30" s="36">
        <v>207.9</v>
      </c>
      <c r="I30" s="36">
        <v>213.65</v>
      </c>
      <c r="J30" s="36">
        <v>217.4</v>
      </c>
      <c r="K30" s="31">
        <v>209.9</v>
      </c>
      <c r="L30" s="31">
        <v>200.4</v>
      </c>
      <c r="M30" s="31">
        <v>52.470700000000001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397.45</v>
      </c>
      <c r="D31" s="36">
        <v>393.7166666666667</v>
      </c>
      <c r="E31" s="36">
        <v>388.73333333333341</v>
      </c>
      <c r="F31" s="36">
        <v>380.01666666666671</v>
      </c>
      <c r="G31" s="36">
        <v>375.03333333333342</v>
      </c>
      <c r="H31" s="36">
        <v>402.43333333333339</v>
      </c>
      <c r="I31" s="36">
        <v>407.41666666666674</v>
      </c>
      <c r="J31" s="36">
        <v>416.13333333333338</v>
      </c>
      <c r="K31" s="31">
        <v>398.7</v>
      </c>
      <c r="L31" s="31">
        <v>385</v>
      </c>
      <c r="M31" s="31">
        <v>4.0802899999999998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806.4</v>
      </c>
      <c r="D32" s="36">
        <v>802.79999999999984</v>
      </c>
      <c r="E32" s="36">
        <v>795.64999999999964</v>
      </c>
      <c r="F32" s="36">
        <v>784.89999999999975</v>
      </c>
      <c r="G32" s="36">
        <v>777.74999999999955</v>
      </c>
      <c r="H32" s="36">
        <v>813.54999999999973</v>
      </c>
      <c r="I32" s="36">
        <v>820.7</v>
      </c>
      <c r="J32" s="36">
        <v>831.44999999999982</v>
      </c>
      <c r="K32" s="31">
        <v>809.95</v>
      </c>
      <c r="L32" s="31">
        <v>792.05</v>
      </c>
      <c r="M32" s="31">
        <v>0.42059000000000002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1025.6500000000001</v>
      </c>
      <c r="D33" s="36">
        <v>1017.8166666666666</v>
      </c>
      <c r="E33" s="36">
        <v>1006.0333333333333</v>
      </c>
      <c r="F33" s="36">
        <v>986.41666666666674</v>
      </c>
      <c r="G33" s="36">
        <v>974.63333333333344</v>
      </c>
      <c r="H33" s="36">
        <v>1037.4333333333332</v>
      </c>
      <c r="I33" s="36">
        <v>1049.2166666666665</v>
      </c>
      <c r="J33" s="36">
        <v>1068.833333333333</v>
      </c>
      <c r="K33" s="31">
        <v>1029.5999999999999</v>
      </c>
      <c r="L33" s="31">
        <v>998.2</v>
      </c>
      <c r="M33" s="31">
        <v>1.7616099999999999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2082.1</v>
      </c>
      <c r="D34" s="36">
        <v>2086.4</v>
      </c>
      <c r="E34" s="36">
        <v>2067</v>
      </c>
      <c r="F34" s="36">
        <v>2051.9</v>
      </c>
      <c r="G34" s="36">
        <v>2032.5</v>
      </c>
      <c r="H34" s="36">
        <v>2101.5</v>
      </c>
      <c r="I34" s="36">
        <v>2120.9000000000005</v>
      </c>
      <c r="J34" s="36">
        <v>2136</v>
      </c>
      <c r="K34" s="31">
        <v>2105.8000000000002</v>
      </c>
      <c r="L34" s="31">
        <v>2071.3000000000002</v>
      </c>
      <c r="M34" s="31">
        <v>0.23022999999999999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945.45</v>
      </c>
      <c r="D35" s="36">
        <v>947.41666666666663</v>
      </c>
      <c r="E35" s="36">
        <v>926.33333333333326</v>
      </c>
      <c r="F35" s="36">
        <v>907.21666666666658</v>
      </c>
      <c r="G35" s="36">
        <v>886.13333333333321</v>
      </c>
      <c r="H35" s="36">
        <v>966.5333333333333</v>
      </c>
      <c r="I35" s="36">
        <v>987.61666666666656</v>
      </c>
      <c r="J35" s="36">
        <v>1006.7333333333333</v>
      </c>
      <c r="K35" s="31">
        <v>968.5</v>
      </c>
      <c r="L35" s="31">
        <v>928.3</v>
      </c>
      <c r="M35" s="31">
        <v>1.20261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4784.1499999999996</v>
      </c>
      <c r="D36" s="36">
        <v>4818.2833333333338</v>
      </c>
      <c r="E36" s="36">
        <v>4733.4666666666672</v>
      </c>
      <c r="F36" s="36">
        <v>4682.7833333333338</v>
      </c>
      <c r="G36" s="36">
        <v>4597.9666666666672</v>
      </c>
      <c r="H36" s="36">
        <v>4868.9666666666672</v>
      </c>
      <c r="I36" s="36">
        <v>4953.7833333333347</v>
      </c>
      <c r="J36" s="36">
        <v>5004.4666666666672</v>
      </c>
      <c r="K36" s="31">
        <v>4903.1000000000004</v>
      </c>
      <c r="L36" s="31">
        <v>4767.6000000000004</v>
      </c>
      <c r="M36" s="31">
        <v>1.8301099999999999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1913.6</v>
      </c>
      <c r="D37" s="36">
        <v>1934.5166666666667</v>
      </c>
      <c r="E37" s="36">
        <v>1889.0833333333333</v>
      </c>
      <c r="F37" s="36">
        <v>1864.5666666666666</v>
      </c>
      <c r="G37" s="36">
        <v>1819.1333333333332</v>
      </c>
      <c r="H37" s="36">
        <v>1959.0333333333333</v>
      </c>
      <c r="I37" s="36">
        <v>2004.4666666666667</v>
      </c>
      <c r="J37" s="36">
        <v>2028.9833333333333</v>
      </c>
      <c r="K37" s="31">
        <v>1979.95</v>
      </c>
      <c r="L37" s="31">
        <v>1910</v>
      </c>
      <c r="M37" s="31">
        <v>0.47083999999999998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63.35</v>
      </c>
      <c r="D38" s="36">
        <v>64.266666666666666</v>
      </c>
      <c r="E38" s="36">
        <v>62.133333333333326</v>
      </c>
      <c r="F38" s="36">
        <v>60.916666666666657</v>
      </c>
      <c r="G38" s="36">
        <v>58.783333333333317</v>
      </c>
      <c r="H38" s="36">
        <v>65.483333333333334</v>
      </c>
      <c r="I38" s="36">
        <v>67.616666666666688</v>
      </c>
      <c r="J38" s="36">
        <v>68.833333333333343</v>
      </c>
      <c r="K38" s="31">
        <v>66.400000000000006</v>
      </c>
      <c r="L38" s="31">
        <v>63.05</v>
      </c>
      <c r="M38" s="31">
        <v>30.857340000000001</v>
      </c>
      <c r="N38" s="1"/>
      <c r="O38" s="1"/>
    </row>
    <row r="39" spans="1:15" ht="12.75" customHeight="1">
      <c r="A39" s="33">
        <v>29</v>
      </c>
      <c r="B39" s="53" t="s">
        <v>884</v>
      </c>
      <c r="C39" s="31">
        <v>26.6</v>
      </c>
      <c r="D39" s="36">
        <v>26.666666666666668</v>
      </c>
      <c r="E39" s="36">
        <v>25.733333333333334</v>
      </c>
      <c r="F39" s="36">
        <v>24.866666666666667</v>
      </c>
      <c r="G39" s="36">
        <v>23.933333333333334</v>
      </c>
      <c r="H39" s="36">
        <v>27.533333333333335</v>
      </c>
      <c r="I39" s="36">
        <v>28.466666666666665</v>
      </c>
      <c r="J39" s="36">
        <v>29.333333333333336</v>
      </c>
      <c r="K39" s="31">
        <v>27.6</v>
      </c>
      <c r="L39" s="31">
        <v>25.8</v>
      </c>
      <c r="M39" s="31">
        <v>31.68975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748.35</v>
      </c>
      <c r="D40" s="36">
        <v>755.31666666666661</v>
      </c>
      <c r="E40" s="36">
        <v>730.73333333333323</v>
      </c>
      <c r="F40" s="36">
        <v>713.11666666666667</v>
      </c>
      <c r="G40" s="36">
        <v>688.5333333333333</v>
      </c>
      <c r="H40" s="36">
        <v>772.93333333333317</v>
      </c>
      <c r="I40" s="36">
        <v>797.51666666666665</v>
      </c>
      <c r="J40" s="36">
        <v>815.1333333333331</v>
      </c>
      <c r="K40" s="31">
        <v>779.9</v>
      </c>
      <c r="L40" s="31">
        <v>737.7</v>
      </c>
      <c r="M40" s="31">
        <v>6.16995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3222.7</v>
      </c>
      <c r="D41" s="36">
        <v>3158.0666666666671</v>
      </c>
      <c r="E41" s="36">
        <v>3057.1333333333341</v>
      </c>
      <c r="F41" s="36">
        <v>2891.5666666666671</v>
      </c>
      <c r="G41" s="36">
        <v>2790.6333333333341</v>
      </c>
      <c r="H41" s="36">
        <v>3323.6333333333341</v>
      </c>
      <c r="I41" s="36">
        <v>3424.5666666666675</v>
      </c>
      <c r="J41" s="36">
        <v>3590.1333333333341</v>
      </c>
      <c r="K41" s="31">
        <v>3259</v>
      </c>
      <c r="L41" s="31">
        <v>2992.5</v>
      </c>
      <c r="M41" s="31">
        <v>8.2670399999999997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576.35</v>
      </c>
      <c r="D42" s="36">
        <v>576.81666666666661</v>
      </c>
      <c r="E42" s="36">
        <v>566.13333333333321</v>
      </c>
      <c r="F42" s="36">
        <v>555.91666666666663</v>
      </c>
      <c r="G42" s="36">
        <v>545.23333333333323</v>
      </c>
      <c r="H42" s="36">
        <v>587.03333333333319</v>
      </c>
      <c r="I42" s="36">
        <v>597.71666666666658</v>
      </c>
      <c r="J42" s="36">
        <v>607.93333333333317</v>
      </c>
      <c r="K42" s="31">
        <v>587.5</v>
      </c>
      <c r="L42" s="31">
        <v>566.6</v>
      </c>
      <c r="M42" s="31">
        <v>16.78012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2591.65</v>
      </c>
      <c r="D43" s="36">
        <v>2585.2333333333331</v>
      </c>
      <c r="E43" s="36">
        <v>2492.4666666666662</v>
      </c>
      <c r="F43" s="36">
        <v>2393.2833333333333</v>
      </c>
      <c r="G43" s="36">
        <v>2300.5166666666664</v>
      </c>
      <c r="H43" s="36">
        <v>2684.4166666666661</v>
      </c>
      <c r="I43" s="36">
        <v>2777.1833333333334</v>
      </c>
      <c r="J43" s="36">
        <v>2876.3666666666659</v>
      </c>
      <c r="K43" s="31">
        <v>2678</v>
      </c>
      <c r="L43" s="31">
        <v>2486.0500000000002</v>
      </c>
      <c r="M43" s="31">
        <v>6.0306699999999998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890.55</v>
      </c>
      <c r="D44" s="36">
        <v>893.33333333333337</v>
      </c>
      <c r="E44" s="36">
        <v>886.2166666666667</v>
      </c>
      <c r="F44" s="36">
        <v>881.88333333333333</v>
      </c>
      <c r="G44" s="36">
        <v>874.76666666666665</v>
      </c>
      <c r="H44" s="36">
        <v>897.66666666666674</v>
      </c>
      <c r="I44" s="36">
        <v>904.7833333333333</v>
      </c>
      <c r="J44" s="36">
        <v>909.11666666666679</v>
      </c>
      <c r="K44" s="31">
        <v>900.45</v>
      </c>
      <c r="L44" s="31">
        <v>889</v>
      </c>
      <c r="M44" s="31">
        <v>0.31125000000000003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6149.65</v>
      </c>
      <c r="D45" s="36">
        <v>6133.55</v>
      </c>
      <c r="E45" s="36">
        <v>6036.1</v>
      </c>
      <c r="F45" s="36">
        <v>5922.55</v>
      </c>
      <c r="G45" s="36">
        <v>5825.1</v>
      </c>
      <c r="H45" s="36">
        <v>6247.1</v>
      </c>
      <c r="I45" s="36">
        <v>6344.5499999999993</v>
      </c>
      <c r="J45" s="36">
        <v>6458.1</v>
      </c>
      <c r="K45" s="31">
        <v>6231</v>
      </c>
      <c r="L45" s="31">
        <v>6020</v>
      </c>
      <c r="M45" s="31">
        <v>1.20526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6174.05</v>
      </c>
      <c r="D46" s="36">
        <v>6149.4000000000005</v>
      </c>
      <c r="E46" s="36">
        <v>6098.1000000000013</v>
      </c>
      <c r="F46" s="36">
        <v>6022.1500000000005</v>
      </c>
      <c r="G46" s="36">
        <v>5970.8500000000013</v>
      </c>
      <c r="H46" s="36">
        <v>6225.3500000000013</v>
      </c>
      <c r="I46" s="36">
        <v>6276.6500000000005</v>
      </c>
      <c r="J46" s="36">
        <v>6352.6000000000013</v>
      </c>
      <c r="K46" s="31">
        <v>6200.7</v>
      </c>
      <c r="L46" s="31">
        <v>6073.45</v>
      </c>
      <c r="M46" s="31">
        <v>4.1396300000000004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452.05</v>
      </c>
      <c r="D47" s="36">
        <v>451.91666666666669</v>
      </c>
      <c r="E47" s="36">
        <v>444.13333333333338</v>
      </c>
      <c r="F47" s="36">
        <v>436.2166666666667</v>
      </c>
      <c r="G47" s="36">
        <v>428.43333333333339</v>
      </c>
      <c r="H47" s="36">
        <v>459.83333333333337</v>
      </c>
      <c r="I47" s="36">
        <v>467.61666666666667</v>
      </c>
      <c r="J47" s="36">
        <v>475.53333333333336</v>
      </c>
      <c r="K47" s="31">
        <v>459.7</v>
      </c>
      <c r="L47" s="31">
        <v>444</v>
      </c>
      <c r="M47" s="31">
        <v>17.14931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308.89999999999998</v>
      </c>
      <c r="D48" s="36">
        <v>308.08333333333331</v>
      </c>
      <c r="E48" s="36">
        <v>304.81666666666661</v>
      </c>
      <c r="F48" s="36">
        <v>300.73333333333329</v>
      </c>
      <c r="G48" s="36">
        <v>297.46666666666658</v>
      </c>
      <c r="H48" s="36">
        <v>312.16666666666663</v>
      </c>
      <c r="I48" s="36">
        <v>315.43333333333339</v>
      </c>
      <c r="J48" s="36">
        <v>319.51666666666665</v>
      </c>
      <c r="K48" s="31">
        <v>311.35000000000002</v>
      </c>
      <c r="L48" s="31">
        <v>304</v>
      </c>
      <c r="M48" s="31">
        <v>2.1194000000000002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605.85</v>
      </c>
      <c r="D49" s="36">
        <v>606.1</v>
      </c>
      <c r="E49" s="36">
        <v>595.80000000000007</v>
      </c>
      <c r="F49" s="36">
        <v>585.75</v>
      </c>
      <c r="G49" s="36">
        <v>575.45000000000005</v>
      </c>
      <c r="H49" s="36">
        <v>616.15000000000009</v>
      </c>
      <c r="I49" s="36">
        <v>626.45000000000005</v>
      </c>
      <c r="J49" s="36">
        <v>636.50000000000011</v>
      </c>
      <c r="K49" s="31">
        <v>616.4</v>
      </c>
      <c r="L49" s="31">
        <v>596.04999999999995</v>
      </c>
      <c r="M49" s="31">
        <v>5.0724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511.2</v>
      </c>
      <c r="D50" s="36">
        <v>513.36666666666667</v>
      </c>
      <c r="E50" s="36">
        <v>506.43333333333339</v>
      </c>
      <c r="F50" s="36">
        <v>501.66666666666674</v>
      </c>
      <c r="G50" s="36">
        <v>494.73333333333346</v>
      </c>
      <c r="H50" s="36">
        <v>518.13333333333333</v>
      </c>
      <c r="I50" s="36">
        <v>525.06666666666649</v>
      </c>
      <c r="J50" s="36">
        <v>529.83333333333326</v>
      </c>
      <c r="K50" s="31">
        <v>520.29999999999995</v>
      </c>
      <c r="L50" s="31">
        <v>508.6</v>
      </c>
      <c r="M50" s="31">
        <v>2.8894099999999998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161.55000000000001</v>
      </c>
      <c r="D51" s="36">
        <v>161.48333333333332</v>
      </c>
      <c r="E51" s="36">
        <v>160.11666666666665</v>
      </c>
      <c r="F51" s="36">
        <v>158.68333333333334</v>
      </c>
      <c r="G51" s="36">
        <v>157.31666666666666</v>
      </c>
      <c r="H51" s="36">
        <v>162.91666666666663</v>
      </c>
      <c r="I51" s="36">
        <v>164.2833333333333</v>
      </c>
      <c r="J51" s="36">
        <v>165.71666666666661</v>
      </c>
      <c r="K51" s="31">
        <v>162.85</v>
      </c>
      <c r="L51" s="31">
        <v>160.05000000000001</v>
      </c>
      <c r="M51" s="31">
        <v>79.871669999999995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2824.9</v>
      </c>
      <c r="D52" s="36">
        <v>2819.8333333333335</v>
      </c>
      <c r="E52" s="36">
        <v>2802.6166666666668</v>
      </c>
      <c r="F52" s="36">
        <v>2780.3333333333335</v>
      </c>
      <c r="G52" s="36">
        <v>2763.1166666666668</v>
      </c>
      <c r="H52" s="36">
        <v>2842.1166666666668</v>
      </c>
      <c r="I52" s="36">
        <v>2859.333333333333</v>
      </c>
      <c r="J52" s="36">
        <v>2881.6166666666668</v>
      </c>
      <c r="K52" s="31">
        <v>2837.05</v>
      </c>
      <c r="L52" s="31">
        <v>2797.55</v>
      </c>
      <c r="M52" s="31">
        <v>8.1890999999999998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437.9</v>
      </c>
      <c r="D53" s="36">
        <v>443.71666666666664</v>
      </c>
      <c r="E53" s="36">
        <v>419.48333333333329</v>
      </c>
      <c r="F53" s="36">
        <v>401.06666666666666</v>
      </c>
      <c r="G53" s="36">
        <v>376.83333333333331</v>
      </c>
      <c r="H53" s="36">
        <v>462.13333333333327</v>
      </c>
      <c r="I53" s="36">
        <v>486.36666666666662</v>
      </c>
      <c r="J53" s="36">
        <v>504.78333333333325</v>
      </c>
      <c r="K53" s="31">
        <v>467.95</v>
      </c>
      <c r="L53" s="31">
        <v>425.3</v>
      </c>
      <c r="M53" s="31">
        <v>6.5293099999999997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1904.85</v>
      </c>
      <c r="D54" s="36">
        <v>1921.8999999999999</v>
      </c>
      <c r="E54" s="36">
        <v>1878.7999999999997</v>
      </c>
      <c r="F54" s="36">
        <v>1852.7499999999998</v>
      </c>
      <c r="G54" s="36">
        <v>1809.6499999999996</v>
      </c>
      <c r="H54" s="36">
        <v>1947.9499999999998</v>
      </c>
      <c r="I54" s="36">
        <v>1991.0499999999997</v>
      </c>
      <c r="J54" s="36">
        <v>2017.1</v>
      </c>
      <c r="K54" s="31">
        <v>1965</v>
      </c>
      <c r="L54" s="31">
        <v>1895.85</v>
      </c>
      <c r="M54" s="31">
        <v>11.067500000000001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5878.5</v>
      </c>
      <c r="D55" s="36">
        <v>5858.55</v>
      </c>
      <c r="E55" s="36">
        <v>5767</v>
      </c>
      <c r="F55" s="36">
        <v>5655.5</v>
      </c>
      <c r="G55" s="36">
        <v>5563.95</v>
      </c>
      <c r="H55" s="36">
        <v>5970.05</v>
      </c>
      <c r="I55" s="36">
        <v>6061.6000000000013</v>
      </c>
      <c r="J55" s="36">
        <v>6173.1</v>
      </c>
      <c r="K55" s="31">
        <v>5950.1</v>
      </c>
      <c r="L55" s="31">
        <v>5747.05</v>
      </c>
      <c r="M55" s="31">
        <v>0.50600000000000001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1017.25</v>
      </c>
      <c r="D56" s="36">
        <v>1011.1</v>
      </c>
      <c r="E56" s="36">
        <v>1000.2</v>
      </c>
      <c r="F56" s="36">
        <v>983.15</v>
      </c>
      <c r="G56" s="36">
        <v>972.25</v>
      </c>
      <c r="H56" s="36">
        <v>1028.1500000000001</v>
      </c>
      <c r="I56" s="36">
        <v>1039.05</v>
      </c>
      <c r="J56" s="36">
        <v>1056.1000000000001</v>
      </c>
      <c r="K56" s="31">
        <v>1022</v>
      </c>
      <c r="L56" s="31">
        <v>994.05</v>
      </c>
      <c r="M56" s="31">
        <v>20.58203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492.1</v>
      </c>
      <c r="D57" s="36">
        <v>498.2833333333333</v>
      </c>
      <c r="E57" s="36">
        <v>483.01666666666665</v>
      </c>
      <c r="F57" s="36">
        <v>473.93333333333334</v>
      </c>
      <c r="G57" s="36">
        <v>458.66666666666669</v>
      </c>
      <c r="H57" s="36">
        <v>507.36666666666662</v>
      </c>
      <c r="I57" s="36">
        <v>522.63333333333321</v>
      </c>
      <c r="J57" s="36">
        <v>531.71666666666658</v>
      </c>
      <c r="K57" s="31">
        <v>513.54999999999995</v>
      </c>
      <c r="L57" s="31">
        <v>489.2</v>
      </c>
      <c r="M57" s="31">
        <v>2.34084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4056.35</v>
      </c>
      <c r="D58" s="36">
        <v>4044.5333333333333</v>
      </c>
      <c r="E58" s="36">
        <v>4021.0666666666666</v>
      </c>
      <c r="F58" s="36">
        <v>3985.7833333333333</v>
      </c>
      <c r="G58" s="36">
        <v>3962.3166666666666</v>
      </c>
      <c r="H58" s="36">
        <v>4079.8166666666666</v>
      </c>
      <c r="I58" s="36">
        <v>4103.2833333333328</v>
      </c>
      <c r="J58" s="36">
        <v>4138.5666666666666</v>
      </c>
      <c r="K58" s="31">
        <v>4068</v>
      </c>
      <c r="L58" s="31">
        <v>4009.25</v>
      </c>
      <c r="M58" s="31">
        <v>3.4642599999999999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1034.75</v>
      </c>
      <c r="D59" s="36">
        <v>1041.05</v>
      </c>
      <c r="E59" s="36">
        <v>1024.6499999999999</v>
      </c>
      <c r="F59" s="36">
        <v>1014.55</v>
      </c>
      <c r="G59" s="36">
        <v>998.14999999999986</v>
      </c>
      <c r="H59" s="36">
        <v>1051.1499999999999</v>
      </c>
      <c r="I59" s="36">
        <v>1067.55</v>
      </c>
      <c r="J59" s="36">
        <v>1077.6499999999999</v>
      </c>
      <c r="K59" s="31">
        <v>1057.45</v>
      </c>
      <c r="L59" s="31">
        <v>1030.95</v>
      </c>
      <c r="M59" s="31">
        <v>126.19644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2869.95</v>
      </c>
      <c r="D60" s="36">
        <v>2855</v>
      </c>
      <c r="E60" s="36">
        <v>2811</v>
      </c>
      <c r="F60" s="36">
        <v>2752.05</v>
      </c>
      <c r="G60" s="36">
        <v>2708.05</v>
      </c>
      <c r="H60" s="36">
        <v>2913.95</v>
      </c>
      <c r="I60" s="36">
        <v>2957.95</v>
      </c>
      <c r="J60" s="36">
        <v>3016.8999999999996</v>
      </c>
      <c r="K60" s="31">
        <v>2899</v>
      </c>
      <c r="L60" s="31">
        <v>2796.05</v>
      </c>
      <c r="M60" s="31">
        <v>4.2330399999999999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319.45</v>
      </c>
      <c r="D61" s="36">
        <v>326.95</v>
      </c>
      <c r="E61" s="36">
        <v>308.59999999999997</v>
      </c>
      <c r="F61" s="36">
        <v>297.75</v>
      </c>
      <c r="G61" s="36">
        <v>279.39999999999998</v>
      </c>
      <c r="H61" s="36">
        <v>337.79999999999995</v>
      </c>
      <c r="I61" s="36">
        <v>356.15</v>
      </c>
      <c r="J61" s="36">
        <v>366.99999999999994</v>
      </c>
      <c r="K61" s="31">
        <v>345.3</v>
      </c>
      <c r="L61" s="31">
        <v>316.10000000000002</v>
      </c>
      <c r="M61" s="31">
        <v>68.923370000000006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2033.15</v>
      </c>
      <c r="D62" s="36">
        <v>2014.3833333333332</v>
      </c>
      <c r="E62" s="36">
        <v>1988.7666666666664</v>
      </c>
      <c r="F62" s="36">
        <v>1944.3833333333332</v>
      </c>
      <c r="G62" s="36">
        <v>1918.7666666666664</v>
      </c>
      <c r="H62" s="36">
        <v>2058.7666666666664</v>
      </c>
      <c r="I62" s="36">
        <v>2084.3833333333332</v>
      </c>
      <c r="J62" s="36">
        <v>2128.7666666666664</v>
      </c>
      <c r="K62" s="31">
        <v>2040</v>
      </c>
      <c r="L62" s="31">
        <v>1970</v>
      </c>
      <c r="M62" s="31">
        <v>9.3028200000000005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8635.6</v>
      </c>
      <c r="D63" s="36">
        <v>8660.5333333333328</v>
      </c>
      <c r="E63" s="36">
        <v>8537.0666666666657</v>
      </c>
      <c r="F63" s="36">
        <v>8438.5333333333328</v>
      </c>
      <c r="G63" s="36">
        <v>8315.0666666666657</v>
      </c>
      <c r="H63" s="36">
        <v>8759.0666666666657</v>
      </c>
      <c r="I63" s="36">
        <v>8882.5333333333328</v>
      </c>
      <c r="J63" s="36">
        <v>8981.0666666666657</v>
      </c>
      <c r="K63" s="31">
        <v>8784</v>
      </c>
      <c r="L63" s="31">
        <v>8562</v>
      </c>
      <c r="M63" s="31">
        <v>7.9088500000000002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6649.5</v>
      </c>
      <c r="D64" s="36">
        <v>6662.166666666667</v>
      </c>
      <c r="E64" s="36">
        <v>6593.3333333333339</v>
      </c>
      <c r="F64" s="36">
        <v>6537.166666666667</v>
      </c>
      <c r="G64" s="36">
        <v>6468.3333333333339</v>
      </c>
      <c r="H64" s="36">
        <v>6718.3333333333339</v>
      </c>
      <c r="I64" s="36">
        <v>6787.1666666666679</v>
      </c>
      <c r="J64" s="36">
        <v>6843.3333333333339</v>
      </c>
      <c r="K64" s="31">
        <v>6731</v>
      </c>
      <c r="L64" s="31">
        <v>6606</v>
      </c>
      <c r="M64" s="31">
        <v>14.90831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1584.7</v>
      </c>
      <c r="D65" s="36">
        <v>1581.4333333333332</v>
      </c>
      <c r="E65" s="36">
        <v>1569.3666666666663</v>
      </c>
      <c r="F65" s="36">
        <v>1554.0333333333331</v>
      </c>
      <c r="G65" s="36">
        <v>1541.9666666666662</v>
      </c>
      <c r="H65" s="36">
        <v>1596.7666666666664</v>
      </c>
      <c r="I65" s="36">
        <v>1608.8333333333335</v>
      </c>
      <c r="J65" s="36">
        <v>1624.1666666666665</v>
      </c>
      <c r="K65" s="31">
        <v>1593.5</v>
      </c>
      <c r="L65" s="31">
        <v>1566.1</v>
      </c>
      <c r="M65" s="31">
        <v>7.2372399999999999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8130.15</v>
      </c>
      <c r="D66" s="36">
        <v>8137.6333333333341</v>
      </c>
      <c r="E66" s="36">
        <v>8080.5166666666682</v>
      </c>
      <c r="F66" s="36">
        <v>8030.8833333333341</v>
      </c>
      <c r="G66" s="36">
        <v>7973.7666666666682</v>
      </c>
      <c r="H66" s="36">
        <v>8187.2666666666682</v>
      </c>
      <c r="I66" s="36">
        <v>8244.383333333335</v>
      </c>
      <c r="J66" s="36">
        <v>8294.0166666666682</v>
      </c>
      <c r="K66" s="31">
        <v>8194.75</v>
      </c>
      <c r="L66" s="31">
        <v>8088</v>
      </c>
      <c r="M66" s="31">
        <v>0.14502999999999999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2036.7</v>
      </c>
      <c r="D67" s="36">
        <v>2048.5499999999997</v>
      </c>
      <c r="E67" s="36">
        <v>2020.1499999999996</v>
      </c>
      <c r="F67" s="36">
        <v>2003.6</v>
      </c>
      <c r="G67" s="36">
        <v>1975.1999999999998</v>
      </c>
      <c r="H67" s="36">
        <v>2065.0999999999995</v>
      </c>
      <c r="I67" s="36">
        <v>2093.5</v>
      </c>
      <c r="J67" s="36">
        <v>2110.0499999999993</v>
      </c>
      <c r="K67" s="31">
        <v>2076.9499999999998</v>
      </c>
      <c r="L67" s="31">
        <v>2032</v>
      </c>
      <c r="M67" s="31">
        <v>0.33894999999999997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2280.4</v>
      </c>
      <c r="D68" s="36">
        <v>2283.8333333333335</v>
      </c>
      <c r="E68" s="36">
        <v>2244.666666666667</v>
      </c>
      <c r="F68" s="36">
        <v>2208.9333333333334</v>
      </c>
      <c r="G68" s="36">
        <v>2169.7666666666669</v>
      </c>
      <c r="H68" s="36">
        <v>2319.5666666666671</v>
      </c>
      <c r="I68" s="36">
        <v>2358.733333333334</v>
      </c>
      <c r="J68" s="36">
        <v>2394.4666666666672</v>
      </c>
      <c r="K68" s="31">
        <v>2323</v>
      </c>
      <c r="L68" s="31">
        <v>2248.1</v>
      </c>
      <c r="M68" s="31">
        <v>2.0642999999999998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357.35</v>
      </c>
      <c r="D69" s="36">
        <v>359.4666666666667</v>
      </c>
      <c r="E69" s="36">
        <v>353.93333333333339</v>
      </c>
      <c r="F69" s="36">
        <v>350.51666666666671</v>
      </c>
      <c r="G69" s="36">
        <v>344.98333333333341</v>
      </c>
      <c r="H69" s="36">
        <v>362.88333333333338</v>
      </c>
      <c r="I69" s="36">
        <v>368.41666666666669</v>
      </c>
      <c r="J69" s="36">
        <v>371.83333333333337</v>
      </c>
      <c r="K69" s="31">
        <v>365</v>
      </c>
      <c r="L69" s="31">
        <v>356.05</v>
      </c>
      <c r="M69" s="31">
        <v>6.5522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177.85</v>
      </c>
      <c r="D70" s="36">
        <v>178.93333333333331</v>
      </c>
      <c r="E70" s="36">
        <v>175.96666666666661</v>
      </c>
      <c r="F70" s="36">
        <v>174.08333333333331</v>
      </c>
      <c r="G70" s="36">
        <v>171.11666666666662</v>
      </c>
      <c r="H70" s="36">
        <v>180.81666666666661</v>
      </c>
      <c r="I70" s="36">
        <v>183.7833333333333</v>
      </c>
      <c r="J70" s="36">
        <v>185.6666666666666</v>
      </c>
      <c r="K70" s="31">
        <v>181.9</v>
      </c>
      <c r="L70" s="31">
        <v>177.05</v>
      </c>
      <c r="M70" s="31">
        <v>113.78108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249.85</v>
      </c>
      <c r="D71" s="36">
        <v>248.88333333333335</v>
      </c>
      <c r="E71" s="36">
        <v>244.76666666666671</v>
      </c>
      <c r="F71" s="36">
        <v>239.68333333333337</v>
      </c>
      <c r="G71" s="36">
        <v>235.56666666666672</v>
      </c>
      <c r="H71" s="36">
        <v>253.9666666666667</v>
      </c>
      <c r="I71" s="36">
        <v>258.08333333333331</v>
      </c>
      <c r="J71" s="36">
        <v>263.16666666666669</v>
      </c>
      <c r="K71" s="31">
        <v>253</v>
      </c>
      <c r="L71" s="31">
        <v>243.8</v>
      </c>
      <c r="M71" s="31">
        <v>173.42930000000001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131.44999999999999</v>
      </c>
      <c r="D72" s="36">
        <v>131.71666666666667</v>
      </c>
      <c r="E72" s="36">
        <v>127.83333333333334</v>
      </c>
      <c r="F72" s="36">
        <v>124.21666666666667</v>
      </c>
      <c r="G72" s="36">
        <v>120.33333333333334</v>
      </c>
      <c r="H72" s="36">
        <v>135.33333333333334</v>
      </c>
      <c r="I72" s="36">
        <v>139.21666666666667</v>
      </c>
      <c r="J72" s="36">
        <v>142.83333333333334</v>
      </c>
      <c r="K72" s="31">
        <v>135.6</v>
      </c>
      <c r="L72" s="31">
        <v>128.1</v>
      </c>
      <c r="M72" s="31">
        <v>82.436430000000001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58.6</v>
      </c>
      <c r="D73" s="36">
        <v>58.566666666666663</v>
      </c>
      <c r="E73" s="36">
        <v>57.733333333333327</v>
      </c>
      <c r="F73" s="36">
        <v>56.866666666666667</v>
      </c>
      <c r="G73" s="36">
        <v>56.033333333333331</v>
      </c>
      <c r="H73" s="36">
        <v>59.433333333333323</v>
      </c>
      <c r="I73" s="36">
        <v>60.266666666666666</v>
      </c>
      <c r="J73" s="36">
        <v>61.133333333333319</v>
      </c>
      <c r="K73" s="31">
        <v>59.4</v>
      </c>
      <c r="L73" s="31">
        <v>57.7</v>
      </c>
      <c r="M73" s="31">
        <v>169.82846000000001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1375.1</v>
      </c>
      <c r="D74" s="36">
        <v>1367.7333333333333</v>
      </c>
      <c r="E74" s="36">
        <v>1355.4666666666667</v>
      </c>
      <c r="F74" s="36">
        <v>1335.8333333333333</v>
      </c>
      <c r="G74" s="36">
        <v>1323.5666666666666</v>
      </c>
      <c r="H74" s="36">
        <v>1387.3666666666668</v>
      </c>
      <c r="I74" s="36">
        <v>1399.6333333333337</v>
      </c>
      <c r="J74" s="36">
        <v>1419.2666666666669</v>
      </c>
      <c r="K74" s="31">
        <v>1380</v>
      </c>
      <c r="L74" s="31">
        <v>1348.1</v>
      </c>
      <c r="M74" s="31">
        <v>3.6634099999999998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5025.3</v>
      </c>
      <c r="D75" s="36">
        <v>4998.0999999999995</v>
      </c>
      <c r="E75" s="36">
        <v>4957.1999999999989</v>
      </c>
      <c r="F75" s="36">
        <v>4889.0999999999995</v>
      </c>
      <c r="G75" s="36">
        <v>4848.1999999999989</v>
      </c>
      <c r="H75" s="36">
        <v>5066.1999999999989</v>
      </c>
      <c r="I75" s="36">
        <v>5107.0999999999985</v>
      </c>
      <c r="J75" s="36">
        <v>5175.1999999999989</v>
      </c>
      <c r="K75" s="31">
        <v>5039</v>
      </c>
      <c r="L75" s="31">
        <v>4930</v>
      </c>
      <c r="M75" s="31">
        <v>6.4170000000000005E-2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548.70000000000005</v>
      </c>
      <c r="D76" s="36">
        <v>548.68333333333339</v>
      </c>
      <c r="E76" s="36">
        <v>543.01666666666677</v>
      </c>
      <c r="F76" s="36">
        <v>537.33333333333337</v>
      </c>
      <c r="G76" s="36">
        <v>531.66666666666674</v>
      </c>
      <c r="H76" s="36">
        <v>554.36666666666679</v>
      </c>
      <c r="I76" s="36">
        <v>560.0333333333333</v>
      </c>
      <c r="J76" s="36">
        <v>565.71666666666681</v>
      </c>
      <c r="K76" s="31">
        <v>554.35</v>
      </c>
      <c r="L76" s="31">
        <v>543</v>
      </c>
      <c r="M76" s="31">
        <v>6.0511900000000001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1619.55</v>
      </c>
      <c r="D77" s="36">
        <v>1618.8166666666666</v>
      </c>
      <c r="E77" s="36">
        <v>1587.7333333333331</v>
      </c>
      <c r="F77" s="36">
        <v>1555.9166666666665</v>
      </c>
      <c r="G77" s="36">
        <v>1524.833333333333</v>
      </c>
      <c r="H77" s="36">
        <v>1650.6333333333332</v>
      </c>
      <c r="I77" s="36">
        <v>1681.7166666666667</v>
      </c>
      <c r="J77" s="36">
        <v>1713.5333333333333</v>
      </c>
      <c r="K77" s="31">
        <v>1649.9</v>
      </c>
      <c r="L77" s="31">
        <v>1587</v>
      </c>
      <c r="M77" s="31">
        <v>5.1434800000000003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187.45</v>
      </c>
      <c r="D78" s="36">
        <v>185.96666666666667</v>
      </c>
      <c r="E78" s="36">
        <v>183.98333333333335</v>
      </c>
      <c r="F78" s="36">
        <v>180.51666666666668</v>
      </c>
      <c r="G78" s="36">
        <v>178.53333333333336</v>
      </c>
      <c r="H78" s="36">
        <v>189.43333333333334</v>
      </c>
      <c r="I78" s="36">
        <v>191.41666666666663</v>
      </c>
      <c r="J78" s="36">
        <v>194.88333333333333</v>
      </c>
      <c r="K78" s="31">
        <v>187.95</v>
      </c>
      <c r="L78" s="31">
        <v>182.5</v>
      </c>
      <c r="M78" s="31">
        <v>162.35946999999999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1092.7</v>
      </c>
      <c r="D79" s="36">
        <v>1099.7666666666667</v>
      </c>
      <c r="E79" s="36">
        <v>1080.9333333333334</v>
      </c>
      <c r="F79" s="36">
        <v>1069.1666666666667</v>
      </c>
      <c r="G79" s="36">
        <v>1050.3333333333335</v>
      </c>
      <c r="H79" s="36">
        <v>1111.5333333333333</v>
      </c>
      <c r="I79" s="36">
        <v>1130.3666666666668</v>
      </c>
      <c r="J79" s="36">
        <v>1142.1333333333332</v>
      </c>
      <c r="K79" s="31">
        <v>1118.5999999999999</v>
      </c>
      <c r="L79" s="31">
        <v>1088</v>
      </c>
      <c r="M79" s="31">
        <v>10.44847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224.75</v>
      </c>
      <c r="D80" s="36">
        <v>222.16666666666666</v>
      </c>
      <c r="E80" s="36">
        <v>218.38333333333333</v>
      </c>
      <c r="F80" s="36">
        <v>212.01666666666668</v>
      </c>
      <c r="G80" s="36">
        <v>208.23333333333335</v>
      </c>
      <c r="H80" s="36">
        <v>228.5333333333333</v>
      </c>
      <c r="I80" s="36">
        <v>232.31666666666666</v>
      </c>
      <c r="J80" s="36">
        <v>238.68333333333328</v>
      </c>
      <c r="K80" s="31">
        <v>225.95</v>
      </c>
      <c r="L80" s="31">
        <v>215.8</v>
      </c>
      <c r="M80" s="31">
        <v>219.03120999999999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566.65</v>
      </c>
      <c r="D81" s="36">
        <v>566.44999999999993</v>
      </c>
      <c r="E81" s="36">
        <v>560.49999999999989</v>
      </c>
      <c r="F81" s="36">
        <v>554.34999999999991</v>
      </c>
      <c r="G81" s="36">
        <v>548.39999999999986</v>
      </c>
      <c r="H81" s="36">
        <v>572.59999999999991</v>
      </c>
      <c r="I81" s="36">
        <v>578.54999999999995</v>
      </c>
      <c r="J81" s="36">
        <v>584.69999999999993</v>
      </c>
      <c r="K81" s="31">
        <v>572.4</v>
      </c>
      <c r="L81" s="31">
        <v>560.29999999999995</v>
      </c>
      <c r="M81" s="31">
        <v>87.642830000000004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1231.8</v>
      </c>
      <c r="D82" s="36">
        <v>1231.4833333333333</v>
      </c>
      <c r="E82" s="36">
        <v>1223.9666666666667</v>
      </c>
      <c r="F82" s="36">
        <v>1216.1333333333334</v>
      </c>
      <c r="G82" s="36">
        <v>1208.6166666666668</v>
      </c>
      <c r="H82" s="36">
        <v>1239.3166666666666</v>
      </c>
      <c r="I82" s="36">
        <v>1246.8333333333335</v>
      </c>
      <c r="J82" s="36">
        <v>1254.6666666666665</v>
      </c>
      <c r="K82" s="31">
        <v>1239</v>
      </c>
      <c r="L82" s="31">
        <v>1223.6500000000001</v>
      </c>
      <c r="M82" s="31">
        <v>65.960319999999996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490.35</v>
      </c>
      <c r="D83" s="36">
        <v>488.23333333333335</v>
      </c>
      <c r="E83" s="36">
        <v>482.4666666666667</v>
      </c>
      <c r="F83" s="36">
        <v>474.58333333333337</v>
      </c>
      <c r="G83" s="36">
        <v>468.81666666666672</v>
      </c>
      <c r="H83" s="36">
        <v>496.11666666666667</v>
      </c>
      <c r="I83" s="36">
        <v>501.88333333333333</v>
      </c>
      <c r="J83" s="36">
        <v>509.76666666666665</v>
      </c>
      <c r="K83" s="31">
        <v>494</v>
      </c>
      <c r="L83" s="31">
        <v>480.35</v>
      </c>
      <c r="M83" s="31">
        <v>1.19739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246.85</v>
      </c>
      <c r="D84" s="36">
        <v>246.98333333333335</v>
      </c>
      <c r="E84" s="36">
        <v>244.41666666666669</v>
      </c>
      <c r="F84" s="36">
        <v>241.98333333333335</v>
      </c>
      <c r="G84" s="36">
        <v>239.41666666666669</v>
      </c>
      <c r="H84" s="36">
        <v>249.41666666666669</v>
      </c>
      <c r="I84" s="36">
        <v>251.98333333333335</v>
      </c>
      <c r="J84" s="36">
        <v>254.41666666666669</v>
      </c>
      <c r="K84" s="31">
        <v>249.55</v>
      </c>
      <c r="L84" s="31">
        <v>244.55</v>
      </c>
      <c r="M84" s="31">
        <v>34.651989999999998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1425.25</v>
      </c>
      <c r="D85" s="36">
        <v>1415.8833333333332</v>
      </c>
      <c r="E85" s="36">
        <v>1402.8166666666664</v>
      </c>
      <c r="F85" s="36">
        <v>1380.3833333333332</v>
      </c>
      <c r="G85" s="36">
        <v>1367.3166666666664</v>
      </c>
      <c r="H85" s="36">
        <v>1438.3166666666664</v>
      </c>
      <c r="I85" s="36">
        <v>1451.383333333333</v>
      </c>
      <c r="J85" s="36">
        <v>1473.8166666666664</v>
      </c>
      <c r="K85" s="31">
        <v>1428.95</v>
      </c>
      <c r="L85" s="31">
        <v>1393.45</v>
      </c>
      <c r="M85" s="31">
        <v>1.36378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717.9</v>
      </c>
      <c r="D86" s="36">
        <v>721.45000000000016</v>
      </c>
      <c r="E86" s="36">
        <v>708.90000000000032</v>
      </c>
      <c r="F86" s="36">
        <v>699.9000000000002</v>
      </c>
      <c r="G86" s="36">
        <v>687.35000000000036</v>
      </c>
      <c r="H86" s="36">
        <v>730.45000000000027</v>
      </c>
      <c r="I86" s="36">
        <v>743.00000000000023</v>
      </c>
      <c r="J86" s="36">
        <v>752.00000000000023</v>
      </c>
      <c r="K86" s="31">
        <v>734</v>
      </c>
      <c r="L86" s="31">
        <v>712.45</v>
      </c>
      <c r="M86" s="31">
        <v>9.7845099999999992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5617</v>
      </c>
      <c r="D87" s="36">
        <v>5591.3499999999995</v>
      </c>
      <c r="E87" s="36">
        <v>5526.6499999999987</v>
      </c>
      <c r="F87" s="36">
        <v>5436.2999999999993</v>
      </c>
      <c r="G87" s="36">
        <v>5371.5999999999985</v>
      </c>
      <c r="H87" s="36">
        <v>5681.6999999999989</v>
      </c>
      <c r="I87" s="36">
        <v>5746.4</v>
      </c>
      <c r="J87" s="36">
        <v>5836.7499999999991</v>
      </c>
      <c r="K87" s="31">
        <v>5656.05</v>
      </c>
      <c r="L87" s="31">
        <v>5501</v>
      </c>
      <c r="M87" s="31">
        <v>0.89756999999999998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1231.5999999999999</v>
      </c>
      <c r="D88" s="36">
        <v>1245.3833333333332</v>
      </c>
      <c r="E88" s="36">
        <v>1208.7666666666664</v>
      </c>
      <c r="F88" s="36">
        <v>1185.9333333333332</v>
      </c>
      <c r="G88" s="36">
        <v>1149.3166666666664</v>
      </c>
      <c r="H88" s="36">
        <v>1268.2166666666665</v>
      </c>
      <c r="I88" s="36">
        <v>1304.8333333333333</v>
      </c>
      <c r="J88" s="36">
        <v>1327.6666666666665</v>
      </c>
      <c r="K88" s="31">
        <v>1282</v>
      </c>
      <c r="L88" s="31">
        <v>1222.55</v>
      </c>
      <c r="M88" s="31">
        <v>1.7060599999999999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1540.75</v>
      </c>
      <c r="D89" s="36">
        <v>1541.1499999999999</v>
      </c>
      <c r="E89" s="36">
        <v>1521.5999999999997</v>
      </c>
      <c r="F89" s="36">
        <v>1502.4499999999998</v>
      </c>
      <c r="G89" s="36">
        <v>1482.8999999999996</v>
      </c>
      <c r="H89" s="36">
        <v>1560.2999999999997</v>
      </c>
      <c r="I89" s="36">
        <v>1579.85</v>
      </c>
      <c r="J89" s="36">
        <v>1598.9999999999998</v>
      </c>
      <c r="K89" s="31">
        <v>1560.7</v>
      </c>
      <c r="L89" s="31">
        <v>1522</v>
      </c>
      <c r="M89" s="31">
        <v>0.30603000000000002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484.4</v>
      </c>
      <c r="D90" s="36">
        <v>489.33333333333331</v>
      </c>
      <c r="E90" s="36">
        <v>473.91666666666663</v>
      </c>
      <c r="F90" s="36">
        <v>463.43333333333334</v>
      </c>
      <c r="G90" s="36">
        <v>448.01666666666665</v>
      </c>
      <c r="H90" s="36">
        <v>499.81666666666661</v>
      </c>
      <c r="I90" s="36">
        <v>515.23333333333323</v>
      </c>
      <c r="J90" s="36">
        <v>525.71666666666658</v>
      </c>
      <c r="K90" s="31">
        <v>504.75</v>
      </c>
      <c r="L90" s="31">
        <v>478.85</v>
      </c>
      <c r="M90" s="31">
        <v>5.2533099999999999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29870.400000000001</v>
      </c>
      <c r="D91" s="36">
        <v>29872.600000000002</v>
      </c>
      <c r="E91" s="36">
        <v>29547.850000000006</v>
      </c>
      <c r="F91" s="36">
        <v>29225.300000000003</v>
      </c>
      <c r="G91" s="36">
        <v>28900.550000000007</v>
      </c>
      <c r="H91" s="36">
        <v>30195.150000000005</v>
      </c>
      <c r="I91" s="36">
        <v>30519.899999999998</v>
      </c>
      <c r="J91" s="36">
        <v>30842.450000000004</v>
      </c>
      <c r="K91" s="31">
        <v>30197.35</v>
      </c>
      <c r="L91" s="31">
        <v>29550.05</v>
      </c>
      <c r="M91" s="31">
        <v>0.44863999999999998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875.2</v>
      </c>
      <c r="D92" s="36">
        <v>871.19999999999993</v>
      </c>
      <c r="E92" s="36">
        <v>852.99999999999989</v>
      </c>
      <c r="F92" s="36">
        <v>830.8</v>
      </c>
      <c r="G92" s="36">
        <v>812.59999999999991</v>
      </c>
      <c r="H92" s="36">
        <v>893.39999999999986</v>
      </c>
      <c r="I92" s="36">
        <v>911.59999999999991</v>
      </c>
      <c r="J92" s="36">
        <v>933.79999999999984</v>
      </c>
      <c r="K92" s="31">
        <v>889.4</v>
      </c>
      <c r="L92" s="31">
        <v>849</v>
      </c>
      <c r="M92" s="31">
        <v>1.8284100000000001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14.9</v>
      </c>
      <c r="D93" s="36">
        <v>14.950000000000001</v>
      </c>
      <c r="E93" s="36">
        <v>14.500000000000002</v>
      </c>
      <c r="F93" s="36">
        <v>14.100000000000001</v>
      </c>
      <c r="G93" s="36">
        <v>13.650000000000002</v>
      </c>
      <c r="H93" s="36">
        <v>15.350000000000001</v>
      </c>
      <c r="I93" s="36">
        <v>15.8</v>
      </c>
      <c r="J93" s="36">
        <v>16.200000000000003</v>
      </c>
      <c r="K93" s="31">
        <v>15.4</v>
      </c>
      <c r="L93" s="31">
        <v>14.55</v>
      </c>
      <c r="M93" s="31">
        <v>264.29252000000002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4802.8999999999996</v>
      </c>
      <c r="D94" s="36">
        <v>4798.583333333333</v>
      </c>
      <c r="E94" s="36">
        <v>4764.3166666666657</v>
      </c>
      <c r="F94" s="36">
        <v>4725.7333333333327</v>
      </c>
      <c r="G94" s="36">
        <v>4691.4666666666653</v>
      </c>
      <c r="H94" s="36">
        <v>4837.1666666666661</v>
      </c>
      <c r="I94" s="36">
        <v>4871.4333333333343</v>
      </c>
      <c r="J94" s="36">
        <v>4910.0166666666664</v>
      </c>
      <c r="K94" s="31">
        <v>4832.8500000000004</v>
      </c>
      <c r="L94" s="31">
        <v>4760</v>
      </c>
      <c r="M94" s="31">
        <v>3.0015900000000002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1784.3</v>
      </c>
      <c r="D95" s="36">
        <v>1773.1166666666668</v>
      </c>
      <c r="E95" s="36">
        <v>1751.2333333333336</v>
      </c>
      <c r="F95" s="36">
        <v>1718.1666666666667</v>
      </c>
      <c r="G95" s="36">
        <v>1696.2833333333335</v>
      </c>
      <c r="H95" s="36">
        <v>1806.1833333333336</v>
      </c>
      <c r="I95" s="36">
        <v>1828.0666666666668</v>
      </c>
      <c r="J95" s="36">
        <v>1861.1333333333337</v>
      </c>
      <c r="K95" s="31">
        <v>1795</v>
      </c>
      <c r="L95" s="31">
        <v>1740.05</v>
      </c>
      <c r="M95" s="31">
        <v>1.0766100000000001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573.6</v>
      </c>
      <c r="D96" s="36">
        <v>569.71666666666658</v>
      </c>
      <c r="E96" s="36">
        <v>563.43333333333317</v>
      </c>
      <c r="F96" s="36">
        <v>553.26666666666654</v>
      </c>
      <c r="G96" s="36">
        <v>546.98333333333312</v>
      </c>
      <c r="H96" s="36">
        <v>579.88333333333321</v>
      </c>
      <c r="I96" s="36">
        <v>586.16666666666674</v>
      </c>
      <c r="J96" s="36">
        <v>596.33333333333326</v>
      </c>
      <c r="K96" s="31">
        <v>576</v>
      </c>
      <c r="L96" s="31">
        <v>559.54999999999995</v>
      </c>
      <c r="M96" s="31">
        <v>1.0840000000000001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113.55</v>
      </c>
      <c r="D97" s="36">
        <v>114.39999999999999</v>
      </c>
      <c r="E97" s="36">
        <v>111.94999999999999</v>
      </c>
      <c r="F97" s="36">
        <v>110.35</v>
      </c>
      <c r="G97" s="36">
        <v>107.89999999999999</v>
      </c>
      <c r="H97" s="36">
        <v>115.99999999999999</v>
      </c>
      <c r="I97" s="36">
        <v>118.45</v>
      </c>
      <c r="J97" s="36">
        <v>120.04999999999998</v>
      </c>
      <c r="K97" s="31">
        <v>116.85</v>
      </c>
      <c r="L97" s="31">
        <v>112.8</v>
      </c>
      <c r="M97" s="31">
        <v>42.288080000000001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502.25</v>
      </c>
      <c r="D98" s="36">
        <v>497.48333333333335</v>
      </c>
      <c r="E98" s="36">
        <v>477.9666666666667</v>
      </c>
      <c r="F98" s="36">
        <v>453.68333333333334</v>
      </c>
      <c r="G98" s="36">
        <v>434.16666666666669</v>
      </c>
      <c r="H98" s="36">
        <v>521.76666666666665</v>
      </c>
      <c r="I98" s="36">
        <v>541.2833333333333</v>
      </c>
      <c r="J98" s="36">
        <v>565.56666666666672</v>
      </c>
      <c r="K98" s="31">
        <v>517</v>
      </c>
      <c r="L98" s="31">
        <v>473.2</v>
      </c>
      <c r="M98" s="31">
        <v>168.44598999999999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433.95</v>
      </c>
      <c r="D99" s="36">
        <v>433</v>
      </c>
      <c r="E99" s="36">
        <v>427.6</v>
      </c>
      <c r="F99" s="36">
        <v>421.25</v>
      </c>
      <c r="G99" s="36">
        <v>415.85</v>
      </c>
      <c r="H99" s="36">
        <v>439.35</v>
      </c>
      <c r="I99" s="36">
        <v>444.75</v>
      </c>
      <c r="J99" s="36">
        <v>451.1</v>
      </c>
      <c r="K99" s="31">
        <v>438.4</v>
      </c>
      <c r="L99" s="31">
        <v>426.65</v>
      </c>
      <c r="M99" s="31">
        <v>6.1245799999999999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4994.5</v>
      </c>
      <c r="D100" s="36">
        <v>4994.833333333333</v>
      </c>
      <c r="E100" s="36">
        <v>4899.6666666666661</v>
      </c>
      <c r="F100" s="36">
        <v>4804.833333333333</v>
      </c>
      <c r="G100" s="36">
        <v>4709.6666666666661</v>
      </c>
      <c r="H100" s="36">
        <v>5089.6666666666661</v>
      </c>
      <c r="I100" s="36">
        <v>5184.8333333333321</v>
      </c>
      <c r="J100" s="36">
        <v>5279.6666666666661</v>
      </c>
      <c r="K100" s="31">
        <v>5090</v>
      </c>
      <c r="L100" s="31">
        <v>4900</v>
      </c>
      <c r="M100" s="31">
        <v>0.43473000000000001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341.75</v>
      </c>
      <c r="D101" s="36">
        <v>341.81666666666666</v>
      </c>
      <c r="E101" s="36">
        <v>336.13333333333333</v>
      </c>
      <c r="F101" s="36">
        <v>330.51666666666665</v>
      </c>
      <c r="G101" s="36">
        <v>324.83333333333331</v>
      </c>
      <c r="H101" s="36">
        <v>347.43333333333334</v>
      </c>
      <c r="I101" s="36">
        <v>353.11666666666662</v>
      </c>
      <c r="J101" s="36">
        <v>358.73333333333335</v>
      </c>
      <c r="K101" s="31">
        <v>347.5</v>
      </c>
      <c r="L101" s="31">
        <v>336.2</v>
      </c>
      <c r="M101" s="31">
        <v>1.44967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221.45</v>
      </c>
      <c r="D102" s="36">
        <v>222.70000000000002</v>
      </c>
      <c r="E102" s="36">
        <v>218.60000000000002</v>
      </c>
      <c r="F102" s="36">
        <v>215.75</v>
      </c>
      <c r="G102" s="36">
        <v>211.65</v>
      </c>
      <c r="H102" s="36">
        <v>225.55000000000004</v>
      </c>
      <c r="I102" s="36">
        <v>229.65</v>
      </c>
      <c r="J102" s="36">
        <v>232.50000000000006</v>
      </c>
      <c r="K102" s="31">
        <v>226.8</v>
      </c>
      <c r="L102" s="31">
        <v>219.85</v>
      </c>
      <c r="M102" s="31">
        <v>10.127610000000001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718.05</v>
      </c>
      <c r="D103" s="36">
        <v>713.59999999999991</v>
      </c>
      <c r="E103" s="36">
        <v>706.54999999999984</v>
      </c>
      <c r="F103" s="36">
        <v>695.05</v>
      </c>
      <c r="G103" s="36">
        <v>687.99999999999989</v>
      </c>
      <c r="H103" s="36">
        <v>725.0999999999998</v>
      </c>
      <c r="I103" s="36">
        <v>732.15</v>
      </c>
      <c r="J103" s="36">
        <v>743.64999999999975</v>
      </c>
      <c r="K103" s="31">
        <v>720.65</v>
      </c>
      <c r="L103" s="31">
        <v>702.1</v>
      </c>
      <c r="M103" s="31">
        <v>3.0661800000000001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551.04999999999995</v>
      </c>
      <c r="D104" s="36">
        <v>546.98333333333335</v>
      </c>
      <c r="E104" s="36">
        <v>539.61666666666667</v>
      </c>
      <c r="F104" s="36">
        <v>528.18333333333328</v>
      </c>
      <c r="G104" s="36">
        <v>520.81666666666661</v>
      </c>
      <c r="H104" s="36">
        <v>558.41666666666674</v>
      </c>
      <c r="I104" s="36">
        <v>565.78333333333353</v>
      </c>
      <c r="J104" s="36">
        <v>577.21666666666681</v>
      </c>
      <c r="K104" s="31">
        <v>554.35</v>
      </c>
      <c r="L104" s="31">
        <v>535.54999999999995</v>
      </c>
      <c r="M104" s="31">
        <v>60.524209999999997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208.3</v>
      </c>
      <c r="D105" s="36">
        <v>205.41666666666666</v>
      </c>
      <c r="E105" s="36">
        <v>198.88333333333333</v>
      </c>
      <c r="F105" s="36">
        <v>189.46666666666667</v>
      </c>
      <c r="G105" s="36">
        <v>182.93333333333334</v>
      </c>
      <c r="H105" s="36">
        <v>214.83333333333331</v>
      </c>
      <c r="I105" s="36">
        <v>221.36666666666667</v>
      </c>
      <c r="J105" s="36">
        <v>230.7833333333333</v>
      </c>
      <c r="K105" s="31">
        <v>211.95</v>
      </c>
      <c r="L105" s="31">
        <v>196</v>
      </c>
      <c r="M105" s="31">
        <v>4.3056599999999996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1120.7</v>
      </c>
      <c r="D106" s="36">
        <v>1117.9833333333333</v>
      </c>
      <c r="E106" s="36">
        <v>1101.7166666666667</v>
      </c>
      <c r="F106" s="36">
        <v>1082.7333333333333</v>
      </c>
      <c r="G106" s="36">
        <v>1066.4666666666667</v>
      </c>
      <c r="H106" s="36">
        <v>1136.9666666666667</v>
      </c>
      <c r="I106" s="36">
        <v>1153.2333333333336</v>
      </c>
      <c r="J106" s="36">
        <v>1172.2166666666667</v>
      </c>
      <c r="K106" s="31">
        <v>1134.25</v>
      </c>
      <c r="L106" s="31">
        <v>1099</v>
      </c>
      <c r="M106" s="31">
        <v>1.63883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195.7</v>
      </c>
      <c r="D107" s="36">
        <v>195.45000000000002</v>
      </c>
      <c r="E107" s="36">
        <v>192.75000000000003</v>
      </c>
      <c r="F107" s="36">
        <v>189.8</v>
      </c>
      <c r="G107" s="36">
        <v>187.10000000000002</v>
      </c>
      <c r="H107" s="36">
        <v>198.40000000000003</v>
      </c>
      <c r="I107" s="36">
        <v>201.10000000000002</v>
      </c>
      <c r="J107" s="36">
        <v>204.05000000000004</v>
      </c>
      <c r="K107" s="31">
        <v>198.15</v>
      </c>
      <c r="L107" s="31">
        <v>192.5</v>
      </c>
      <c r="M107" s="31">
        <v>30.008469999999999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2471.5500000000002</v>
      </c>
      <c r="D108" s="36">
        <v>2493.4833333333336</v>
      </c>
      <c r="E108" s="36">
        <v>2428.0666666666671</v>
      </c>
      <c r="F108" s="36">
        <v>2384.5833333333335</v>
      </c>
      <c r="G108" s="36">
        <v>2319.166666666667</v>
      </c>
      <c r="H108" s="36">
        <v>2536.9666666666672</v>
      </c>
      <c r="I108" s="36">
        <v>2602.3833333333332</v>
      </c>
      <c r="J108" s="36">
        <v>2645.8666666666672</v>
      </c>
      <c r="K108" s="31">
        <v>2558.9</v>
      </c>
      <c r="L108" s="31">
        <v>2450</v>
      </c>
      <c r="M108" s="31">
        <v>1.6172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56.75</v>
      </c>
      <c r="D109" s="36">
        <v>56.933333333333337</v>
      </c>
      <c r="E109" s="36">
        <v>55.616666666666674</v>
      </c>
      <c r="F109" s="36">
        <v>54.483333333333334</v>
      </c>
      <c r="G109" s="36">
        <v>53.166666666666671</v>
      </c>
      <c r="H109" s="36">
        <v>58.066666666666677</v>
      </c>
      <c r="I109" s="36">
        <v>59.38333333333334</v>
      </c>
      <c r="J109" s="36">
        <v>60.51666666666668</v>
      </c>
      <c r="K109" s="31">
        <v>58.25</v>
      </c>
      <c r="L109" s="31">
        <v>55.8</v>
      </c>
      <c r="M109" s="31">
        <v>166.08752999999999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1657.6</v>
      </c>
      <c r="D110" s="36">
        <v>1654.7</v>
      </c>
      <c r="E110" s="36">
        <v>1624.9</v>
      </c>
      <c r="F110" s="36">
        <v>1592.2</v>
      </c>
      <c r="G110" s="36">
        <v>1562.4</v>
      </c>
      <c r="H110" s="36">
        <v>1687.4</v>
      </c>
      <c r="I110" s="36">
        <v>1717.1999999999998</v>
      </c>
      <c r="J110" s="36">
        <v>1749.9</v>
      </c>
      <c r="K110" s="31">
        <v>1684.5</v>
      </c>
      <c r="L110" s="31">
        <v>1622</v>
      </c>
      <c r="M110" s="31">
        <v>6.9405099999999997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630</v>
      </c>
      <c r="D111" s="36">
        <v>634.68333333333328</v>
      </c>
      <c r="E111" s="36">
        <v>621.81666666666661</v>
      </c>
      <c r="F111" s="36">
        <v>613.63333333333333</v>
      </c>
      <c r="G111" s="36">
        <v>600.76666666666665</v>
      </c>
      <c r="H111" s="36">
        <v>642.86666666666656</v>
      </c>
      <c r="I111" s="36">
        <v>655.73333333333312</v>
      </c>
      <c r="J111" s="36">
        <v>663.91666666666652</v>
      </c>
      <c r="K111" s="31">
        <v>647.54999999999995</v>
      </c>
      <c r="L111" s="31">
        <v>626.5</v>
      </c>
      <c r="M111" s="31">
        <v>2.5284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1424.35</v>
      </c>
      <c r="D112" s="36">
        <v>1413.4166666666667</v>
      </c>
      <c r="E112" s="36">
        <v>1395.8833333333334</v>
      </c>
      <c r="F112" s="36">
        <v>1367.4166666666667</v>
      </c>
      <c r="G112" s="36">
        <v>1349.8833333333334</v>
      </c>
      <c r="H112" s="36">
        <v>1441.8833333333334</v>
      </c>
      <c r="I112" s="36">
        <v>1459.4166666666667</v>
      </c>
      <c r="J112" s="36">
        <v>1487.8833333333334</v>
      </c>
      <c r="K112" s="31">
        <v>1430.95</v>
      </c>
      <c r="L112" s="31">
        <v>1384.95</v>
      </c>
      <c r="M112" s="31">
        <v>0.85153999999999996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6992.55</v>
      </c>
      <c r="D113" s="36">
        <v>6904.5</v>
      </c>
      <c r="E113" s="36">
        <v>6731.3</v>
      </c>
      <c r="F113" s="36">
        <v>6470.05</v>
      </c>
      <c r="G113" s="36">
        <v>6296.85</v>
      </c>
      <c r="H113" s="36">
        <v>7165.75</v>
      </c>
      <c r="I113" s="36">
        <v>7338.9500000000007</v>
      </c>
      <c r="J113" s="36">
        <v>7600.2</v>
      </c>
      <c r="K113" s="31">
        <v>7077.7</v>
      </c>
      <c r="L113" s="31">
        <v>6643.25</v>
      </c>
      <c r="M113" s="31">
        <v>0.47347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794.4</v>
      </c>
      <c r="D114" s="36">
        <v>778.38333333333333</v>
      </c>
      <c r="E114" s="36">
        <v>758.36666666666667</v>
      </c>
      <c r="F114" s="36">
        <v>722.33333333333337</v>
      </c>
      <c r="G114" s="36">
        <v>702.31666666666672</v>
      </c>
      <c r="H114" s="36">
        <v>814.41666666666663</v>
      </c>
      <c r="I114" s="36">
        <v>834.43333333333328</v>
      </c>
      <c r="J114" s="36">
        <v>870.46666666666658</v>
      </c>
      <c r="K114" s="31">
        <v>798.4</v>
      </c>
      <c r="L114" s="31">
        <v>742.35</v>
      </c>
      <c r="M114" s="31">
        <v>14.497450000000001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337.65</v>
      </c>
      <c r="D115" s="36">
        <v>338.16666666666669</v>
      </c>
      <c r="E115" s="36">
        <v>333.33333333333337</v>
      </c>
      <c r="F115" s="36">
        <v>329.01666666666671</v>
      </c>
      <c r="G115" s="36">
        <v>324.18333333333339</v>
      </c>
      <c r="H115" s="36">
        <v>342.48333333333335</v>
      </c>
      <c r="I115" s="36">
        <v>347.31666666666672</v>
      </c>
      <c r="J115" s="36">
        <v>351.63333333333333</v>
      </c>
      <c r="K115" s="31">
        <v>343</v>
      </c>
      <c r="L115" s="31">
        <v>333.85</v>
      </c>
      <c r="M115" s="31">
        <v>9.8682300000000005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423.2</v>
      </c>
      <c r="D116" s="36">
        <v>429.33333333333331</v>
      </c>
      <c r="E116" s="36">
        <v>415.86666666666662</v>
      </c>
      <c r="F116" s="36">
        <v>408.5333333333333</v>
      </c>
      <c r="G116" s="36">
        <v>395.06666666666661</v>
      </c>
      <c r="H116" s="36">
        <v>436.66666666666663</v>
      </c>
      <c r="I116" s="36">
        <v>450.13333333333333</v>
      </c>
      <c r="J116" s="36">
        <v>457.46666666666664</v>
      </c>
      <c r="K116" s="31">
        <v>442.8</v>
      </c>
      <c r="L116" s="31">
        <v>422</v>
      </c>
      <c r="M116" s="31">
        <v>2.5680299999999998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1000.45</v>
      </c>
      <c r="D117" s="36">
        <v>1007.8333333333334</v>
      </c>
      <c r="E117" s="36">
        <v>981.66666666666674</v>
      </c>
      <c r="F117" s="36">
        <v>962.88333333333333</v>
      </c>
      <c r="G117" s="36">
        <v>936.7166666666667</v>
      </c>
      <c r="H117" s="36">
        <v>1026.6166666666668</v>
      </c>
      <c r="I117" s="36">
        <v>1052.7833333333335</v>
      </c>
      <c r="J117" s="36">
        <v>1071.5666666666668</v>
      </c>
      <c r="K117" s="31">
        <v>1034</v>
      </c>
      <c r="L117" s="31">
        <v>989.05</v>
      </c>
      <c r="M117" s="31">
        <v>0.63139999999999996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1044.8</v>
      </c>
      <c r="D118" s="36">
        <v>1040.9166666666667</v>
      </c>
      <c r="E118" s="36">
        <v>1030.5333333333335</v>
      </c>
      <c r="F118" s="36">
        <v>1016.2666666666669</v>
      </c>
      <c r="G118" s="36">
        <v>1005.8833333333337</v>
      </c>
      <c r="H118" s="36">
        <v>1055.1833333333334</v>
      </c>
      <c r="I118" s="36">
        <v>1065.5666666666666</v>
      </c>
      <c r="J118" s="36">
        <v>1079.8333333333333</v>
      </c>
      <c r="K118" s="31">
        <v>1051.3</v>
      </c>
      <c r="L118" s="31">
        <v>1026.6500000000001</v>
      </c>
      <c r="M118" s="31">
        <v>12.41436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1417.4</v>
      </c>
      <c r="D119" s="36">
        <v>1425.9666666666665</v>
      </c>
      <c r="E119" s="36">
        <v>1407.0333333333328</v>
      </c>
      <c r="F119" s="36">
        <v>1396.6666666666663</v>
      </c>
      <c r="G119" s="36">
        <v>1377.7333333333327</v>
      </c>
      <c r="H119" s="36">
        <v>1436.333333333333</v>
      </c>
      <c r="I119" s="36">
        <v>1455.2666666666669</v>
      </c>
      <c r="J119" s="36">
        <v>1465.6333333333332</v>
      </c>
      <c r="K119" s="31">
        <v>1444.9</v>
      </c>
      <c r="L119" s="31">
        <v>1415.6</v>
      </c>
      <c r="M119" s="31">
        <v>17.2821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128.80000000000001</v>
      </c>
      <c r="D120" s="36">
        <v>128.11666666666667</v>
      </c>
      <c r="E120" s="36">
        <v>127.03333333333336</v>
      </c>
      <c r="F120" s="36">
        <v>125.26666666666668</v>
      </c>
      <c r="G120" s="36">
        <v>124.18333333333337</v>
      </c>
      <c r="H120" s="36">
        <v>129.88333333333335</v>
      </c>
      <c r="I120" s="36">
        <v>130.96666666666667</v>
      </c>
      <c r="J120" s="36">
        <v>132.73333333333335</v>
      </c>
      <c r="K120" s="31">
        <v>129.19999999999999</v>
      </c>
      <c r="L120" s="31">
        <v>126.35</v>
      </c>
      <c r="M120" s="31">
        <v>26.251709999999999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1300.8</v>
      </c>
      <c r="D121" s="36">
        <v>1302.6000000000001</v>
      </c>
      <c r="E121" s="36">
        <v>1278.2000000000003</v>
      </c>
      <c r="F121" s="36">
        <v>1255.6000000000001</v>
      </c>
      <c r="G121" s="36">
        <v>1231.2000000000003</v>
      </c>
      <c r="H121" s="36">
        <v>1325.2000000000003</v>
      </c>
      <c r="I121" s="36">
        <v>1349.6000000000004</v>
      </c>
      <c r="J121" s="36">
        <v>1372.2000000000003</v>
      </c>
      <c r="K121" s="31">
        <v>1327</v>
      </c>
      <c r="L121" s="31">
        <v>1280</v>
      </c>
      <c r="M121" s="31">
        <v>0.86002000000000001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419.5</v>
      </c>
      <c r="D122" s="36">
        <v>418.33333333333331</v>
      </c>
      <c r="E122" s="36">
        <v>413.86666666666662</v>
      </c>
      <c r="F122" s="36">
        <v>408.23333333333329</v>
      </c>
      <c r="G122" s="36">
        <v>403.76666666666659</v>
      </c>
      <c r="H122" s="36">
        <v>423.96666666666664</v>
      </c>
      <c r="I122" s="36">
        <v>428.43333333333334</v>
      </c>
      <c r="J122" s="36">
        <v>434.06666666666666</v>
      </c>
      <c r="K122" s="31">
        <v>422.8</v>
      </c>
      <c r="L122" s="31">
        <v>412.7</v>
      </c>
      <c r="M122" s="31">
        <v>69.503399999999999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878.25</v>
      </c>
      <c r="D123" s="36">
        <v>885.73333333333323</v>
      </c>
      <c r="E123" s="36">
        <v>867.51666666666642</v>
      </c>
      <c r="F123" s="36">
        <v>856.78333333333319</v>
      </c>
      <c r="G123" s="36">
        <v>838.56666666666638</v>
      </c>
      <c r="H123" s="36">
        <v>896.46666666666647</v>
      </c>
      <c r="I123" s="36">
        <v>914.68333333333339</v>
      </c>
      <c r="J123" s="36">
        <v>925.41666666666652</v>
      </c>
      <c r="K123" s="31">
        <v>903.95</v>
      </c>
      <c r="L123" s="31">
        <v>875</v>
      </c>
      <c r="M123" s="31">
        <v>16.407509999999998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5529.75</v>
      </c>
      <c r="D124" s="36">
        <v>5543.416666666667</v>
      </c>
      <c r="E124" s="36">
        <v>5461.8333333333339</v>
      </c>
      <c r="F124" s="36">
        <v>5393.916666666667</v>
      </c>
      <c r="G124" s="36">
        <v>5312.3333333333339</v>
      </c>
      <c r="H124" s="36">
        <v>5611.3333333333339</v>
      </c>
      <c r="I124" s="36">
        <v>5692.9166666666679</v>
      </c>
      <c r="J124" s="36">
        <v>5760.8333333333339</v>
      </c>
      <c r="K124" s="31">
        <v>5625</v>
      </c>
      <c r="L124" s="31">
        <v>5475.5</v>
      </c>
      <c r="M124" s="31">
        <v>3.3492199999999999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2664.6</v>
      </c>
      <c r="D125" s="36">
        <v>2653.8666666666668</v>
      </c>
      <c r="E125" s="36">
        <v>2622.7333333333336</v>
      </c>
      <c r="F125" s="36">
        <v>2580.8666666666668</v>
      </c>
      <c r="G125" s="36">
        <v>2549.7333333333336</v>
      </c>
      <c r="H125" s="36">
        <v>2695.7333333333336</v>
      </c>
      <c r="I125" s="36">
        <v>2726.8666666666668</v>
      </c>
      <c r="J125" s="36">
        <v>2768.7333333333336</v>
      </c>
      <c r="K125" s="31">
        <v>2685</v>
      </c>
      <c r="L125" s="31">
        <v>2612</v>
      </c>
      <c r="M125" s="31">
        <v>3.1308099999999999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2831.85</v>
      </c>
      <c r="D126" s="36">
        <v>2841.0333333333333</v>
      </c>
      <c r="E126" s="36">
        <v>2804.0666666666666</v>
      </c>
      <c r="F126" s="36">
        <v>2776.2833333333333</v>
      </c>
      <c r="G126" s="36">
        <v>2739.3166666666666</v>
      </c>
      <c r="H126" s="36">
        <v>2868.8166666666666</v>
      </c>
      <c r="I126" s="36">
        <v>2905.7833333333328</v>
      </c>
      <c r="J126" s="36">
        <v>2933.5666666666666</v>
      </c>
      <c r="K126" s="31">
        <v>2878</v>
      </c>
      <c r="L126" s="31">
        <v>2813.25</v>
      </c>
      <c r="M126" s="31">
        <v>1.4016</v>
      </c>
      <c r="N126" s="1"/>
      <c r="O126" s="1"/>
    </row>
    <row r="127" spans="1:15" ht="12.75" customHeight="1">
      <c r="A127" s="33">
        <v>117</v>
      </c>
      <c r="B127" s="53" t="s">
        <v>885</v>
      </c>
      <c r="C127" s="31">
        <v>1456.4</v>
      </c>
      <c r="D127" s="36">
        <v>1453.8</v>
      </c>
      <c r="E127" s="36">
        <v>1433.6</v>
      </c>
      <c r="F127" s="36">
        <v>1410.8</v>
      </c>
      <c r="G127" s="36">
        <v>1390.6</v>
      </c>
      <c r="H127" s="36">
        <v>1476.6</v>
      </c>
      <c r="I127" s="36">
        <v>1496.8000000000002</v>
      </c>
      <c r="J127" s="36">
        <v>1519.6</v>
      </c>
      <c r="K127" s="31">
        <v>1474</v>
      </c>
      <c r="L127" s="31">
        <v>1431</v>
      </c>
      <c r="M127" s="31">
        <v>0.40339000000000003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839.6</v>
      </c>
      <c r="D128" s="36">
        <v>834.11666666666679</v>
      </c>
      <c r="E128" s="36">
        <v>824.93333333333362</v>
      </c>
      <c r="F128" s="36">
        <v>810.26666666666688</v>
      </c>
      <c r="G128" s="36">
        <v>801.08333333333371</v>
      </c>
      <c r="H128" s="36">
        <v>848.78333333333353</v>
      </c>
      <c r="I128" s="36">
        <v>857.9666666666667</v>
      </c>
      <c r="J128" s="36">
        <v>872.63333333333344</v>
      </c>
      <c r="K128" s="31">
        <v>843.3</v>
      </c>
      <c r="L128" s="31">
        <v>819.45</v>
      </c>
      <c r="M128" s="31">
        <v>11.82471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1054.1500000000001</v>
      </c>
      <c r="D129" s="36">
        <v>1049.8166666666666</v>
      </c>
      <c r="E129" s="36">
        <v>1041.0833333333333</v>
      </c>
      <c r="F129" s="36">
        <v>1028.0166666666667</v>
      </c>
      <c r="G129" s="36">
        <v>1019.2833333333333</v>
      </c>
      <c r="H129" s="36">
        <v>1062.8833333333332</v>
      </c>
      <c r="I129" s="36">
        <v>1071.6166666666668</v>
      </c>
      <c r="J129" s="36">
        <v>1084.6833333333332</v>
      </c>
      <c r="K129" s="31">
        <v>1058.55</v>
      </c>
      <c r="L129" s="31">
        <v>1036.75</v>
      </c>
      <c r="M129" s="31">
        <v>2.9567800000000002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3844.25</v>
      </c>
      <c r="D130" s="36">
        <v>3830.5333333333333</v>
      </c>
      <c r="E130" s="36">
        <v>3795.7666666666664</v>
      </c>
      <c r="F130" s="36">
        <v>3747.2833333333333</v>
      </c>
      <c r="G130" s="36">
        <v>3712.5166666666664</v>
      </c>
      <c r="H130" s="36">
        <v>3879.0166666666664</v>
      </c>
      <c r="I130" s="36">
        <v>3913.7833333333338</v>
      </c>
      <c r="J130" s="36">
        <v>3962.2666666666664</v>
      </c>
      <c r="K130" s="31">
        <v>3865.3</v>
      </c>
      <c r="L130" s="31">
        <v>3782.05</v>
      </c>
      <c r="M130" s="31">
        <v>0.73470999999999997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1383.15</v>
      </c>
      <c r="D131" s="36">
        <v>1393.2833333333335</v>
      </c>
      <c r="E131" s="36">
        <v>1365.5666666666671</v>
      </c>
      <c r="F131" s="36">
        <v>1347.9833333333336</v>
      </c>
      <c r="G131" s="36">
        <v>1320.2666666666671</v>
      </c>
      <c r="H131" s="36">
        <v>1410.866666666667</v>
      </c>
      <c r="I131" s="36">
        <v>1438.5833333333337</v>
      </c>
      <c r="J131" s="36">
        <v>1456.166666666667</v>
      </c>
      <c r="K131" s="31">
        <v>1421</v>
      </c>
      <c r="L131" s="31">
        <v>1375.7</v>
      </c>
      <c r="M131" s="31">
        <v>2.2335400000000001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264.89999999999998</v>
      </c>
      <c r="D132" s="36">
        <v>265.05</v>
      </c>
      <c r="E132" s="36">
        <v>262.10000000000002</v>
      </c>
      <c r="F132" s="36">
        <v>259.3</v>
      </c>
      <c r="G132" s="36">
        <v>256.35000000000002</v>
      </c>
      <c r="H132" s="36">
        <v>267.85000000000002</v>
      </c>
      <c r="I132" s="36">
        <v>270.79999999999995</v>
      </c>
      <c r="J132" s="36">
        <v>273.60000000000002</v>
      </c>
      <c r="K132" s="31">
        <v>268</v>
      </c>
      <c r="L132" s="31">
        <v>262.25</v>
      </c>
      <c r="M132" s="31">
        <v>51.53884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2793.8</v>
      </c>
      <c r="D133" s="36">
        <v>2769.0500000000006</v>
      </c>
      <c r="E133" s="36">
        <v>2735.4500000000012</v>
      </c>
      <c r="F133" s="36">
        <v>2677.1000000000004</v>
      </c>
      <c r="G133" s="36">
        <v>2643.5000000000009</v>
      </c>
      <c r="H133" s="36">
        <v>2827.4000000000015</v>
      </c>
      <c r="I133" s="36">
        <v>2861.0000000000009</v>
      </c>
      <c r="J133" s="36">
        <v>2919.3500000000017</v>
      </c>
      <c r="K133" s="31">
        <v>2802.65</v>
      </c>
      <c r="L133" s="31">
        <v>2710.7</v>
      </c>
      <c r="M133" s="31">
        <v>8.8643999999999998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1999.75</v>
      </c>
      <c r="D134" s="36">
        <v>2006.1333333333332</v>
      </c>
      <c r="E134" s="36">
        <v>1958.6166666666663</v>
      </c>
      <c r="F134" s="36">
        <v>1917.4833333333331</v>
      </c>
      <c r="G134" s="36">
        <v>1869.9666666666662</v>
      </c>
      <c r="H134" s="36">
        <v>2047.2666666666664</v>
      </c>
      <c r="I134" s="36">
        <v>2094.7833333333333</v>
      </c>
      <c r="J134" s="36">
        <v>2135.9166666666665</v>
      </c>
      <c r="K134" s="31">
        <v>2053.65</v>
      </c>
      <c r="L134" s="31">
        <v>1965</v>
      </c>
      <c r="M134" s="31">
        <v>5.1329099999999999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880.2</v>
      </c>
      <c r="D135" s="36">
        <v>879.7166666666667</v>
      </c>
      <c r="E135" s="36">
        <v>861.43333333333339</v>
      </c>
      <c r="F135" s="36">
        <v>842.66666666666674</v>
      </c>
      <c r="G135" s="36">
        <v>824.38333333333344</v>
      </c>
      <c r="H135" s="36">
        <v>898.48333333333335</v>
      </c>
      <c r="I135" s="36">
        <v>916.76666666666665</v>
      </c>
      <c r="J135" s="36">
        <v>935.5333333333333</v>
      </c>
      <c r="K135" s="31">
        <v>898</v>
      </c>
      <c r="L135" s="31">
        <v>860.95</v>
      </c>
      <c r="M135" s="31">
        <v>0.51722000000000001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825.95</v>
      </c>
      <c r="D136" s="36">
        <v>821.88333333333321</v>
      </c>
      <c r="E136" s="36">
        <v>809.36666666666645</v>
      </c>
      <c r="F136" s="36">
        <v>792.78333333333319</v>
      </c>
      <c r="G136" s="36">
        <v>780.26666666666642</v>
      </c>
      <c r="H136" s="36">
        <v>838.46666666666647</v>
      </c>
      <c r="I136" s="36">
        <v>850.98333333333335</v>
      </c>
      <c r="J136" s="36">
        <v>867.56666666666649</v>
      </c>
      <c r="K136" s="31">
        <v>834.4</v>
      </c>
      <c r="L136" s="31">
        <v>805.3</v>
      </c>
      <c r="M136" s="31">
        <v>32.819670000000002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520.20000000000005</v>
      </c>
      <c r="D137" s="36">
        <v>517.80000000000007</v>
      </c>
      <c r="E137" s="36">
        <v>514.40000000000009</v>
      </c>
      <c r="F137" s="36">
        <v>508.6</v>
      </c>
      <c r="G137" s="36">
        <v>505.20000000000005</v>
      </c>
      <c r="H137" s="36">
        <v>523.60000000000014</v>
      </c>
      <c r="I137" s="36">
        <v>527</v>
      </c>
      <c r="J137" s="36">
        <v>532.80000000000018</v>
      </c>
      <c r="K137" s="31">
        <v>521.20000000000005</v>
      </c>
      <c r="L137" s="31">
        <v>512</v>
      </c>
      <c r="M137" s="31">
        <v>9.2506699999999995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1895.05</v>
      </c>
      <c r="D138" s="36">
        <v>1884.4000000000003</v>
      </c>
      <c r="E138" s="36">
        <v>1860.3000000000006</v>
      </c>
      <c r="F138" s="36">
        <v>1825.5500000000004</v>
      </c>
      <c r="G138" s="36">
        <v>1801.4500000000007</v>
      </c>
      <c r="H138" s="36">
        <v>1919.1500000000005</v>
      </c>
      <c r="I138" s="36">
        <v>1943.2500000000005</v>
      </c>
      <c r="J138" s="36">
        <v>1978.0000000000005</v>
      </c>
      <c r="K138" s="31">
        <v>1908.5</v>
      </c>
      <c r="L138" s="31">
        <v>1849.65</v>
      </c>
      <c r="M138" s="31">
        <v>6.0462100000000003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2254.6</v>
      </c>
      <c r="D139" s="36">
        <v>2249.5166666666664</v>
      </c>
      <c r="E139" s="36">
        <v>2215.083333333333</v>
      </c>
      <c r="F139" s="36">
        <v>2175.5666666666666</v>
      </c>
      <c r="G139" s="36">
        <v>2141.1333333333332</v>
      </c>
      <c r="H139" s="36">
        <v>2289.0333333333328</v>
      </c>
      <c r="I139" s="36">
        <v>2323.4666666666662</v>
      </c>
      <c r="J139" s="36">
        <v>2362.9833333333327</v>
      </c>
      <c r="K139" s="31">
        <v>2283.9499999999998</v>
      </c>
      <c r="L139" s="31">
        <v>2210</v>
      </c>
      <c r="M139" s="31">
        <v>1.5100899999999999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483.7</v>
      </c>
      <c r="D140" s="36">
        <v>484.33333333333331</v>
      </c>
      <c r="E140" s="36">
        <v>477.41666666666663</v>
      </c>
      <c r="F140" s="36">
        <v>471.13333333333333</v>
      </c>
      <c r="G140" s="36">
        <v>464.21666666666664</v>
      </c>
      <c r="H140" s="36">
        <v>490.61666666666662</v>
      </c>
      <c r="I140" s="36">
        <v>497.53333333333325</v>
      </c>
      <c r="J140" s="36">
        <v>503.81666666666661</v>
      </c>
      <c r="K140" s="31">
        <v>491.25</v>
      </c>
      <c r="L140" s="31">
        <v>478.05</v>
      </c>
      <c r="M140" s="31">
        <v>3.9647000000000001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2100.0500000000002</v>
      </c>
      <c r="D141" s="36">
        <v>2096.4</v>
      </c>
      <c r="E141" s="36">
        <v>2062.8000000000002</v>
      </c>
      <c r="F141" s="36">
        <v>2025.5500000000002</v>
      </c>
      <c r="G141" s="36">
        <v>1991.9500000000003</v>
      </c>
      <c r="H141" s="36">
        <v>2133.65</v>
      </c>
      <c r="I141" s="36">
        <v>2167.2499999999995</v>
      </c>
      <c r="J141" s="36">
        <v>2204.5</v>
      </c>
      <c r="K141" s="31">
        <v>2130</v>
      </c>
      <c r="L141" s="31">
        <v>2059.15</v>
      </c>
      <c r="M141" s="31">
        <v>1.65795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463.5</v>
      </c>
      <c r="D142" s="36">
        <v>461.18333333333334</v>
      </c>
      <c r="E142" s="36">
        <v>452.4666666666667</v>
      </c>
      <c r="F142" s="36">
        <v>441.43333333333334</v>
      </c>
      <c r="G142" s="36">
        <v>432.7166666666667</v>
      </c>
      <c r="H142" s="36">
        <v>472.2166666666667</v>
      </c>
      <c r="I142" s="36">
        <v>480.93333333333328</v>
      </c>
      <c r="J142" s="36">
        <v>491.9666666666667</v>
      </c>
      <c r="K142" s="31">
        <v>469.9</v>
      </c>
      <c r="L142" s="31">
        <v>450.15</v>
      </c>
      <c r="M142" s="31">
        <v>31.430340000000001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120</v>
      </c>
      <c r="D143" s="36">
        <v>121.06666666666666</v>
      </c>
      <c r="E143" s="36">
        <v>118.43333333333332</v>
      </c>
      <c r="F143" s="36">
        <v>116.86666666666666</v>
      </c>
      <c r="G143" s="36">
        <v>114.23333333333332</v>
      </c>
      <c r="H143" s="36">
        <v>122.63333333333333</v>
      </c>
      <c r="I143" s="36">
        <v>125.26666666666665</v>
      </c>
      <c r="J143" s="36">
        <v>126.83333333333333</v>
      </c>
      <c r="K143" s="31">
        <v>123.7</v>
      </c>
      <c r="L143" s="31">
        <v>119.5</v>
      </c>
      <c r="M143" s="31">
        <v>16.653970000000001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156.94999999999999</v>
      </c>
      <c r="D144" s="36">
        <v>157.15</v>
      </c>
      <c r="E144" s="36">
        <v>153.9</v>
      </c>
      <c r="F144" s="36">
        <v>150.85</v>
      </c>
      <c r="G144" s="36">
        <v>147.6</v>
      </c>
      <c r="H144" s="36">
        <v>160.20000000000002</v>
      </c>
      <c r="I144" s="36">
        <v>163.45000000000002</v>
      </c>
      <c r="J144" s="36">
        <v>166.50000000000003</v>
      </c>
      <c r="K144" s="31">
        <v>160.4</v>
      </c>
      <c r="L144" s="31">
        <v>154.1</v>
      </c>
      <c r="M144" s="31">
        <v>28.866430000000001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3428.3</v>
      </c>
      <c r="D145" s="36">
        <v>3428.4833333333336</v>
      </c>
      <c r="E145" s="36">
        <v>3396.9666666666672</v>
      </c>
      <c r="F145" s="36">
        <v>3365.6333333333337</v>
      </c>
      <c r="G145" s="36">
        <v>3334.1166666666672</v>
      </c>
      <c r="H145" s="36">
        <v>3459.8166666666671</v>
      </c>
      <c r="I145" s="36">
        <v>3491.3333333333335</v>
      </c>
      <c r="J145" s="36">
        <v>3522.666666666667</v>
      </c>
      <c r="K145" s="31">
        <v>3460</v>
      </c>
      <c r="L145" s="31">
        <v>3397.15</v>
      </c>
      <c r="M145" s="31">
        <v>5.1713100000000001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6952.3</v>
      </c>
      <c r="D146" s="36">
        <v>6933.45</v>
      </c>
      <c r="E146" s="36">
        <v>6857.95</v>
      </c>
      <c r="F146" s="36">
        <v>6763.6</v>
      </c>
      <c r="G146" s="36">
        <v>6688.1</v>
      </c>
      <c r="H146" s="36">
        <v>7027.7999999999993</v>
      </c>
      <c r="I146" s="36">
        <v>7103.2999999999993</v>
      </c>
      <c r="J146" s="36">
        <v>7197.6499999999987</v>
      </c>
      <c r="K146" s="31">
        <v>7008.95</v>
      </c>
      <c r="L146" s="31">
        <v>6839.1</v>
      </c>
      <c r="M146" s="31">
        <v>1.9961800000000001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2045.4</v>
      </c>
      <c r="D147" s="36">
        <v>2039.7666666666664</v>
      </c>
      <c r="E147" s="36">
        <v>2020.5333333333328</v>
      </c>
      <c r="F147" s="36">
        <v>1995.6666666666665</v>
      </c>
      <c r="G147" s="36">
        <v>1976.4333333333329</v>
      </c>
      <c r="H147" s="36">
        <v>2064.6333333333328</v>
      </c>
      <c r="I147" s="36">
        <v>2083.8666666666663</v>
      </c>
      <c r="J147" s="36">
        <v>2108.7333333333327</v>
      </c>
      <c r="K147" s="31">
        <v>2059</v>
      </c>
      <c r="L147" s="31">
        <v>2014.9</v>
      </c>
      <c r="M147" s="31">
        <v>2.94421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6103.3</v>
      </c>
      <c r="D148" s="36">
        <v>6088.2000000000007</v>
      </c>
      <c r="E148" s="36">
        <v>6038.3000000000011</v>
      </c>
      <c r="F148" s="36">
        <v>5973.3</v>
      </c>
      <c r="G148" s="36">
        <v>5923.4000000000005</v>
      </c>
      <c r="H148" s="36">
        <v>6153.2000000000016</v>
      </c>
      <c r="I148" s="36">
        <v>6203.1000000000013</v>
      </c>
      <c r="J148" s="36">
        <v>6268.1000000000022</v>
      </c>
      <c r="K148" s="31">
        <v>6138.1</v>
      </c>
      <c r="L148" s="31">
        <v>6023.2</v>
      </c>
      <c r="M148" s="31">
        <v>2.7703700000000002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542.15</v>
      </c>
      <c r="D149" s="36">
        <v>548.65</v>
      </c>
      <c r="E149" s="36">
        <v>532.79999999999995</v>
      </c>
      <c r="F149" s="36">
        <v>523.44999999999993</v>
      </c>
      <c r="G149" s="36">
        <v>507.59999999999991</v>
      </c>
      <c r="H149" s="36">
        <v>558</v>
      </c>
      <c r="I149" s="36">
        <v>573.85000000000014</v>
      </c>
      <c r="J149" s="36">
        <v>583.20000000000005</v>
      </c>
      <c r="K149" s="31">
        <v>564.5</v>
      </c>
      <c r="L149" s="31">
        <v>539.29999999999995</v>
      </c>
      <c r="M149" s="31">
        <v>1.6669799999999999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416.25</v>
      </c>
      <c r="D150" s="36">
        <v>411.25</v>
      </c>
      <c r="E150" s="36">
        <v>401.5</v>
      </c>
      <c r="F150" s="36">
        <v>386.75</v>
      </c>
      <c r="G150" s="36">
        <v>377</v>
      </c>
      <c r="H150" s="36">
        <v>426</v>
      </c>
      <c r="I150" s="36">
        <v>435.75</v>
      </c>
      <c r="J150" s="36">
        <v>450.5</v>
      </c>
      <c r="K150" s="31">
        <v>421</v>
      </c>
      <c r="L150" s="31">
        <v>396.5</v>
      </c>
      <c r="M150" s="31">
        <v>5.88462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181.9</v>
      </c>
      <c r="D151" s="36">
        <v>183.5333333333333</v>
      </c>
      <c r="E151" s="36">
        <v>178.56666666666661</v>
      </c>
      <c r="F151" s="36">
        <v>175.23333333333329</v>
      </c>
      <c r="G151" s="36">
        <v>170.26666666666659</v>
      </c>
      <c r="H151" s="36">
        <v>186.86666666666662</v>
      </c>
      <c r="I151" s="36">
        <v>191.83333333333331</v>
      </c>
      <c r="J151" s="36">
        <v>195.16666666666663</v>
      </c>
      <c r="K151" s="31">
        <v>188.5</v>
      </c>
      <c r="L151" s="31">
        <v>180.2</v>
      </c>
      <c r="M151" s="31">
        <v>4.12113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44.75</v>
      </c>
      <c r="D152" s="36">
        <v>44.54999999999999</v>
      </c>
      <c r="E152" s="36">
        <v>43.499999999999979</v>
      </c>
      <c r="F152" s="36">
        <v>42.249999999999986</v>
      </c>
      <c r="G152" s="36">
        <v>41.199999999999974</v>
      </c>
      <c r="H152" s="36">
        <v>45.799999999999983</v>
      </c>
      <c r="I152" s="36">
        <v>46.849999999999994</v>
      </c>
      <c r="J152" s="36">
        <v>48.099999999999987</v>
      </c>
      <c r="K152" s="31">
        <v>45.6</v>
      </c>
      <c r="L152" s="31">
        <v>43.3</v>
      </c>
      <c r="M152" s="31">
        <v>342.32938000000001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3873.6</v>
      </c>
      <c r="D153" s="36">
        <v>3878.2000000000003</v>
      </c>
      <c r="E153" s="36">
        <v>3816.4000000000005</v>
      </c>
      <c r="F153" s="36">
        <v>3759.2000000000003</v>
      </c>
      <c r="G153" s="36">
        <v>3697.4000000000005</v>
      </c>
      <c r="H153" s="36">
        <v>3935.4000000000005</v>
      </c>
      <c r="I153" s="36">
        <v>3997.2000000000007</v>
      </c>
      <c r="J153" s="36">
        <v>4054.4000000000005</v>
      </c>
      <c r="K153" s="31">
        <v>3940</v>
      </c>
      <c r="L153" s="31">
        <v>3821</v>
      </c>
      <c r="M153" s="31">
        <v>30.454750000000001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597.4</v>
      </c>
      <c r="D154" s="36">
        <v>607.13333333333333</v>
      </c>
      <c r="E154" s="36">
        <v>584.26666666666665</v>
      </c>
      <c r="F154" s="36">
        <v>571.13333333333333</v>
      </c>
      <c r="G154" s="36">
        <v>548.26666666666665</v>
      </c>
      <c r="H154" s="36">
        <v>620.26666666666665</v>
      </c>
      <c r="I154" s="36">
        <v>643.13333333333321</v>
      </c>
      <c r="J154" s="36">
        <v>656.26666666666665</v>
      </c>
      <c r="K154" s="31">
        <v>630</v>
      </c>
      <c r="L154" s="31">
        <v>594</v>
      </c>
      <c r="M154" s="31">
        <v>2.7754799999999999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423.95</v>
      </c>
      <c r="D155" s="36">
        <v>424.75</v>
      </c>
      <c r="E155" s="36">
        <v>420.3</v>
      </c>
      <c r="F155" s="36">
        <v>416.65000000000003</v>
      </c>
      <c r="G155" s="36">
        <v>412.20000000000005</v>
      </c>
      <c r="H155" s="36">
        <v>428.4</v>
      </c>
      <c r="I155" s="36">
        <v>432.85</v>
      </c>
      <c r="J155" s="36">
        <v>436.49999999999994</v>
      </c>
      <c r="K155" s="31">
        <v>429.2</v>
      </c>
      <c r="L155" s="31">
        <v>421.1</v>
      </c>
      <c r="M155" s="31">
        <v>5.4853399999999999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1753.1</v>
      </c>
      <c r="D156" s="36">
        <v>1761.3333333333333</v>
      </c>
      <c r="E156" s="36">
        <v>1726.7666666666664</v>
      </c>
      <c r="F156" s="36">
        <v>1700.4333333333332</v>
      </c>
      <c r="G156" s="36">
        <v>1665.8666666666663</v>
      </c>
      <c r="H156" s="36">
        <v>1787.6666666666665</v>
      </c>
      <c r="I156" s="36">
        <v>1822.2333333333336</v>
      </c>
      <c r="J156" s="36">
        <v>1848.5666666666666</v>
      </c>
      <c r="K156" s="31">
        <v>1795.9</v>
      </c>
      <c r="L156" s="31">
        <v>1735</v>
      </c>
      <c r="M156" s="31">
        <v>0.33546999999999999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174.45</v>
      </c>
      <c r="D157" s="36">
        <v>177.56666666666669</v>
      </c>
      <c r="E157" s="36">
        <v>170.38333333333338</v>
      </c>
      <c r="F157" s="36">
        <v>166.31666666666669</v>
      </c>
      <c r="G157" s="36">
        <v>159.13333333333338</v>
      </c>
      <c r="H157" s="36">
        <v>181.63333333333338</v>
      </c>
      <c r="I157" s="36">
        <v>188.81666666666672</v>
      </c>
      <c r="J157" s="36">
        <v>192.88333333333338</v>
      </c>
      <c r="K157" s="31">
        <v>184.75</v>
      </c>
      <c r="L157" s="31">
        <v>173.5</v>
      </c>
      <c r="M157" s="31">
        <v>77.945480000000003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1024.45</v>
      </c>
      <c r="D158" s="36">
        <v>1026.3</v>
      </c>
      <c r="E158" s="36">
        <v>1013.1499999999999</v>
      </c>
      <c r="F158" s="36">
        <v>1001.8499999999999</v>
      </c>
      <c r="G158" s="36">
        <v>988.69999999999982</v>
      </c>
      <c r="H158" s="36">
        <v>1037.5999999999999</v>
      </c>
      <c r="I158" s="36">
        <v>1050.75</v>
      </c>
      <c r="J158" s="36">
        <v>1062.05</v>
      </c>
      <c r="K158" s="31">
        <v>1039.45</v>
      </c>
      <c r="L158" s="31">
        <v>1015</v>
      </c>
      <c r="M158" s="31">
        <v>0.34748000000000001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91.55</v>
      </c>
      <c r="D159" s="36">
        <v>91.566666666666677</v>
      </c>
      <c r="E159" s="36">
        <v>89.883333333333354</v>
      </c>
      <c r="F159" s="36">
        <v>88.216666666666683</v>
      </c>
      <c r="G159" s="36">
        <v>86.53333333333336</v>
      </c>
      <c r="H159" s="36">
        <v>93.233333333333348</v>
      </c>
      <c r="I159" s="36">
        <v>94.916666666666657</v>
      </c>
      <c r="J159" s="36">
        <v>96.583333333333343</v>
      </c>
      <c r="K159" s="31">
        <v>93.25</v>
      </c>
      <c r="L159" s="31">
        <v>89.9</v>
      </c>
      <c r="M159" s="31">
        <v>21.67062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840.2</v>
      </c>
      <c r="D160" s="36">
        <v>842.23333333333323</v>
      </c>
      <c r="E160" s="36">
        <v>832.96666666666647</v>
      </c>
      <c r="F160" s="36">
        <v>825.73333333333323</v>
      </c>
      <c r="G160" s="36">
        <v>816.46666666666647</v>
      </c>
      <c r="H160" s="36">
        <v>849.46666666666647</v>
      </c>
      <c r="I160" s="36">
        <v>858.73333333333312</v>
      </c>
      <c r="J160" s="36">
        <v>865.96666666666647</v>
      </c>
      <c r="K160" s="31">
        <v>851.5</v>
      </c>
      <c r="L160" s="31">
        <v>835</v>
      </c>
      <c r="M160" s="31">
        <v>0.33612999999999998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2740.1</v>
      </c>
      <c r="D161" s="36">
        <v>2737.75</v>
      </c>
      <c r="E161" s="36">
        <v>2701.4</v>
      </c>
      <c r="F161" s="36">
        <v>2662.7000000000003</v>
      </c>
      <c r="G161" s="36">
        <v>2626.3500000000004</v>
      </c>
      <c r="H161" s="36">
        <v>2776.45</v>
      </c>
      <c r="I161" s="36">
        <v>2812.8</v>
      </c>
      <c r="J161" s="36">
        <v>2851.4999999999995</v>
      </c>
      <c r="K161" s="31">
        <v>2774.1</v>
      </c>
      <c r="L161" s="31">
        <v>2699.05</v>
      </c>
      <c r="M161" s="31">
        <v>1.8861399999999999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301.45</v>
      </c>
      <c r="D162" s="36">
        <v>299.2</v>
      </c>
      <c r="E162" s="36">
        <v>295.95</v>
      </c>
      <c r="F162" s="36">
        <v>290.45</v>
      </c>
      <c r="G162" s="36">
        <v>287.2</v>
      </c>
      <c r="H162" s="36">
        <v>304.7</v>
      </c>
      <c r="I162" s="36">
        <v>307.95</v>
      </c>
      <c r="J162" s="36">
        <v>313.45</v>
      </c>
      <c r="K162" s="31">
        <v>302.45</v>
      </c>
      <c r="L162" s="31">
        <v>293.7</v>
      </c>
      <c r="M162" s="31">
        <v>24.818449999999999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437.05</v>
      </c>
      <c r="D163" s="36">
        <v>432.03333333333336</v>
      </c>
      <c r="E163" s="36">
        <v>424.9666666666667</v>
      </c>
      <c r="F163" s="36">
        <v>412.88333333333333</v>
      </c>
      <c r="G163" s="36">
        <v>405.81666666666666</v>
      </c>
      <c r="H163" s="36">
        <v>444.11666666666673</v>
      </c>
      <c r="I163" s="36">
        <v>451.18333333333345</v>
      </c>
      <c r="J163" s="36">
        <v>463.26666666666677</v>
      </c>
      <c r="K163" s="31">
        <v>439.1</v>
      </c>
      <c r="L163" s="31">
        <v>419.95</v>
      </c>
      <c r="M163" s="31">
        <v>1.0057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152.65</v>
      </c>
      <c r="D164" s="36">
        <v>152.19999999999999</v>
      </c>
      <c r="E164" s="36">
        <v>150.39999999999998</v>
      </c>
      <c r="F164" s="36">
        <v>148.14999999999998</v>
      </c>
      <c r="G164" s="36">
        <v>146.34999999999997</v>
      </c>
      <c r="H164" s="36">
        <v>154.44999999999999</v>
      </c>
      <c r="I164" s="36">
        <v>156.25</v>
      </c>
      <c r="J164" s="36">
        <v>158.5</v>
      </c>
      <c r="K164" s="31">
        <v>154</v>
      </c>
      <c r="L164" s="31">
        <v>149.94999999999999</v>
      </c>
      <c r="M164" s="31">
        <v>14.679650000000001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147.44999999999999</v>
      </c>
      <c r="D165" s="36">
        <v>147.56666666666669</v>
      </c>
      <c r="E165" s="36">
        <v>145.73333333333338</v>
      </c>
      <c r="F165" s="36">
        <v>144.01666666666668</v>
      </c>
      <c r="G165" s="36">
        <v>142.18333333333337</v>
      </c>
      <c r="H165" s="36">
        <v>149.28333333333339</v>
      </c>
      <c r="I165" s="36">
        <v>151.1166666666667</v>
      </c>
      <c r="J165" s="36">
        <v>152.8333333333334</v>
      </c>
      <c r="K165" s="31">
        <v>149.4</v>
      </c>
      <c r="L165" s="31">
        <v>145.85</v>
      </c>
      <c r="M165" s="31">
        <v>140.58739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632.29999999999995</v>
      </c>
      <c r="D166" s="36">
        <v>634.0333333333333</v>
      </c>
      <c r="E166" s="36">
        <v>620.16666666666663</v>
      </c>
      <c r="F166" s="36">
        <v>608.0333333333333</v>
      </c>
      <c r="G166" s="36">
        <v>594.16666666666663</v>
      </c>
      <c r="H166" s="36">
        <v>646.16666666666663</v>
      </c>
      <c r="I166" s="36">
        <v>660.03333333333342</v>
      </c>
      <c r="J166" s="36">
        <v>672.16666666666663</v>
      </c>
      <c r="K166" s="31">
        <v>647.9</v>
      </c>
      <c r="L166" s="31">
        <v>621.9</v>
      </c>
      <c r="M166" s="31">
        <v>3.64669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4044.2</v>
      </c>
      <c r="D167" s="36">
        <v>4060.9833333333336</v>
      </c>
      <c r="E167" s="36">
        <v>4010.0166666666673</v>
      </c>
      <c r="F167" s="36">
        <v>3975.8333333333339</v>
      </c>
      <c r="G167" s="36">
        <v>3924.8666666666677</v>
      </c>
      <c r="H167" s="36">
        <v>4095.166666666667</v>
      </c>
      <c r="I167" s="36">
        <v>4146.1333333333332</v>
      </c>
      <c r="J167" s="36">
        <v>4180.3166666666666</v>
      </c>
      <c r="K167" s="31">
        <v>4111.95</v>
      </c>
      <c r="L167" s="31">
        <v>4026.8</v>
      </c>
      <c r="M167" s="31">
        <v>0.23685999999999999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885.1</v>
      </c>
      <c r="D168" s="36">
        <v>879.68333333333339</v>
      </c>
      <c r="E168" s="36">
        <v>869.86666666666679</v>
      </c>
      <c r="F168" s="36">
        <v>854.63333333333344</v>
      </c>
      <c r="G168" s="36">
        <v>844.81666666666683</v>
      </c>
      <c r="H168" s="36">
        <v>894.91666666666674</v>
      </c>
      <c r="I168" s="36">
        <v>904.73333333333335</v>
      </c>
      <c r="J168" s="36">
        <v>919.9666666666667</v>
      </c>
      <c r="K168" s="31">
        <v>889.5</v>
      </c>
      <c r="L168" s="31">
        <v>864.45</v>
      </c>
      <c r="M168" s="31">
        <v>1.92333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216.9</v>
      </c>
      <c r="D169" s="36">
        <v>217.93333333333331</v>
      </c>
      <c r="E169" s="36">
        <v>214.16666666666663</v>
      </c>
      <c r="F169" s="36">
        <v>211.43333333333331</v>
      </c>
      <c r="G169" s="36">
        <v>207.66666666666663</v>
      </c>
      <c r="H169" s="36">
        <v>220.66666666666663</v>
      </c>
      <c r="I169" s="36">
        <v>224.43333333333334</v>
      </c>
      <c r="J169" s="36">
        <v>227.16666666666663</v>
      </c>
      <c r="K169" s="31">
        <v>221.7</v>
      </c>
      <c r="L169" s="31">
        <v>215.2</v>
      </c>
      <c r="M169" s="31">
        <v>6.3840500000000002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186.95</v>
      </c>
      <c r="D170" s="36">
        <v>184.76666666666665</v>
      </c>
      <c r="E170" s="36">
        <v>181.58333333333331</v>
      </c>
      <c r="F170" s="36">
        <v>176.21666666666667</v>
      </c>
      <c r="G170" s="36">
        <v>173.03333333333333</v>
      </c>
      <c r="H170" s="36">
        <v>190.1333333333333</v>
      </c>
      <c r="I170" s="36">
        <v>193.31666666666663</v>
      </c>
      <c r="J170" s="36">
        <v>198.68333333333328</v>
      </c>
      <c r="K170" s="31">
        <v>187.95</v>
      </c>
      <c r="L170" s="31">
        <v>179.4</v>
      </c>
      <c r="M170" s="31">
        <v>12.492380000000001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679.05</v>
      </c>
      <c r="D171" s="36">
        <v>673</v>
      </c>
      <c r="E171" s="36">
        <v>652.04999999999995</v>
      </c>
      <c r="F171" s="36">
        <v>625.04999999999995</v>
      </c>
      <c r="G171" s="36">
        <v>604.09999999999991</v>
      </c>
      <c r="H171" s="36">
        <v>700</v>
      </c>
      <c r="I171" s="36">
        <v>720.95</v>
      </c>
      <c r="J171" s="36">
        <v>747.95</v>
      </c>
      <c r="K171" s="31">
        <v>693.95</v>
      </c>
      <c r="L171" s="31">
        <v>646</v>
      </c>
      <c r="M171" s="31">
        <v>9.5470400000000009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400.1</v>
      </c>
      <c r="D172" s="36">
        <v>399.90000000000003</v>
      </c>
      <c r="E172" s="36">
        <v>395.80000000000007</v>
      </c>
      <c r="F172" s="36">
        <v>391.50000000000006</v>
      </c>
      <c r="G172" s="36">
        <v>387.40000000000009</v>
      </c>
      <c r="H172" s="36">
        <v>404.20000000000005</v>
      </c>
      <c r="I172" s="36">
        <v>408.30000000000007</v>
      </c>
      <c r="J172" s="36">
        <v>412.6</v>
      </c>
      <c r="K172" s="31">
        <v>404</v>
      </c>
      <c r="L172" s="31">
        <v>395.6</v>
      </c>
      <c r="M172" s="31">
        <v>5.7649699999999999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1263.0999999999999</v>
      </c>
      <c r="D173" s="36">
        <v>1258.7</v>
      </c>
      <c r="E173" s="36">
        <v>1245.4000000000001</v>
      </c>
      <c r="F173" s="36">
        <v>1227.7</v>
      </c>
      <c r="G173" s="36">
        <v>1214.4000000000001</v>
      </c>
      <c r="H173" s="36">
        <v>1276.4000000000001</v>
      </c>
      <c r="I173" s="36">
        <v>1289.6999999999998</v>
      </c>
      <c r="J173" s="36">
        <v>1307.4000000000001</v>
      </c>
      <c r="K173" s="31">
        <v>1272</v>
      </c>
      <c r="L173" s="31">
        <v>1241</v>
      </c>
      <c r="M173" s="31">
        <v>0.50632999999999995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174</v>
      </c>
      <c r="D174" s="36">
        <v>172.51666666666665</v>
      </c>
      <c r="E174" s="36">
        <v>170.18333333333331</v>
      </c>
      <c r="F174" s="36">
        <v>166.36666666666665</v>
      </c>
      <c r="G174" s="36">
        <v>164.0333333333333</v>
      </c>
      <c r="H174" s="36">
        <v>176.33333333333331</v>
      </c>
      <c r="I174" s="36">
        <v>178.66666666666669</v>
      </c>
      <c r="J174" s="36">
        <v>182.48333333333332</v>
      </c>
      <c r="K174" s="31">
        <v>174.85</v>
      </c>
      <c r="L174" s="31">
        <v>168.7</v>
      </c>
      <c r="M174" s="31">
        <v>86.920310000000001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1225.0999999999999</v>
      </c>
      <c r="D175" s="36">
        <v>1227.3666666666666</v>
      </c>
      <c r="E175" s="36">
        <v>1209.7333333333331</v>
      </c>
      <c r="F175" s="36">
        <v>1194.3666666666666</v>
      </c>
      <c r="G175" s="36">
        <v>1176.7333333333331</v>
      </c>
      <c r="H175" s="36">
        <v>1242.7333333333331</v>
      </c>
      <c r="I175" s="36">
        <v>1260.3666666666668</v>
      </c>
      <c r="J175" s="36">
        <v>1275.7333333333331</v>
      </c>
      <c r="K175" s="31">
        <v>1245</v>
      </c>
      <c r="L175" s="31">
        <v>1212</v>
      </c>
      <c r="M175" s="31">
        <v>1.98325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74.650000000000006</v>
      </c>
      <c r="D176" s="36">
        <v>74.649999999999991</v>
      </c>
      <c r="E176" s="36">
        <v>72.999999999999986</v>
      </c>
      <c r="F176" s="36">
        <v>71.349999999999994</v>
      </c>
      <c r="G176" s="36">
        <v>69.699999999999989</v>
      </c>
      <c r="H176" s="36">
        <v>76.299999999999983</v>
      </c>
      <c r="I176" s="36">
        <v>77.949999999999989</v>
      </c>
      <c r="J176" s="36">
        <v>79.59999999999998</v>
      </c>
      <c r="K176" s="31">
        <v>76.3</v>
      </c>
      <c r="L176" s="31">
        <v>73</v>
      </c>
      <c r="M176" s="31">
        <v>151.11132000000001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2260.4</v>
      </c>
      <c r="D177" s="36">
        <v>2266.7999999999997</v>
      </c>
      <c r="E177" s="36">
        <v>2240.5999999999995</v>
      </c>
      <c r="F177" s="36">
        <v>2220.7999999999997</v>
      </c>
      <c r="G177" s="36">
        <v>2194.5999999999995</v>
      </c>
      <c r="H177" s="36">
        <v>2286.5999999999995</v>
      </c>
      <c r="I177" s="36">
        <v>2312.7999999999993</v>
      </c>
      <c r="J177" s="36">
        <v>2332.5999999999995</v>
      </c>
      <c r="K177" s="31">
        <v>2293</v>
      </c>
      <c r="L177" s="31">
        <v>2247</v>
      </c>
      <c r="M177" s="31">
        <v>0.16406999999999999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329.15</v>
      </c>
      <c r="D178" s="36">
        <v>329.06666666666666</v>
      </c>
      <c r="E178" s="36">
        <v>320.63333333333333</v>
      </c>
      <c r="F178" s="36">
        <v>312.11666666666667</v>
      </c>
      <c r="G178" s="36">
        <v>303.68333333333334</v>
      </c>
      <c r="H178" s="36">
        <v>337.58333333333331</v>
      </c>
      <c r="I178" s="36">
        <v>346.01666666666659</v>
      </c>
      <c r="J178" s="36">
        <v>354.5333333333333</v>
      </c>
      <c r="K178" s="31">
        <v>337.5</v>
      </c>
      <c r="L178" s="31">
        <v>320.55</v>
      </c>
      <c r="M178" s="31">
        <v>13.316879999999999</v>
      </c>
      <c r="N178" s="1"/>
      <c r="O178" s="1"/>
    </row>
    <row r="179" spans="1:15" ht="12.75" customHeight="1">
      <c r="A179" s="33">
        <v>169</v>
      </c>
      <c r="B179" s="53" t="s">
        <v>886</v>
      </c>
      <c r="C179" s="31">
        <v>6582.5</v>
      </c>
      <c r="D179" s="36">
        <v>6560.5333333333328</v>
      </c>
      <c r="E179" s="36">
        <v>6499.9666666666653</v>
      </c>
      <c r="F179" s="36">
        <v>6417.4333333333325</v>
      </c>
      <c r="G179" s="36">
        <v>6356.866666666665</v>
      </c>
      <c r="H179" s="36">
        <v>6643.0666666666657</v>
      </c>
      <c r="I179" s="36">
        <v>6703.6333333333332</v>
      </c>
      <c r="J179" s="36">
        <v>6786.1666666666661</v>
      </c>
      <c r="K179" s="31">
        <v>6621.1</v>
      </c>
      <c r="L179" s="31">
        <v>6478</v>
      </c>
      <c r="M179" s="31">
        <v>0.17466000000000001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1700.75</v>
      </c>
      <c r="D180" s="36">
        <v>1721.5666666666666</v>
      </c>
      <c r="E180" s="36">
        <v>1669.1833333333332</v>
      </c>
      <c r="F180" s="36">
        <v>1637.6166666666666</v>
      </c>
      <c r="G180" s="36">
        <v>1585.2333333333331</v>
      </c>
      <c r="H180" s="36">
        <v>1753.1333333333332</v>
      </c>
      <c r="I180" s="36">
        <v>1805.5166666666664</v>
      </c>
      <c r="J180" s="36">
        <v>1837.0833333333333</v>
      </c>
      <c r="K180" s="31">
        <v>1773.95</v>
      </c>
      <c r="L180" s="31">
        <v>1690</v>
      </c>
      <c r="M180" s="31">
        <v>2.8353600000000001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1999</v>
      </c>
      <c r="D181" s="36">
        <v>1991.4666666666665</v>
      </c>
      <c r="E181" s="36">
        <v>1963.1833333333329</v>
      </c>
      <c r="F181" s="36">
        <v>1927.3666666666666</v>
      </c>
      <c r="G181" s="36">
        <v>1899.083333333333</v>
      </c>
      <c r="H181" s="36">
        <v>2027.2833333333328</v>
      </c>
      <c r="I181" s="36">
        <v>2055.5666666666662</v>
      </c>
      <c r="J181" s="36">
        <v>2091.3833333333328</v>
      </c>
      <c r="K181" s="31">
        <v>2019.75</v>
      </c>
      <c r="L181" s="31">
        <v>1955.65</v>
      </c>
      <c r="M181" s="31">
        <v>1.3436600000000001</v>
      </c>
      <c r="N181" s="1"/>
      <c r="O181" s="1"/>
    </row>
    <row r="182" spans="1:15" ht="12.75" customHeight="1">
      <c r="A182" s="33">
        <v>172</v>
      </c>
      <c r="B182" s="53" t="s">
        <v>887</v>
      </c>
      <c r="C182" s="31">
        <v>741.15</v>
      </c>
      <c r="D182" s="36">
        <v>741.48333333333323</v>
      </c>
      <c r="E182" s="36">
        <v>728.21666666666647</v>
      </c>
      <c r="F182" s="36">
        <v>715.28333333333319</v>
      </c>
      <c r="G182" s="36">
        <v>702.01666666666642</v>
      </c>
      <c r="H182" s="36">
        <v>754.41666666666652</v>
      </c>
      <c r="I182" s="36">
        <v>767.68333333333317</v>
      </c>
      <c r="J182" s="36">
        <v>780.61666666666656</v>
      </c>
      <c r="K182" s="31">
        <v>754.75</v>
      </c>
      <c r="L182" s="31">
        <v>728.55</v>
      </c>
      <c r="M182" s="31">
        <v>0.90432000000000001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941.3</v>
      </c>
      <c r="D183" s="36">
        <v>932.0333333333333</v>
      </c>
      <c r="E183" s="36">
        <v>917.61666666666656</v>
      </c>
      <c r="F183" s="36">
        <v>893.93333333333328</v>
      </c>
      <c r="G183" s="36">
        <v>879.51666666666654</v>
      </c>
      <c r="H183" s="36">
        <v>955.71666666666658</v>
      </c>
      <c r="I183" s="36">
        <v>970.13333333333333</v>
      </c>
      <c r="J183" s="36">
        <v>993.81666666666661</v>
      </c>
      <c r="K183" s="31">
        <v>946.45</v>
      </c>
      <c r="L183" s="31">
        <v>908.35</v>
      </c>
      <c r="M183" s="31">
        <v>11.042759999999999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1208.5999999999999</v>
      </c>
      <c r="D184" s="36">
        <v>1209.9000000000001</v>
      </c>
      <c r="E184" s="36">
        <v>1195.1000000000001</v>
      </c>
      <c r="F184" s="36">
        <v>1181.6000000000001</v>
      </c>
      <c r="G184" s="36">
        <v>1166.8000000000002</v>
      </c>
      <c r="H184" s="36">
        <v>1223.4000000000001</v>
      </c>
      <c r="I184" s="36">
        <v>1238.2000000000003</v>
      </c>
      <c r="J184" s="36">
        <v>1251.7</v>
      </c>
      <c r="K184" s="31">
        <v>1224.7</v>
      </c>
      <c r="L184" s="31">
        <v>1196.4000000000001</v>
      </c>
      <c r="M184" s="31">
        <v>1.4101600000000001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1053.5</v>
      </c>
      <c r="D185" s="36">
        <v>1045.4666666666667</v>
      </c>
      <c r="E185" s="36">
        <v>1012.9333333333334</v>
      </c>
      <c r="F185" s="36">
        <v>972.36666666666667</v>
      </c>
      <c r="G185" s="36">
        <v>939.83333333333337</v>
      </c>
      <c r="H185" s="36">
        <v>1086.0333333333333</v>
      </c>
      <c r="I185" s="36">
        <v>1118.5666666666666</v>
      </c>
      <c r="J185" s="36">
        <v>1159.1333333333334</v>
      </c>
      <c r="K185" s="31">
        <v>1078</v>
      </c>
      <c r="L185" s="31">
        <v>1004.9</v>
      </c>
      <c r="M185" s="31">
        <v>2.4397000000000002</v>
      </c>
      <c r="N185" s="1"/>
      <c r="O185" s="1"/>
    </row>
    <row r="186" spans="1:15" ht="12.75" customHeight="1">
      <c r="A186" s="33">
        <v>176</v>
      </c>
      <c r="B186" s="53" t="s">
        <v>888</v>
      </c>
      <c r="C186" s="31">
        <v>665.15</v>
      </c>
      <c r="D186" s="36">
        <v>668.91666666666663</v>
      </c>
      <c r="E186" s="36">
        <v>654.23333333333323</v>
      </c>
      <c r="F186" s="36">
        <v>643.31666666666661</v>
      </c>
      <c r="G186" s="36">
        <v>628.63333333333321</v>
      </c>
      <c r="H186" s="36">
        <v>679.83333333333326</v>
      </c>
      <c r="I186" s="36">
        <v>694.51666666666665</v>
      </c>
      <c r="J186" s="36">
        <v>705.43333333333328</v>
      </c>
      <c r="K186" s="31">
        <v>683.6</v>
      </c>
      <c r="L186" s="31">
        <v>658</v>
      </c>
      <c r="M186" s="31">
        <v>4.1118199999999998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2978.75</v>
      </c>
      <c r="D187" s="36">
        <v>3018.4</v>
      </c>
      <c r="E187" s="36">
        <v>2924.9500000000003</v>
      </c>
      <c r="F187" s="36">
        <v>2871.15</v>
      </c>
      <c r="G187" s="36">
        <v>2777.7000000000003</v>
      </c>
      <c r="H187" s="36">
        <v>3072.2000000000003</v>
      </c>
      <c r="I187" s="36">
        <v>3165.65</v>
      </c>
      <c r="J187" s="36">
        <v>3219.4500000000003</v>
      </c>
      <c r="K187" s="31">
        <v>3111.85</v>
      </c>
      <c r="L187" s="31">
        <v>2964.6</v>
      </c>
      <c r="M187" s="31">
        <v>0.97707999999999995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1215.2</v>
      </c>
      <c r="D188" s="36">
        <v>1206.8666666666668</v>
      </c>
      <c r="E188" s="36">
        <v>1194.3333333333335</v>
      </c>
      <c r="F188" s="36">
        <v>1173.4666666666667</v>
      </c>
      <c r="G188" s="36">
        <v>1160.9333333333334</v>
      </c>
      <c r="H188" s="36">
        <v>1227.7333333333336</v>
      </c>
      <c r="I188" s="36">
        <v>1240.2666666666669</v>
      </c>
      <c r="J188" s="36">
        <v>1261.1333333333337</v>
      </c>
      <c r="K188" s="31">
        <v>1219.4000000000001</v>
      </c>
      <c r="L188" s="31">
        <v>1186</v>
      </c>
      <c r="M188" s="31">
        <v>11.646409999999999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738.75</v>
      </c>
      <c r="D189" s="36">
        <v>736.03333333333342</v>
      </c>
      <c r="E189" s="36">
        <v>726.91666666666686</v>
      </c>
      <c r="F189" s="36">
        <v>715.08333333333348</v>
      </c>
      <c r="G189" s="36">
        <v>705.96666666666692</v>
      </c>
      <c r="H189" s="36">
        <v>747.86666666666679</v>
      </c>
      <c r="I189" s="36">
        <v>756.98333333333335</v>
      </c>
      <c r="J189" s="36">
        <v>768.81666666666672</v>
      </c>
      <c r="K189" s="31">
        <v>745.15</v>
      </c>
      <c r="L189" s="31">
        <v>724.2</v>
      </c>
      <c r="M189" s="31">
        <v>0.70667000000000002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2139.9</v>
      </c>
      <c r="D190" s="36">
        <v>2133.8166666666666</v>
      </c>
      <c r="E190" s="36">
        <v>2109.1333333333332</v>
      </c>
      <c r="F190" s="36">
        <v>2078.3666666666668</v>
      </c>
      <c r="G190" s="36">
        <v>2053.6833333333334</v>
      </c>
      <c r="H190" s="36">
        <v>2164.583333333333</v>
      </c>
      <c r="I190" s="36">
        <v>2189.2666666666664</v>
      </c>
      <c r="J190" s="36">
        <v>2220.0333333333328</v>
      </c>
      <c r="K190" s="31">
        <v>2158.5</v>
      </c>
      <c r="L190" s="31">
        <v>2103.0500000000002</v>
      </c>
      <c r="M190" s="31">
        <v>5.3259499999999997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413.35</v>
      </c>
      <c r="D191" s="36">
        <v>411.06666666666666</v>
      </c>
      <c r="E191" s="36">
        <v>407.5333333333333</v>
      </c>
      <c r="F191" s="36">
        <v>401.71666666666664</v>
      </c>
      <c r="G191" s="36">
        <v>398.18333333333328</v>
      </c>
      <c r="H191" s="36">
        <v>416.88333333333333</v>
      </c>
      <c r="I191" s="36">
        <v>420.41666666666674</v>
      </c>
      <c r="J191" s="36">
        <v>426.23333333333335</v>
      </c>
      <c r="K191" s="31">
        <v>414.6</v>
      </c>
      <c r="L191" s="31">
        <v>405.25</v>
      </c>
      <c r="M191" s="31">
        <v>5.7110799999999999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587.85</v>
      </c>
      <c r="D192" s="36">
        <v>591.56666666666661</v>
      </c>
      <c r="E192" s="36">
        <v>577.38333333333321</v>
      </c>
      <c r="F192" s="36">
        <v>566.91666666666663</v>
      </c>
      <c r="G192" s="36">
        <v>552.73333333333323</v>
      </c>
      <c r="H192" s="36">
        <v>602.03333333333319</v>
      </c>
      <c r="I192" s="36">
        <v>616.21666666666658</v>
      </c>
      <c r="J192" s="36">
        <v>626.68333333333317</v>
      </c>
      <c r="K192" s="31">
        <v>605.75</v>
      </c>
      <c r="L192" s="31">
        <v>581.1</v>
      </c>
      <c r="M192" s="31">
        <v>12.610760000000001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2167.5</v>
      </c>
      <c r="D193" s="36">
        <v>2164.8833333333332</v>
      </c>
      <c r="E193" s="36">
        <v>2133.6166666666663</v>
      </c>
      <c r="F193" s="36">
        <v>2099.7333333333331</v>
      </c>
      <c r="G193" s="36">
        <v>2068.4666666666662</v>
      </c>
      <c r="H193" s="36">
        <v>2198.7666666666664</v>
      </c>
      <c r="I193" s="36">
        <v>2230.0333333333328</v>
      </c>
      <c r="J193" s="36">
        <v>2263.9166666666665</v>
      </c>
      <c r="K193" s="31">
        <v>2196.15</v>
      </c>
      <c r="L193" s="31">
        <v>2131</v>
      </c>
      <c r="M193" s="31">
        <v>6.5568200000000001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978.1</v>
      </c>
      <c r="D194" s="36">
        <v>983.63333333333333</v>
      </c>
      <c r="E194" s="36">
        <v>966.66666666666663</v>
      </c>
      <c r="F194" s="36">
        <v>955.23333333333335</v>
      </c>
      <c r="G194" s="36">
        <v>938.26666666666665</v>
      </c>
      <c r="H194" s="36">
        <v>995.06666666666661</v>
      </c>
      <c r="I194" s="36">
        <v>1012.0333333333333</v>
      </c>
      <c r="J194" s="36">
        <v>1023.4666666666666</v>
      </c>
      <c r="K194" s="31">
        <v>1000.6</v>
      </c>
      <c r="L194" s="31">
        <v>972.2</v>
      </c>
      <c r="M194" s="31">
        <v>1.27125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1912.6</v>
      </c>
      <c r="D195" s="36">
        <v>1910.0666666666666</v>
      </c>
      <c r="E195" s="36">
        <v>1897.5333333333333</v>
      </c>
      <c r="F195" s="36">
        <v>1882.4666666666667</v>
      </c>
      <c r="G195" s="36">
        <v>1869.9333333333334</v>
      </c>
      <c r="H195" s="36">
        <v>1925.1333333333332</v>
      </c>
      <c r="I195" s="36">
        <v>1937.6666666666665</v>
      </c>
      <c r="J195" s="36">
        <v>1952.7333333333331</v>
      </c>
      <c r="K195" s="31">
        <v>1922.6</v>
      </c>
      <c r="L195" s="31">
        <v>1895</v>
      </c>
      <c r="M195" s="31">
        <v>0.22545000000000001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676.3</v>
      </c>
      <c r="D196" s="36">
        <v>682.06666666666661</v>
      </c>
      <c r="E196" s="36">
        <v>668.63333333333321</v>
      </c>
      <c r="F196" s="36">
        <v>660.96666666666658</v>
      </c>
      <c r="G196" s="36">
        <v>647.53333333333319</v>
      </c>
      <c r="H196" s="36">
        <v>689.73333333333323</v>
      </c>
      <c r="I196" s="36">
        <v>703.16666666666663</v>
      </c>
      <c r="J196" s="36">
        <v>710.83333333333326</v>
      </c>
      <c r="K196" s="31">
        <v>695.5</v>
      </c>
      <c r="L196" s="31">
        <v>674.4</v>
      </c>
      <c r="M196" s="31">
        <v>0.83431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165.5</v>
      </c>
      <c r="D197" s="36">
        <v>167.4</v>
      </c>
      <c r="E197" s="36">
        <v>163.10000000000002</v>
      </c>
      <c r="F197" s="36">
        <v>160.70000000000002</v>
      </c>
      <c r="G197" s="36">
        <v>156.40000000000003</v>
      </c>
      <c r="H197" s="36">
        <v>169.8</v>
      </c>
      <c r="I197" s="36">
        <v>174.10000000000002</v>
      </c>
      <c r="J197" s="36">
        <v>176.5</v>
      </c>
      <c r="K197" s="31">
        <v>171.7</v>
      </c>
      <c r="L197" s="31">
        <v>165</v>
      </c>
      <c r="M197" s="31">
        <v>6.9166600000000003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3044.35</v>
      </c>
      <c r="D198" s="36">
        <v>3076.7666666666664</v>
      </c>
      <c r="E198" s="36">
        <v>2983.583333333333</v>
      </c>
      <c r="F198" s="36">
        <v>2922.8166666666666</v>
      </c>
      <c r="G198" s="36">
        <v>2829.6333333333332</v>
      </c>
      <c r="H198" s="36">
        <v>3137.5333333333328</v>
      </c>
      <c r="I198" s="36">
        <v>3230.7166666666662</v>
      </c>
      <c r="J198" s="36">
        <v>3291.4833333333327</v>
      </c>
      <c r="K198" s="31">
        <v>3169.95</v>
      </c>
      <c r="L198" s="31">
        <v>3016</v>
      </c>
      <c r="M198" s="31">
        <v>1.3145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516.6</v>
      </c>
      <c r="D199" s="36">
        <v>511.2</v>
      </c>
      <c r="E199" s="36">
        <v>503.75</v>
      </c>
      <c r="F199" s="36">
        <v>490.90000000000003</v>
      </c>
      <c r="G199" s="36">
        <v>483.45000000000005</v>
      </c>
      <c r="H199" s="36">
        <v>524.04999999999995</v>
      </c>
      <c r="I199" s="36">
        <v>531.49999999999989</v>
      </c>
      <c r="J199" s="36">
        <v>544.34999999999991</v>
      </c>
      <c r="K199" s="31">
        <v>518.65</v>
      </c>
      <c r="L199" s="31">
        <v>498.35</v>
      </c>
      <c r="M199" s="31">
        <v>23.68871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607.70000000000005</v>
      </c>
      <c r="D200" s="36">
        <v>609.9666666666667</v>
      </c>
      <c r="E200" s="36">
        <v>601.33333333333337</v>
      </c>
      <c r="F200" s="36">
        <v>594.9666666666667</v>
      </c>
      <c r="G200" s="36">
        <v>586.33333333333337</v>
      </c>
      <c r="H200" s="36">
        <v>616.33333333333337</v>
      </c>
      <c r="I200" s="36">
        <v>624.96666666666658</v>
      </c>
      <c r="J200" s="36">
        <v>631.33333333333337</v>
      </c>
      <c r="K200" s="31">
        <v>618.6</v>
      </c>
      <c r="L200" s="31">
        <v>603.6</v>
      </c>
      <c r="M200" s="31">
        <v>4.6449100000000003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192.85</v>
      </c>
      <c r="D201" s="36">
        <v>193.46666666666667</v>
      </c>
      <c r="E201" s="36">
        <v>186.03333333333333</v>
      </c>
      <c r="F201" s="36">
        <v>179.21666666666667</v>
      </c>
      <c r="G201" s="36">
        <v>171.78333333333333</v>
      </c>
      <c r="H201" s="36">
        <v>200.28333333333333</v>
      </c>
      <c r="I201" s="36">
        <v>207.71666666666667</v>
      </c>
      <c r="J201" s="36">
        <v>214.53333333333333</v>
      </c>
      <c r="K201" s="31">
        <v>200.9</v>
      </c>
      <c r="L201" s="31">
        <v>186.65</v>
      </c>
      <c r="M201" s="31">
        <v>70.098309999999998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193.85</v>
      </c>
      <c r="D202" s="36">
        <v>196.36666666666667</v>
      </c>
      <c r="E202" s="36">
        <v>190.13333333333335</v>
      </c>
      <c r="F202" s="36">
        <v>186.41666666666669</v>
      </c>
      <c r="G202" s="36">
        <v>180.18333333333337</v>
      </c>
      <c r="H202" s="36">
        <v>200.08333333333334</v>
      </c>
      <c r="I202" s="36">
        <v>206.31666666666669</v>
      </c>
      <c r="J202" s="36">
        <v>210.03333333333333</v>
      </c>
      <c r="K202" s="31">
        <v>202.6</v>
      </c>
      <c r="L202" s="31">
        <v>192.65</v>
      </c>
      <c r="M202" s="31">
        <v>39.352400000000003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344</v>
      </c>
      <c r="D203" s="36">
        <v>344.36666666666662</v>
      </c>
      <c r="E203" s="36">
        <v>339.63333333333321</v>
      </c>
      <c r="F203" s="36">
        <v>335.26666666666659</v>
      </c>
      <c r="G203" s="36">
        <v>330.53333333333319</v>
      </c>
      <c r="H203" s="36">
        <v>348.73333333333323</v>
      </c>
      <c r="I203" s="36">
        <v>353.4666666666667</v>
      </c>
      <c r="J203" s="36">
        <v>357.83333333333326</v>
      </c>
      <c r="K203" s="31">
        <v>349.1</v>
      </c>
      <c r="L203" s="31">
        <v>340</v>
      </c>
      <c r="M203" s="31">
        <v>25.565280000000001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1801.35</v>
      </c>
      <c r="D204" s="36">
        <v>1806.75</v>
      </c>
      <c r="E204" s="36">
        <v>1765.6</v>
      </c>
      <c r="F204" s="36">
        <v>1729.85</v>
      </c>
      <c r="G204" s="36">
        <v>1688.6999999999998</v>
      </c>
      <c r="H204" s="36">
        <v>1842.5</v>
      </c>
      <c r="I204" s="36">
        <v>1883.65</v>
      </c>
      <c r="J204" s="36">
        <v>1919.4</v>
      </c>
      <c r="K204" s="31">
        <v>1847.9</v>
      </c>
      <c r="L204" s="31">
        <v>1771</v>
      </c>
      <c r="M204" s="31">
        <v>2.1143800000000001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1587.1</v>
      </c>
      <c r="D205" s="36">
        <v>1594.7666666666664</v>
      </c>
      <c r="E205" s="36">
        <v>1570.4333333333329</v>
      </c>
      <c r="F205" s="36">
        <v>1553.7666666666664</v>
      </c>
      <c r="G205" s="36">
        <v>1529.4333333333329</v>
      </c>
      <c r="H205" s="36">
        <v>1611.4333333333329</v>
      </c>
      <c r="I205" s="36">
        <v>1635.7666666666664</v>
      </c>
      <c r="J205" s="36">
        <v>1652.4333333333329</v>
      </c>
      <c r="K205" s="31">
        <v>1619.1</v>
      </c>
      <c r="L205" s="31">
        <v>1578.1</v>
      </c>
      <c r="M205" s="31">
        <v>18.151779999999999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3611.4</v>
      </c>
      <c r="D206" s="36">
        <v>3631.15</v>
      </c>
      <c r="E206" s="36">
        <v>3566.65</v>
      </c>
      <c r="F206" s="36">
        <v>3521.9</v>
      </c>
      <c r="G206" s="36">
        <v>3457.4</v>
      </c>
      <c r="H206" s="36">
        <v>3675.9</v>
      </c>
      <c r="I206" s="36">
        <v>3740.4</v>
      </c>
      <c r="J206" s="36">
        <v>3785.15</v>
      </c>
      <c r="K206" s="31">
        <v>3695.65</v>
      </c>
      <c r="L206" s="31">
        <v>3586.4</v>
      </c>
      <c r="M206" s="31">
        <v>2.3266200000000001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1431.05</v>
      </c>
      <c r="D207" s="36">
        <v>1435.7833333333335</v>
      </c>
      <c r="E207" s="36">
        <v>1419.916666666667</v>
      </c>
      <c r="F207" s="36">
        <v>1408.7833333333335</v>
      </c>
      <c r="G207" s="36">
        <v>1392.916666666667</v>
      </c>
      <c r="H207" s="36">
        <v>1446.916666666667</v>
      </c>
      <c r="I207" s="36">
        <v>1462.7833333333333</v>
      </c>
      <c r="J207" s="36">
        <v>1473.916666666667</v>
      </c>
      <c r="K207" s="31">
        <v>1451.65</v>
      </c>
      <c r="L207" s="31">
        <v>1424.65</v>
      </c>
      <c r="M207" s="31">
        <v>218.03047000000001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626.4</v>
      </c>
      <c r="D208" s="36">
        <v>626.1</v>
      </c>
      <c r="E208" s="36">
        <v>619.70000000000005</v>
      </c>
      <c r="F208" s="36">
        <v>613</v>
      </c>
      <c r="G208" s="36">
        <v>606.6</v>
      </c>
      <c r="H208" s="36">
        <v>632.80000000000007</v>
      </c>
      <c r="I208" s="36">
        <v>639.19999999999993</v>
      </c>
      <c r="J208" s="36">
        <v>645.90000000000009</v>
      </c>
      <c r="K208" s="31">
        <v>632.5</v>
      </c>
      <c r="L208" s="31">
        <v>619.4</v>
      </c>
      <c r="M208" s="31">
        <v>17.124590000000001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87.45</v>
      </c>
      <c r="D209" s="36">
        <v>87.45</v>
      </c>
      <c r="E209" s="36">
        <v>85.300000000000011</v>
      </c>
      <c r="F209" s="36">
        <v>83.15</v>
      </c>
      <c r="G209" s="36">
        <v>81.000000000000014</v>
      </c>
      <c r="H209" s="36">
        <v>89.600000000000009</v>
      </c>
      <c r="I209" s="36">
        <v>91.750000000000014</v>
      </c>
      <c r="J209" s="36">
        <v>93.9</v>
      </c>
      <c r="K209" s="31">
        <v>89.6</v>
      </c>
      <c r="L209" s="31">
        <v>85.3</v>
      </c>
      <c r="M209" s="31">
        <v>140.85001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433</v>
      </c>
      <c r="D210" s="36">
        <v>436.09999999999997</v>
      </c>
      <c r="E210" s="36">
        <v>426.89999999999992</v>
      </c>
      <c r="F210" s="36">
        <v>420.79999999999995</v>
      </c>
      <c r="G210" s="36">
        <v>411.59999999999991</v>
      </c>
      <c r="H210" s="36">
        <v>442.19999999999993</v>
      </c>
      <c r="I210" s="36">
        <v>451.4</v>
      </c>
      <c r="J210" s="36">
        <v>457.49999999999994</v>
      </c>
      <c r="K210" s="31">
        <v>445.3</v>
      </c>
      <c r="L210" s="31">
        <v>430</v>
      </c>
      <c r="M210" s="31">
        <v>1.0742799999999999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775.6</v>
      </c>
      <c r="D211" s="36">
        <v>780.16666666666663</v>
      </c>
      <c r="E211" s="36">
        <v>770.43333333333328</v>
      </c>
      <c r="F211" s="36">
        <v>765.26666666666665</v>
      </c>
      <c r="G211" s="36">
        <v>755.5333333333333</v>
      </c>
      <c r="H211" s="36">
        <v>785.33333333333326</v>
      </c>
      <c r="I211" s="36">
        <v>795.06666666666661</v>
      </c>
      <c r="J211" s="36">
        <v>800.23333333333323</v>
      </c>
      <c r="K211" s="31">
        <v>789.9</v>
      </c>
      <c r="L211" s="31">
        <v>775</v>
      </c>
      <c r="M211" s="31">
        <v>2.4821900000000001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1461.2</v>
      </c>
      <c r="D212" s="36">
        <v>1454.0666666666666</v>
      </c>
      <c r="E212" s="36">
        <v>1442.1833333333332</v>
      </c>
      <c r="F212" s="36">
        <v>1423.1666666666665</v>
      </c>
      <c r="G212" s="36">
        <v>1411.2833333333331</v>
      </c>
      <c r="H212" s="36">
        <v>1473.0833333333333</v>
      </c>
      <c r="I212" s="36">
        <v>1484.9666666666665</v>
      </c>
      <c r="J212" s="36">
        <v>1503.9833333333333</v>
      </c>
      <c r="K212" s="31">
        <v>1465.95</v>
      </c>
      <c r="L212" s="31">
        <v>1435.05</v>
      </c>
      <c r="M212" s="31">
        <v>4.8725300000000002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4510.45</v>
      </c>
      <c r="D213" s="36">
        <v>4526.4666666666662</v>
      </c>
      <c r="E213" s="36">
        <v>4463.9833333333327</v>
      </c>
      <c r="F213" s="36">
        <v>4417.5166666666664</v>
      </c>
      <c r="G213" s="36">
        <v>4355.0333333333328</v>
      </c>
      <c r="H213" s="36">
        <v>4572.9333333333325</v>
      </c>
      <c r="I213" s="36">
        <v>4635.4166666666661</v>
      </c>
      <c r="J213" s="36">
        <v>4681.8833333333323</v>
      </c>
      <c r="K213" s="31">
        <v>4588.95</v>
      </c>
      <c r="L213" s="31">
        <v>4480</v>
      </c>
      <c r="M213" s="31">
        <v>4.1871600000000004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527.85</v>
      </c>
      <c r="D214" s="36">
        <v>526.56666666666661</v>
      </c>
      <c r="E214" s="36">
        <v>517.63333333333321</v>
      </c>
      <c r="F214" s="36">
        <v>507.41666666666663</v>
      </c>
      <c r="G214" s="36">
        <v>498.48333333333323</v>
      </c>
      <c r="H214" s="36">
        <v>536.78333333333319</v>
      </c>
      <c r="I214" s="36">
        <v>545.71666666666658</v>
      </c>
      <c r="J214" s="36">
        <v>555.93333333333317</v>
      </c>
      <c r="K214" s="31">
        <v>535.5</v>
      </c>
      <c r="L214" s="31">
        <v>516.35</v>
      </c>
      <c r="M214" s="31">
        <v>50.052340000000001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2980.5</v>
      </c>
      <c r="D215" s="36">
        <v>2991.3666666666668</v>
      </c>
      <c r="E215" s="36">
        <v>2902.7333333333336</v>
      </c>
      <c r="F215" s="36">
        <v>2824.9666666666667</v>
      </c>
      <c r="G215" s="36">
        <v>2736.3333333333335</v>
      </c>
      <c r="H215" s="36">
        <v>3069.1333333333337</v>
      </c>
      <c r="I215" s="36">
        <v>3157.7666666666669</v>
      </c>
      <c r="J215" s="36">
        <v>3235.5333333333338</v>
      </c>
      <c r="K215" s="31">
        <v>3080</v>
      </c>
      <c r="L215" s="31">
        <v>2913.6</v>
      </c>
      <c r="M215" s="31">
        <v>29.753489999999999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255.9</v>
      </c>
      <c r="D216" s="36">
        <v>257.23333333333329</v>
      </c>
      <c r="E216" s="36">
        <v>249.56666666666661</v>
      </c>
      <c r="F216" s="36">
        <v>243.23333333333332</v>
      </c>
      <c r="G216" s="36">
        <v>235.56666666666663</v>
      </c>
      <c r="H216" s="36">
        <v>263.56666666666661</v>
      </c>
      <c r="I216" s="36">
        <v>271.23333333333323</v>
      </c>
      <c r="J216" s="36">
        <v>277.56666666666655</v>
      </c>
      <c r="K216" s="31">
        <v>264.89999999999998</v>
      </c>
      <c r="L216" s="31">
        <v>250.9</v>
      </c>
      <c r="M216" s="31">
        <v>77.150279999999995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453.65</v>
      </c>
      <c r="D217" s="36">
        <v>451.86666666666662</v>
      </c>
      <c r="E217" s="36">
        <v>447.58333333333326</v>
      </c>
      <c r="F217" s="36">
        <v>441.51666666666665</v>
      </c>
      <c r="G217" s="36">
        <v>437.23333333333329</v>
      </c>
      <c r="H217" s="36">
        <v>457.93333333333322</v>
      </c>
      <c r="I217" s="36">
        <v>462.21666666666664</v>
      </c>
      <c r="J217" s="36">
        <v>468.28333333333319</v>
      </c>
      <c r="K217" s="31">
        <v>456.15</v>
      </c>
      <c r="L217" s="31">
        <v>445.8</v>
      </c>
      <c r="M217" s="31">
        <v>69.655159999999995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2241.9499999999998</v>
      </c>
      <c r="D218" s="36">
        <v>2249.1333333333332</v>
      </c>
      <c r="E218" s="36">
        <v>2232.8166666666666</v>
      </c>
      <c r="F218" s="36">
        <v>2223.6833333333334</v>
      </c>
      <c r="G218" s="36">
        <v>2207.3666666666668</v>
      </c>
      <c r="H218" s="36">
        <v>2258.2666666666664</v>
      </c>
      <c r="I218" s="36">
        <v>2274.583333333333</v>
      </c>
      <c r="J218" s="36">
        <v>2283.7166666666662</v>
      </c>
      <c r="K218" s="31">
        <v>2265.4499999999998</v>
      </c>
      <c r="L218" s="31">
        <v>2240</v>
      </c>
      <c r="M218" s="31">
        <v>29.950130000000001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291.7</v>
      </c>
      <c r="D219" s="36">
        <v>292.59999999999997</v>
      </c>
      <c r="E219" s="36">
        <v>289.89999999999992</v>
      </c>
      <c r="F219" s="36">
        <v>288.09999999999997</v>
      </c>
      <c r="G219" s="36">
        <v>285.39999999999992</v>
      </c>
      <c r="H219" s="36">
        <v>294.39999999999992</v>
      </c>
      <c r="I219" s="36">
        <v>297.09999999999997</v>
      </c>
      <c r="J219" s="36">
        <v>298.89999999999992</v>
      </c>
      <c r="K219" s="31">
        <v>295.3</v>
      </c>
      <c r="L219" s="31">
        <v>290.8</v>
      </c>
      <c r="M219" s="31">
        <v>3.31332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6661.95</v>
      </c>
      <c r="D220" s="36">
        <v>6579.9666666666672</v>
      </c>
      <c r="E220" s="36">
        <v>6409.9833333333345</v>
      </c>
      <c r="F220" s="36">
        <v>6158.0166666666673</v>
      </c>
      <c r="G220" s="36">
        <v>5988.0333333333347</v>
      </c>
      <c r="H220" s="36">
        <v>6831.9333333333343</v>
      </c>
      <c r="I220" s="36">
        <v>7001.9166666666679</v>
      </c>
      <c r="J220" s="36">
        <v>7253.8833333333341</v>
      </c>
      <c r="K220" s="31">
        <v>6749.95</v>
      </c>
      <c r="L220" s="31">
        <v>6328</v>
      </c>
      <c r="M220" s="31">
        <v>0.31353999999999999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873.2</v>
      </c>
      <c r="D221" s="36">
        <v>867.25</v>
      </c>
      <c r="E221" s="36">
        <v>856.5</v>
      </c>
      <c r="F221" s="36">
        <v>839.8</v>
      </c>
      <c r="G221" s="36">
        <v>829.05</v>
      </c>
      <c r="H221" s="36">
        <v>883.95</v>
      </c>
      <c r="I221" s="36">
        <v>894.7</v>
      </c>
      <c r="J221" s="36">
        <v>911.40000000000009</v>
      </c>
      <c r="K221" s="31">
        <v>878</v>
      </c>
      <c r="L221" s="31">
        <v>850.55</v>
      </c>
      <c r="M221" s="31">
        <v>1.25606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37495.1</v>
      </c>
      <c r="D222" s="36">
        <v>37617.316666666666</v>
      </c>
      <c r="E222" s="36">
        <v>37146.783333333333</v>
      </c>
      <c r="F222" s="36">
        <v>36798.466666666667</v>
      </c>
      <c r="G222" s="36">
        <v>36327.933333333334</v>
      </c>
      <c r="H222" s="36">
        <v>37965.633333333331</v>
      </c>
      <c r="I222" s="36">
        <v>38436.166666666657</v>
      </c>
      <c r="J222" s="36">
        <v>38784.48333333333</v>
      </c>
      <c r="K222" s="31">
        <v>38087.85</v>
      </c>
      <c r="L222" s="31">
        <v>37269</v>
      </c>
      <c r="M222" s="31">
        <v>2.707E-2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175.65</v>
      </c>
      <c r="D223" s="36">
        <v>175.93333333333331</v>
      </c>
      <c r="E223" s="36">
        <v>170.51666666666662</v>
      </c>
      <c r="F223" s="36">
        <v>165.38333333333333</v>
      </c>
      <c r="G223" s="36">
        <v>159.96666666666664</v>
      </c>
      <c r="H223" s="36">
        <v>181.06666666666661</v>
      </c>
      <c r="I223" s="36">
        <v>186.48333333333329</v>
      </c>
      <c r="J223" s="36">
        <v>191.61666666666659</v>
      </c>
      <c r="K223" s="31">
        <v>181.35</v>
      </c>
      <c r="L223" s="31">
        <v>170.8</v>
      </c>
      <c r="M223" s="31">
        <v>83.184139999999999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1084.5</v>
      </c>
      <c r="D224" s="36">
        <v>1080.6666666666667</v>
      </c>
      <c r="E224" s="36">
        <v>1071.3333333333335</v>
      </c>
      <c r="F224" s="36">
        <v>1058.1666666666667</v>
      </c>
      <c r="G224" s="36">
        <v>1048.8333333333335</v>
      </c>
      <c r="H224" s="36">
        <v>1093.8333333333335</v>
      </c>
      <c r="I224" s="36">
        <v>1103.166666666667</v>
      </c>
      <c r="J224" s="36">
        <v>1116.3333333333335</v>
      </c>
      <c r="K224" s="31">
        <v>1090</v>
      </c>
      <c r="L224" s="31">
        <v>1067.5</v>
      </c>
      <c r="M224" s="31">
        <v>187.25251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1640.4</v>
      </c>
      <c r="D225" s="36">
        <v>1642.3999999999999</v>
      </c>
      <c r="E225" s="36">
        <v>1619.0499999999997</v>
      </c>
      <c r="F225" s="36">
        <v>1597.6999999999998</v>
      </c>
      <c r="G225" s="36">
        <v>1574.3499999999997</v>
      </c>
      <c r="H225" s="36">
        <v>1663.7499999999998</v>
      </c>
      <c r="I225" s="36">
        <v>1687.0999999999997</v>
      </c>
      <c r="J225" s="36">
        <v>1708.4499999999998</v>
      </c>
      <c r="K225" s="31">
        <v>1665.75</v>
      </c>
      <c r="L225" s="31">
        <v>1621.05</v>
      </c>
      <c r="M225" s="31">
        <v>4.0401699999999998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560.35</v>
      </c>
      <c r="D226" s="36">
        <v>558.65</v>
      </c>
      <c r="E226" s="36">
        <v>551.69999999999993</v>
      </c>
      <c r="F226" s="36">
        <v>543.04999999999995</v>
      </c>
      <c r="G226" s="36">
        <v>536.09999999999991</v>
      </c>
      <c r="H226" s="36">
        <v>567.29999999999995</v>
      </c>
      <c r="I226" s="36">
        <v>574.25</v>
      </c>
      <c r="J226" s="36">
        <v>582.9</v>
      </c>
      <c r="K226" s="31">
        <v>565.6</v>
      </c>
      <c r="L226" s="31">
        <v>550</v>
      </c>
      <c r="M226" s="31">
        <v>18.793610000000001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724.05</v>
      </c>
      <c r="D227" s="36">
        <v>721.01666666666677</v>
      </c>
      <c r="E227" s="36">
        <v>715.03333333333353</v>
      </c>
      <c r="F227" s="36">
        <v>706.01666666666677</v>
      </c>
      <c r="G227" s="36">
        <v>700.03333333333353</v>
      </c>
      <c r="H227" s="36">
        <v>730.03333333333353</v>
      </c>
      <c r="I227" s="36">
        <v>736.01666666666688</v>
      </c>
      <c r="J227" s="36">
        <v>745.03333333333353</v>
      </c>
      <c r="K227" s="31">
        <v>727</v>
      </c>
      <c r="L227" s="31">
        <v>712</v>
      </c>
      <c r="M227" s="31">
        <v>3.9247200000000002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78.400000000000006</v>
      </c>
      <c r="D228" s="36">
        <v>79.36666666666666</v>
      </c>
      <c r="E228" s="36">
        <v>77.133333333333326</v>
      </c>
      <c r="F228" s="36">
        <v>75.86666666666666</v>
      </c>
      <c r="G228" s="36">
        <v>73.633333333333326</v>
      </c>
      <c r="H228" s="36">
        <v>80.633333333333326</v>
      </c>
      <c r="I228" s="36">
        <v>82.866666666666646</v>
      </c>
      <c r="J228" s="36">
        <v>84.133333333333326</v>
      </c>
      <c r="K228" s="31">
        <v>81.599999999999994</v>
      </c>
      <c r="L228" s="31">
        <v>78.099999999999994</v>
      </c>
      <c r="M228" s="31">
        <v>81.880039999999994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76.349999999999994</v>
      </c>
      <c r="D229" s="36">
        <v>76.55</v>
      </c>
      <c r="E229" s="36">
        <v>75.699999999999989</v>
      </c>
      <c r="F229" s="36">
        <v>75.05</v>
      </c>
      <c r="G229" s="36">
        <v>74.199999999999989</v>
      </c>
      <c r="H229" s="36">
        <v>77.199999999999989</v>
      </c>
      <c r="I229" s="36">
        <v>78.049999999999983</v>
      </c>
      <c r="J229" s="36">
        <v>78.699999999999989</v>
      </c>
      <c r="K229" s="31">
        <v>77.400000000000006</v>
      </c>
      <c r="L229" s="31">
        <v>75.900000000000006</v>
      </c>
      <c r="M229" s="31">
        <v>300.72163999999998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107.8</v>
      </c>
      <c r="D230" s="36">
        <v>108</v>
      </c>
      <c r="E230" s="36">
        <v>106.75</v>
      </c>
      <c r="F230" s="36">
        <v>105.7</v>
      </c>
      <c r="G230" s="36">
        <v>104.45</v>
      </c>
      <c r="H230" s="36">
        <v>109.05</v>
      </c>
      <c r="I230" s="36">
        <v>110.3</v>
      </c>
      <c r="J230" s="36">
        <v>111.35</v>
      </c>
      <c r="K230" s="31">
        <v>109.25</v>
      </c>
      <c r="L230" s="31">
        <v>106.95</v>
      </c>
      <c r="M230" s="31">
        <v>58.44361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336.55</v>
      </c>
      <c r="D231" s="36">
        <v>344.48333333333335</v>
      </c>
      <c r="E231" s="36">
        <v>327.36666666666667</v>
      </c>
      <c r="F231" s="36">
        <v>318.18333333333334</v>
      </c>
      <c r="G231" s="36">
        <v>301.06666666666666</v>
      </c>
      <c r="H231" s="36">
        <v>353.66666666666669</v>
      </c>
      <c r="I231" s="36">
        <v>370.78333333333336</v>
      </c>
      <c r="J231" s="36">
        <v>379.9666666666667</v>
      </c>
      <c r="K231" s="31">
        <v>361.6</v>
      </c>
      <c r="L231" s="31">
        <v>335.3</v>
      </c>
      <c r="M231" s="31">
        <v>27.48658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53.95</v>
      </c>
      <c r="D232" s="36">
        <v>54.199999999999996</v>
      </c>
      <c r="E232" s="36">
        <v>52.899999999999991</v>
      </c>
      <c r="F232" s="36">
        <v>51.849999999999994</v>
      </c>
      <c r="G232" s="36">
        <v>50.54999999999999</v>
      </c>
      <c r="H232" s="36">
        <v>55.249999999999993</v>
      </c>
      <c r="I232" s="36">
        <v>56.54999999999999</v>
      </c>
      <c r="J232" s="36">
        <v>57.599999999999994</v>
      </c>
      <c r="K232" s="31">
        <v>55.5</v>
      </c>
      <c r="L232" s="31">
        <v>53.15</v>
      </c>
      <c r="M232" s="31">
        <v>115.03319999999999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210.3</v>
      </c>
      <c r="D233" s="36">
        <v>212.5</v>
      </c>
      <c r="E233" s="36">
        <v>206.8</v>
      </c>
      <c r="F233" s="36">
        <v>203.3</v>
      </c>
      <c r="G233" s="36">
        <v>197.60000000000002</v>
      </c>
      <c r="H233" s="36">
        <v>216</v>
      </c>
      <c r="I233" s="36">
        <v>221.7</v>
      </c>
      <c r="J233" s="36">
        <v>225.2</v>
      </c>
      <c r="K233" s="31">
        <v>218.2</v>
      </c>
      <c r="L233" s="31">
        <v>209</v>
      </c>
      <c r="M233" s="31">
        <v>84.999489999999994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415.7</v>
      </c>
      <c r="D234" s="36">
        <v>413.96666666666664</v>
      </c>
      <c r="E234" s="36">
        <v>411.2833333333333</v>
      </c>
      <c r="F234" s="36">
        <v>406.86666666666667</v>
      </c>
      <c r="G234" s="36">
        <v>404.18333333333334</v>
      </c>
      <c r="H234" s="36">
        <v>418.38333333333327</v>
      </c>
      <c r="I234" s="36">
        <v>421.06666666666655</v>
      </c>
      <c r="J234" s="36">
        <v>425.48333333333323</v>
      </c>
      <c r="K234" s="31">
        <v>416.65</v>
      </c>
      <c r="L234" s="31">
        <v>409.55</v>
      </c>
      <c r="M234" s="31">
        <v>196.09321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248.55</v>
      </c>
      <c r="D235" s="36">
        <v>250.15</v>
      </c>
      <c r="E235" s="36">
        <v>243.8</v>
      </c>
      <c r="F235" s="36">
        <v>239.05</v>
      </c>
      <c r="G235" s="36">
        <v>232.70000000000002</v>
      </c>
      <c r="H235" s="36">
        <v>254.9</v>
      </c>
      <c r="I235" s="36">
        <v>261.25</v>
      </c>
      <c r="J235" s="36">
        <v>266</v>
      </c>
      <c r="K235" s="31">
        <v>256.5</v>
      </c>
      <c r="L235" s="31">
        <v>245.4</v>
      </c>
      <c r="M235" s="31">
        <v>18.846170000000001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196.6</v>
      </c>
      <c r="D236" s="36">
        <v>197.41666666666666</v>
      </c>
      <c r="E236" s="36">
        <v>193.18333333333331</v>
      </c>
      <c r="F236" s="36">
        <v>189.76666666666665</v>
      </c>
      <c r="G236" s="36">
        <v>185.5333333333333</v>
      </c>
      <c r="H236" s="36">
        <v>200.83333333333331</v>
      </c>
      <c r="I236" s="36">
        <v>205.06666666666666</v>
      </c>
      <c r="J236" s="36">
        <v>208.48333333333332</v>
      </c>
      <c r="K236" s="31">
        <v>201.65</v>
      </c>
      <c r="L236" s="31">
        <v>194</v>
      </c>
      <c r="M236" s="31">
        <v>23.09929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162.5</v>
      </c>
      <c r="D237" s="36">
        <v>164.1</v>
      </c>
      <c r="E237" s="36">
        <v>160.39999999999998</v>
      </c>
      <c r="F237" s="36">
        <v>158.29999999999998</v>
      </c>
      <c r="G237" s="36">
        <v>154.59999999999997</v>
      </c>
      <c r="H237" s="36">
        <v>166.2</v>
      </c>
      <c r="I237" s="36">
        <v>169.89999999999998</v>
      </c>
      <c r="J237" s="36">
        <v>172</v>
      </c>
      <c r="K237" s="31">
        <v>167.8</v>
      </c>
      <c r="L237" s="31">
        <v>162</v>
      </c>
      <c r="M237" s="31">
        <v>94.884799999999998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2585.3000000000002</v>
      </c>
      <c r="D238" s="36">
        <v>2584.2666666666669</v>
      </c>
      <c r="E238" s="36">
        <v>2550.3833333333337</v>
      </c>
      <c r="F238" s="36">
        <v>2515.4666666666667</v>
      </c>
      <c r="G238" s="36">
        <v>2481.5833333333335</v>
      </c>
      <c r="H238" s="36">
        <v>2619.1833333333338</v>
      </c>
      <c r="I238" s="36">
        <v>2653.0666666666671</v>
      </c>
      <c r="J238" s="36">
        <v>2687.983333333334</v>
      </c>
      <c r="K238" s="31">
        <v>2618.15</v>
      </c>
      <c r="L238" s="31">
        <v>2549.35</v>
      </c>
      <c r="M238" s="31">
        <v>0.61682000000000003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469.7</v>
      </c>
      <c r="D239" s="36">
        <v>477.61666666666662</v>
      </c>
      <c r="E239" s="36">
        <v>459.38333333333321</v>
      </c>
      <c r="F239" s="36">
        <v>449.06666666666661</v>
      </c>
      <c r="G239" s="36">
        <v>430.8333333333332</v>
      </c>
      <c r="H239" s="36">
        <v>487.93333333333322</v>
      </c>
      <c r="I239" s="36">
        <v>506.16666666666669</v>
      </c>
      <c r="J239" s="36">
        <v>516.48333333333323</v>
      </c>
      <c r="K239" s="31">
        <v>495.85</v>
      </c>
      <c r="L239" s="31">
        <v>467.3</v>
      </c>
      <c r="M239" s="31">
        <v>23.19604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133.75</v>
      </c>
      <c r="D240" s="36">
        <v>133.73333333333332</v>
      </c>
      <c r="E240" s="36">
        <v>131.81666666666663</v>
      </c>
      <c r="F240" s="36">
        <v>129.88333333333333</v>
      </c>
      <c r="G240" s="36">
        <v>127.96666666666664</v>
      </c>
      <c r="H240" s="36">
        <v>135.66666666666663</v>
      </c>
      <c r="I240" s="36">
        <v>137.58333333333331</v>
      </c>
      <c r="J240" s="36">
        <v>139.51666666666662</v>
      </c>
      <c r="K240" s="31">
        <v>135.65</v>
      </c>
      <c r="L240" s="31">
        <v>131.80000000000001</v>
      </c>
      <c r="M240" s="31">
        <v>53.743769999999998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547.9</v>
      </c>
      <c r="D241" s="36">
        <v>548.31666666666672</v>
      </c>
      <c r="E241" s="36">
        <v>540.63333333333344</v>
      </c>
      <c r="F241" s="36">
        <v>533.36666666666667</v>
      </c>
      <c r="G241" s="36">
        <v>525.68333333333339</v>
      </c>
      <c r="H241" s="36">
        <v>555.58333333333348</v>
      </c>
      <c r="I241" s="36">
        <v>563.26666666666665</v>
      </c>
      <c r="J241" s="36">
        <v>570.53333333333353</v>
      </c>
      <c r="K241" s="31">
        <v>556</v>
      </c>
      <c r="L241" s="31">
        <v>541.04999999999995</v>
      </c>
      <c r="M241" s="31">
        <v>13.200670000000001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158.25</v>
      </c>
      <c r="D242" s="36">
        <v>157.26666666666668</v>
      </c>
      <c r="E242" s="36">
        <v>155.98333333333335</v>
      </c>
      <c r="F242" s="36">
        <v>153.71666666666667</v>
      </c>
      <c r="G242" s="36">
        <v>152.43333333333334</v>
      </c>
      <c r="H242" s="36">
        <v>159.53333333333336</v>
      </c>
      <c r="I242" s="36">
        <v>160.81666666666672</v>
      </c>
      <c r="J242" s="36">
        <v>163.08333333333337</v>
      </c>
      <c r="K242" s="31">
        <v>158.55000000000001</v>
      </c>
      <c r="L242" s="31">
        <v>155</v>
      </c>
      <c r="M242" s="31">
        <v>239.56154000000001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57.25</v>
      </c>
      <c r="D243" s="36">
        <v>57.866666666666667</v>
      </c>
      <c r="E243" s="36">
        <v>56.133333333333333</v>
      </c>
      <c r="F243" s="36">
        <v>55.016666666666666</v>
      </c>
      <c r="G243" s="36">
        <v>53.283333333333331</v>
      </c>
      <c r="H243" s="36">
        <v>58.983333333333334</v>
      </c>
      <c r="I243" s="36">
        <v>60.716666666666669</v>
      </c>
      <c r="J243" s="36">
        <v>61.833333333333336</v>
      </c>
      <c r="K243" s="31">
        <v>59.6</v>
      </c>
      <c r="L243" s="31">
        <v>56.75</v>
      </c>
      <c r="M243" s="31">
        <v>111.94065999999999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901.9</v>
      </c>
      <c r="D244" s="36">
        <v>900.4</v>
      </c>
      <c r="E244" s="36">
        <v>884.3</v>
      </c>
      <c r="F244" s="36">
        <v>866.69999999999993</v>
      </c>
      <c r="G244" s="36">
        <v>850.59999999999991</v>
      </c>
      <c r="H244" s="36">
        <v>918</v>
      </c>
      <c r="I244" s="36">
        <v>934.10000000000014</v>
      </c>
      <c r="J244" s="36">
        <v>951.7</v>
      </c>
      <c r="K244" s="31">
        <v>916.5</v>
      </c>
      <c r="L244" s="31">
        <v>882.8</v>
      </c>
      <c r="M244" s="31">
        <v>19.78201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133.19999999999999</v>
      </c>
      <c r="D245" s="36">
        <v>134.75</v>
      </c>
      <c r="E245" s="36">
        <v>131.30000000000001</v>
      </c>
      <c r="F245" s="36">
        <v>129.4</v>
      </c>
      <c r="G245" s="36">
        <v>125.95000000000002</v>
      </c>
      <c r="H245" s="36">
        <v>136.65</v>
      </c>
      <c r="I245" s="36">
        <v>140.1</v>
      </c>
      <c r="J245" s="36">
        <v>142</v>
      </c>
      <c r="K245" s="31">
        <v>138.19999999999999</v>
      </c>
      <c r="L245" s="31">
        <v>132.85</v>
      </c>
      <c r="M245" s="31">
        <v>393.45071999999999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1325.25</v>
      </c>
      <c r="D246" s="36">
        <v>1326.5833333333333</v>
      </c>
      <c r="E246" s="36">
        <v>1315.6666666666665</v>
      </c>
      <c r="F246" s="36">
        <v>1306.0833333333333</v>
      </c>
      <c r="G246" s="36">
        <v>1295.1666666666665</v>
      </c>
      <c r="H246" s="36">
        <v>1336.1666666666665</v>
      </c>
      <c r="I246" s="36">
        <v>1347.083333333333</v>
      </c>
      <c r="J246" s="36">
        <v>1356.6666666666665</v>
      </c>
      <c r="K246" s="31">
        <v>1337.5</v>
      </c>
      <c r="L246" s="31">
        <v>1317</v>
      </c>
      <c r="M246" s="31">
        <v>0.25539000000000001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403.25</v>
      </c>
      <c r="D247" s="36">
        <v>402.13333333333338</v>
      </c>
      <c r="E247" s="36">
        <v>398.26666666666677</v>
      </c>
      <c r="F247" s="36">
        <v>393.28333333333336</v>
      </c>
      <c r="G247" s="36">
        <v>389.41666666666674</v>
      </c>
      <c r="H247" s="36">
        <v>407.11666666666679</v>
      </c>
      <c r="I247" s="36">
        <v>410.98333333333346</v>
      </c>
      <c r="J247" s="36">
        <v>415.96666666666681</v>
      </c>
      <c r="K247" s="31">
        <v>406</v>
      </c>
      <c r="L247" s="31">
        <v>397.15</v>
      </c>
      <c r="M247" s="31">
        <v>14.323589999999999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250.7</v>
      </c>
      <c r="D248" s="36">
        <v>248.15</v>
      </c>
      <c r="E248" s="36">
        <v>244.10000000000002</v>
      </c>
      <c r="F248" s="36">
        <v>237.50000000000003</v>
      </c>
      <c r="G248" s="36">
        <v>233.45000000000005</v>
      </c>
      <c r="H248" s="36">
        <v>254.75</v>
      </c>
      <c r="I248" s="36">
        <v>258.8</v>
      </c>
      <c r="J248" s="36">
        <v>265.39999999999998</v>
      </c>
      <c r="K248" s="31">
        <v>252.2</v>
      </c>
      <c r="L248" s="31">
        <v>241.55</v>
      </c>
      <c r="M248" s="31">
        <v>302.43182999999999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1441.55</v>
      </c>
      <c r="D249" s="36">
        <v>1442.75</v>
      </c>
      <c r="E249" s="36">
        <v>1421.5</v>
      </c>
      <c r="F249" s="36">
        <v>1401.45</v>
      </c>
      <c r="G249" s="36">
        <v>1380.2</v>
      </c>
      <c r="H249" s="36">
        <v>1462.8</v>
      </c>
      <c r="I249" s="36">
        <v>1484.05</v>
      </c>
      <c r="J249" s="36">
        <v>1504.1</v>
      </c>
      <c r="K249" s="31">
        <v>1464</v>
      </c>
      <c r="L249" s="31">
        <v>1422.7</v>
      </c>
      <c r="M249" s="31">
        <v>54.807290000000002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35.9</v>
      </c>
      <c r="D250" s="36">
        <v>36.15</v>
      </c>
      <c r="E250" s="36">
        <v>35.099999999999994</v>
      </c>
      <c r="F250" s="36">
        <v>34.299999999999997</v>
      </c>
      <c r="G250" s="36">
        <v>33.249999999999993</v>
      </c>
      <c r="H250" s="36">
        <v>36.949999999999996</v>
      </c>
      <c r="I250" s="36">
        <v>37.999999999999993</v>
      </c>
      <c r="J250" s="36">
        <v>38.799999999999997</v>
      </c>
      <c r="K250" s="31">
        <v>37.200000000000003</v>
      </c>
      <c r="L250" s="31">
        <v>35.35</v>
      </c>
      <c r="M250" s="31">
        <v>395.48239999999998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5101.45</v>
      </c>
      <c r="D251" s="36">
        <v>5094.1500000000005</v>
      </c>
      <c r="E251" s="36">
        <v>5059.3000000000011</v>
      </c>
      <c r="F251" s="36">
        <v>5017.1500000000005</v>
      </c>
      <c r="G251" s="36">
        <v>4982.3000000000011</v>
      </c>
      <c r="H251" s="36">
        <v>5136.3000000000011</v>
      </c>
      <c r="I251" s="36">
        <v>5171.1500000000015</v>
      </c>
      <c r="J251" s="36">
        <v>5213.3000000000011</v>
      </c>
      <c r="K251" s="31">
        <v>5129</v>
      </c>
      <c r="L251" s="31">
        <v>5052</v>
      </c>
      <c r="M251" s="31">
        <v>1.93337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1554.95</v>
      </c>
      <c r="D252" s="36">
        <v>1560.75</v>
      </c>
      <c r="E252" s="36">
        <v>1546.55</v>
      </c>
      <c r="F252" s="36">
        <v>1538.1499999999999</v>
      </c>
      <c r="G252" s="36">
        <v>1523.9499999999998</v>
      </c>
      <c r="H252" s="36">
        <v>1569.15</v>
      </c>
      <c r="I252" s="36">
        <v>1583.35</v>
      </c>
      <c r="J252" s="36">
        <v>1591.7500000000002</v>
      </c>
      <c r="K252" s="31">
        <v>1574.95</v>
      </c>
      <c r="L252" s="31">
        <v>1552.35</v>
      </c>
      <c r="M252" s="31">
        <v>47.590589999999999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3443.9</v>
      </c>
      <c r="D253" s="36">
        <v>3472.15</v>
      </c>
      <c r="E253" s="36">
        <v>3398.3</v>
      </c>
      <c r="F253" s="36">
        <v>3352.7000000000003</v>
      </c>
      <c r="G253" s="36">
        <v>3278.8500000000004</v>
      </c>
      <c r="H253" s="36">
        <v>3517.75</v>
      </c>
      <c r="I253" s="36">
        <v>3591.5999999999995</v>
      </c>
      <c r="J253" s="36">
        <v>3637.2</v>
      </c>
      <c r="K253" s="31">
        <v>3546</v>
      </c>
      <c r="L253" s="31">
        <v>3426.55</v>
      </c>
      <c r="M253" s="31">
        <v>0.11577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1013.2</v>
      </c>
      <c r="D254" s="36">
        <v>1026.3333333333333</v>
      </c>
      <c r="E254" s="36">
        <v>992.66666666666652</v>
      </c>
      <c r="F254" s="36">
        <v>972.13333333333321</v>
      </c>
      <c r="G254" s="36">
        <v>938.46666666666647</v>
      </c>
      <c r="H254" s="36">
        <v>1046.8666666666666</v>
      </c>
      <c r="I254" s="36">
        <v>1080.5333333333331</v>
      </c>
      <c r="J254" s="36">
        <v>1101.0666666666666</v>
      </c>
      <c r="K254" s="31">
        <v>1060</v>
      </c>
      <c r="L254" s="31">
        <v>1005.8</v>
      </c>
      <c r="M254" s="31">
        <v>7.0477299999999996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3213.65</v>
      </c>
      <c r="D255" s="36">
        <v>3218.1833333333329</v>
      </c>
      <c r="E255" s="36">
        <v>3176.3666666666659</v>
      </c>
      <c r="F255" s="36">
        <v>3139.083333333333</v>
      </c>
      <c r="G255" s="36">
        <v>3097.266666666666</v>
      </c>
      <c r="H255" s="36">
        <v>3255.4666666666658</v>
      </c>
      <c r="I255" s="36">
        <v>3297.2833333333324</v>
      </c>
      <c r="J255" s="36">
        <v>3334.5666666666657</v>
      </c>
      <c r="K255" s="31">
        <v>3260</v>
      </c>
      <c r="L255" s="31">
        <v>3180.9</v>
      </c>
      <c r="M255" s="31">
        <v>11.472189999999999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1160.95</v>
      </c>
      <c r="D256" s="36">
        <v>1152.6833333333334</v>
      </c>
      <c r="E256" s="36">
        <v>1137.4166666666667</v>
      </c>
      <c r="F256" s="36">
        <v>1113.8833333333334</v>
      </c>
      <c r="G256" s="36">
        <v>1098.6166666666668</v>
      </c>
      <c r="H256" s="36">
        <v>1176.2166666666667</v>
      </c>
      <c r="I256" s="36">
        <v>1191.4833333333331</v>
      </c>
      <c r="J256" s="36">
        <v>1215.0166666666667</v>
      </c>
      <c r="K256" s="31">
        <v>1167.95</v>
      </c>
      <c r="L256" s="31">
        <v>1129.1500000000001</v>
      </c>
      <c r="M256" s="31">
        <v>2.4159199999999998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1587.1</v>
      </c>
      <c r="D257" s="36">
        <v>1576.3666666666668</v>
      </c>
      <c r="E257" s="36">
        <v>1560.8333333333335</v>
      </c>
      <c r="F257" s="36">
        <v>1534.5666666666666</v>
      </c>
      <c r="G257" s="36">
        <v>1519.0333333333333</v>
      </c>
      <c r="H257" s="36">
        <v>1602.6333333333337</v>
      </c>
      <c r="I257" s="36">
        <v>1618.166666666667</v>
      </c>
      <c r="J257" s="36">
        <v>1644.4333333333338</v>
      </c>
      <c r="K257" s="31">
        <v>1591.9</v>
      </c>
      <c r="L257" s="31">
        <v>1550.1</v>
      </c>
      <c r="M257" s="31">
        <v>1.80707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4025</v>
      </c>
      <c r="D258" s="36">
        <v>4017.2166666666667</v>
      </c>
      <c r="E258" s="36">
        <v>3984.4333333333334</v>
      </c>
      <c r="F258" s="36">
        <v>3943.8666666666668</v>
      </c>
      <c r="G258" s="36">
        <v>3911.0833333333335</v>
      </c>
      <c r="H258" s="36">
        <v>4057.7833333333333</v>
      </c>
      <c r="I258" s="36">
        <v>4090.5666666666671</v>
      </c>
      <c r="J258" s="36">
        <v>4131.1333333333332</v>
      </c>
      <c r="K258" s="31">
        <v>4050</v>
      </c>
      <c r="L258" s="31">
        <v>3976.65</v>
      </c>
      <c r="M258" s="31">
        <v>0.92986999999999997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1856.1</v>
      </c>
      <c r="D259" s="36">
        <v>1889.1166666666668</v>
      </c>
      <c r="E259" s="36">
        <v>1816.9833333333336</v>
      </c>
      <c r="F259" s="36">
        <v>1777.8666666666668</v>
      </c>
      <c r="G259" s="36">
        <v>1705.7333333333336</v>
      </c>
      <c r="H259" s="36">
        <v>1928.2333333333336</v>
      </c>
      <c r="I259" s="36">
        <v>2000.3666666666668</v>
      </c>
      <c r="J259" s="36">
        <v>2039.4833333333336</v>
      </c>
      <c r="K259" s="31">
        <v>1961.25</v>
      </c>
      <c r="L259" s="31">
        <v>1850</v>
      </c>
      <c r="M259" s="31">
        <v>2.51295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821.5</v>
      </c>
      <c r="D260" s="36">
        <v>822.44999999999993</v>
      </c>
      <c r="E260" s="36">
        <v>807.94999999999982</v>
      </c>
      <c r="F260" s="36">
        <v>794.39999999999986</v>
      </c>
      <c r="G260" s="36">
        <v>779.89999999999975</v>
      </c>
      <c r="H260" s="36">
        <v>835.99999999999989</v>
      </c>
      <c r="I260" s="36">
        <v>850.50000000000011</v>
      </c>
      <c r="J260" s="36">
        <v>864.05</v>
      </c>
      <c r="K260" s="31">
        <v>836.95</v>
      </c>
      <c r="L260" s="31">
        <v>808.9</v>
      </c>
      <c r="M260" s="31">
        <v>1.5414399999999999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329.9</v>
      </c>
      <c r="D261" s="36">
        <v>333.34999999999997</v>
      </c>
      <c r="E261" s="36">
        <v>323.49999999999994</v>
      </c>
      <c r="F261" s="36">
        <v>317.09999999999997</v>
      </c>
      <c r="G261" s="36">
        <v>307.24999999999994</v>
      </c>
      <c r="H261" s="36">
        <v>339.74999999999994</v>
      </c>
      <c r="I261" s="36">
        <v>349.59999999999997</v>
      </c>
      <c r="J261" s="36">
        <v>355.99999999999994</v>
      </c>
      <c r="K261" s="31">
        <v>343.2</v>
      </c>
      <c r="L261" s="31">
        <v>326.95</v>
      </c>
      <c r="M261" s="31">
        <v>9.2699099999999994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72.150000000000006</v>
      </c>
      <c r="D262" s="36">
        <v>72.88333333333334</v>
      </c>
      <c r="E262" s="36">
        <v>70.76666666666668</v>
      </c>
      <c r="F262" s="36">
        <v>69.38333333333334</v>
      </c>
      <c r="G262" s="36">
        <v>67.26666666666668</v>
      </c>
      <c r="H262" s="36">
        <v>74.26666666666668</v>
      </c>
      <c r="I262" s="36">
        <v>76.383333333333326</v>
      </c>
      <c r="J262" s="36">
        <v>77.76666666666668</v>
      </c>
      <c r="K262" s="31">
        <v>75</v>
      </c>
      <c r="L262" s="31">
        <v>71.5</v>
      </c>
      <c r="M262" s="31">
        <v>42.350299999999997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489.15</v>
      </c>
      <c r="D263" s="36">
        <v>487.56666666666661</v>
      </c>
      <c r="E263" s="36">
        <v>480.23333333333323</v>
      </c>
      <c r="F263" s="36">
        <v>471.31666666666661</v>
      </c>
      <c r="G263" s="36">
        <v>463.98333333333323</v>
      </c>
      <c r="H263" s="36">
        <v>496.48333333333323</v>
      </c>
      <c r="I263" s="36">
        <v>503.81666666666661</v>
      </c>
      <c r="J263" s="36">
        <v>512.73333333333323</v>
      </c>
      <c r="K263" s="31">
        <v>494.9</v>
      </c>
      <c r="L263" s="31">
        <v>478.65</v>
      </c>
      <c r="M263" s="31">
        <v>16.673940000000002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794.65</v>
      </c>
      <c r="D264" s="36">
        <v>797.98333333333323</v>
      </c>
      <c r="E264" s="36">
        <v>785.96666666666647</v>
      </c>
      <c r="F264" s="36">
        <v>777.28333333333319</v>
      </c>
      <c r="G264" s="36">
        <v>765.26666666666642</v>
      </c>
      <c r="H264" s="36">
        <v>806.66666666666652</v>
      </c>
      <c r="I264" s="36">
        <v>818.68333333333317</v>
      </c>
      <c r="J264" s="36">
        <v>827.36666666666656</v>
      </c>
      <c r="K264" s="31">
        <v>810</v>
      </c>
      <c r="L264" s="31">
        <v>789.3</v>
      </c>
      <c r="M264" s="31">
        <v>15.3805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124.2</v>
      </c>
      <c r="D265" s="36">
        <v>125.91666666666667</v>
      </c>
      <c r="E265" s="36">
        <v>120.88333333333335</v>
      </c>
      <c r="F265" s="36">
        <v>117.56666666666668</v>
      </c>
      <c r="G265" s="36">
        <v>112.53333333333336</v>
      </c>
      <c r="H265" s="36">
        <v>129.23333333333335</v>
      </c>
      <c r="I265" s="36">
        <v>134.26666666666668</v>
      </c>
      <c r="J265" s="36">
        <v>137.58333333333334</v>
      </c>
      <c r="K265" s="31">
        <v>130.94999999999999</v>
      </c>
      <c r="L265" s="31">
        <v>122.6</v>
      </c>
      <c r="M265" s="31">
        <v>174.97957</v>
      </c>
      <c r="N265" s="1"/>
      <c r="O265" s="1"/>
    </row>
    <row r="266" spans="1:15" ht="12.75" customHeight="1">
      <c r="A266" s="33">
        <v>256</v>
      </c>
      <c r="B266" s="53" t="s">
        <v>889</v>
      </c>
      <c r="C266" s="31">
        <v>404.85</v>
      </c>
      <c r="D266" s="36">
        <v>407.15000000000003</v>
      </c>
      <c r="E266" s="36">
        <v>395.90000000000009</v>
      </c>
      <c r="F266" s="36">
        <v>386.95000000000005</v>
      </c>
      <c r="G266" s="36">
        <v>375.7000000000001</v>
      </c>
      <c r="H266" s="36">
        <v>416.10000000000008</v>
      </c>
      <c r="I266" s="36">
        <v>427.34999999999997</v>
      </c>
      <c r="J266" s="36">
        <v>436.30000000000007</v>
      </c>
      <c r="K266" s="31">
        <v>418.4</v>
      </c>
      <c r="L266" s="31">
        <v>398.2</v>
      </c>
      <c r="M266" s="31">
        <v>5.69963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663.65</v>
      </c>
      <c r="D267" s="36">
        <v>661.26666666666677</v>
      </c>
      <c r="E267" s="36">
        <v>650.53333333333353</v>
      </c>
      <c r="F267" s="36">
        <v>637.41666666666674</v>
      </c>
      <c r="G267" s="36">
        <v>626.68333333333351</v>
      </c>
      <c r="H267" s="36">
        <v>674.38333333333355</v>
      </c>
      <c r="I267" s="36">
        <v>685.1166666666669</v>
      </c>
      <c r="J267" s="36">
        <v>698.23333333333358</v>
      </c>
      <c r="K267" s="31">
        <v>672</v>
      </c>
      <c r="L267" s="31">
        <v>648.15</v>
      </c>
      <c r="M267" s="31">
        <v>10.98545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782.35</v>
      </c>
      <c r="D268" s="36">
        <v>786.9</v>
      </c>
      <c r="E268" s="36">
        <v>770.4</v>
      </c>
      <c r="F268" s="36">
        <v>758.45</v>
      </c>
      <c r="G268" s="36">
        <v>741.95</v>
      </c>
      <c r="H268" s="36">
        <v>798.84999999999991</v>
      </c>
      <c r="I268" s="36">
        <v>815.34999999999991</v>
      </c>
      <c r="J268" s="36">
        <v>827.29999999999984</v>
      </c>
      <c r="K268" s="31">
        <v>803.4</v>
      </c>
      <c r="L268" s="31">
        <v>774.95</v>
      </c>
      <c r="M268" s="31">
        <v>12.72564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443.6</v>
      </c>
      <c r="D269" s="36">
        <v>444.9666666666667</v>
      </c>
      <c r="E269" s="36">
        <v>439.43333333333339</v>
      </c>
      <c r="F269" s="36">
        <v>435.26666666666671</v>
      </c>
      <c r="G269" s="36">
        <v>429.73333333333341</v>
      </c>
      <c r="H269" s="36">
        <v>449.13333333333338</v>
      </c>
      <c r="I269" s="36">
        <v>454.66666666666669</v>
      </c>
      <c r="J269" s="36">
        <v>458.83333333333337</v>
      </c>
      <c r="K269" s="31">
        <v>450.5</v>
      </c>
      <c r="L269" s="31">
        <v>440.8</v>
      </c>
      <c r="M269" s="31">
        <v>17.180569999999999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443.2</v>
      </c>
      <c r="D270" s="36">
        <v>440.90000000000003</v>
      </c>
      <c r="E270" s="36">
        <v>434.60000000000008</v>
      </c>
      <c r="F270" s="36">
        <v>426.00000000000006</v>
      </c>
      <c r="G270" s="36">
        <v>419.7000000000001</v>
      </c>
      <c r="H270" s="36">
        <v>449.50000000000006</v>
      </c>
      <c r="I270" s="36">
        <v>455.8</v>
      </c>
      <c r="J270" s="36">
        <v>464.40000000000003</v>
      </c>
      <c r="K270" s="31">
        <v>447.2</v>
      </c>
      <c r="L270" s="31">
        <v>432.3</v>
      </c>
      <c r="M270" s="31">
        <v>2.8767299999999998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570.65</v>
      </c>
      <c r="D271" s="36">
        <v>568.9666666666667</v>
      </c>
      <c r="E271" s="36">
        <v>560.43333333333339</v>
      </c>
      <c r="F271" s="36">
        <v>550.2166666666667</v>
      </c>
      <c r="G271" s="36">
        <v>541.68333333333339</v>
      </c>
      <c r="H271" s="36">
        <v>579.18333333333339</v>
      </c>
      <c r="I271" s="36">
        <v>587.7166666666667</v>
      </c>
      <c r="J271" s="36">
        <v>597.93333333333339</v>
      </c>
      <c r="K271" s="31">
        <v>577.5</v>
      </c>
      <c r="L271" s="31">
        <v>558.75</v>
      </c>
      <c r="M271" s="31">
        <v>2.1625200000000002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783.55</v>
      </c>
      <c r="D272" s="36">
        <v>780.7833333333333</v>
      </c>
      <c r="E272" s="36">
        <v>770.86666666666656</v>
      </c>
      <c r="F272" s="36">
        <v>758.18333333333328</v>
      </c>
      <c r="G272" s="36">
        <v>748.26666666666654</v>
      </c>
      <c r="H272" s="36">
        <v>793.46666666666658</v>
      </c>
      <c r="I272" s="36">
        <v>803.38333333333333</v>
      </c>
      <c r="J272" s="36">
        <v>816.06666666666661</v>
      </c>
      <c r="K272" s="31">
        <v>790.7</v>
      </c>
      <c r="L272" s="31">
        <v>768.1</v>
      </c>
      <c r="M272" s="31">
        <v>1.1652499999999999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419.65</v>
      </c>
      <c r="D273" s="36">
        <v>415.73333333333335</v>
      </c>
      <c r="E273" s="36">
        <v>407.7166666666667</v>
      </c>
      <c r="F273" s="36">
        <v>395.78333333333336</v>
      </c>
      <c r="G273" s="36">
        <v>387.76666666666671</v>
      </c>
      <c r="H273" s="36">
        <v>427.66666666666669</v>
      </c>
      <c r="I273" s="36">
        <v>435.68333333333334</v>
      </c>
      <c r="J273" s="36">
        <v>447.61666666666667</v>
      </c>
      <c r="K273" s="31">
        <v>423.75</v>
      </c>
      <c r="L273" s="31">
        <v>403.8</v>
      </c>
      <c r="M273" s="31">
        <v>5.8085000000000004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790.2</v>
      </c>
      <c r="D274" s="36">
        <v>788.91666666666663</v>
      </c>
      <c r="E274" s="36">
        <v>777.58333333333326</v>
      </c>
      <c r="F274" s="36">
        <v>764.96666666666658</v>
      </c>
      <c r="G274" s="36">
        <v>753.63333333333321</v>
      </c>
      <c r="H274" s="36">
        <v>801.5333333333333</v>
      </c>
      <c r="I274" s="36">
        <v>812.86666666666656</v>
      </c>
      <c r="J274" s="36">
        <v>825.48333333333335</v>
      </c>
      <c r="K274" s="31">
        <v>800.25</v>
      </c>
      <c r="L274" s="31">
        <v>776.3</v>
      </c>
      <c r="M274" s="31">
        <v>1.4859199999999999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3420.1</v>
      </c>
      <c r="D275" s="36">
        <v>3352.9</v>
      </c>
      <c r="E275" s="36">
        <v>3273.8</v>
      </c>
      <c r="F275" s="36">
        <v>3127.5</v>
      </c>
      <c r="G275" s="36">
        <v>3048.4</v>
      </c>
      <c r="H275" s="36">
        <v>3499.2000000000003</v>
      </c>
      <c r="I275" s="36">
        <v>3578.2999999999997</v>
      </c>
      <c r="J275" s="36">
        <v>3724.6000000000004</v>
      </c>
      <c r="K275" s="31">
        <v>3432</v>
      </c>
      <c r="L275" s="31">
        <v>3206.6</v>
      </c>
      <c r="M275" s="31">
        <v>4.0753199999999996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250.65</v>
      </c>
      <c r="D276" s="36">
        <v>247.58333333333334</v>
      </c>
      <c r="E276" s="36">
        <v>243.16666666666669</v>
      </c>
      <c r="F276" s="36">
        <v>235.68333333333334</v>
      </c>
      <c r="G276" s="36">
        <v>231.26666666666668</v>
      </c>
      <c r="H276" s="36">
        <v>255.06666666666669</v>
      </c>
      <c r="I276" s="36">
        <v>259.48333333333335</v>
      </c>
      <c r="J276" s="36">
        <v>266.9666666666667</v>
      </c>
      <c r="K276" s="31">
        <v>252</v>
      </c>
      <c r="L276" s="31">
        <v>240.1</v>
      </c>
      <c r="M276" s="31">
        <v>11.54754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1347.55</v>
      </c>
      <c r="D277" s="36">
        <v>1358.2</v>
      </c>
      <c r="E277" s="36">
        <v>1327</v>
      </c>
      <c r="F277" s="36">
        <v>1306.45</v>
      </c>
      <c r="G277" s="36">
        <v>1275.25</v>
      </c>
      <c r="H277" s="36">
        <v>1378.75</v>
      </c>
      <c r="I277" s="36">
        <v>1409.9500000000003</v>
      </c>
      <c r="J277" s="36">
        <v>1430.5</v>
      </c>
      <c r="K277" s="31">
        <v>1389.4</v>
      </c>
      <c r="L277" s="31">
        <v>1337.65</v>
      </c>
      <c r="M277" s="31">
        <v>7.7288500000000004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293.35000000000002</v>
      </c>
      <c r="D278" s="36">
        <v>293.91666666666669</v>
      </c>
      <c r="E278" s="36">
        <v>289.83333333333337</v>
      </c>
      <c r="F278" s="36">
        <v>286.31666666666666</v>
      </c>
      <c r="G278" s="36">
        <v>282.23333333333335</v>
      </c>
      <c r="H278" s="36">
        <v>297.43333333333339</v>
      </c>
      <c r="I278" s="36">
        <v>301.51666666666677</v>
      </c>
      <c r="J278" s="36">
        <v>305.03333333333342</v>
      </c>
      <c r="K278" s="31">
        <v>298</v>
      </c>
      <c r="L278" s="31">
        <v>290.39999999999998</v>
      </c>
      <c r="M278" s="31">
        <v>3.53302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3740.3</v>
      </c>
      <c r="D279" s="36">
        <v>3712.75</v>
      </c>
      <c r="E279" s="36">
        <v>3660.55</v>
      </c>
      <c r="F279" s="36">
        <v>3580.8</v>
      </c>
      <c r="G279" s="36">
        <v>3528.6000000000004</v>
      </c>
      <c r="H279" s="36">
        <v>3792.5</v>
      </c>
      <c r="I279" s="36">
        <v>3844.7</v>
      </c>
      <c r="J279" s="36">
        <v>3924.45</v>
      </c>
      <c r="K279" s="31">
        <v>3764.95</v>
      </c>
      <c r="L279" s="31">
        <v>3633</v>
      </c>
      <c r="M279" s="31">
        <v>0.14795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1190.5</v>
      </c>
      <c r="D280" s="36">
        <v>1194.3333333333333</v>
      </c>
      <c r="E280" s="36">
        <v>1184.1666666666665</v>
      </c>
      <c r="F280" s="36">
        <v>1177.8333333333333</v>
      </c>
      <c r="G280" s="36">
        <v>1167.6666666666665</v>
      </c>
      <c r="H280" s="36">
        <v>1200.6666666666665</v>
      </c>
      <c r="I280" s="36">
        <v>1210.833333333333</v>
      </c>
      <c r="J280" s="36">
        <v>1217.1666666666665</v>
      </c>
      <c r="K280" s="31">
        <v>1204.5</v>
      </c>
      <c r="L280" s="31">
        <v>1188</v>
      </c>
      <c r="M280" s="31">
        <v>1.6541600000000001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1081.75</v>
      </c>
      <c r="D281" s="36">
        <v>1053.3166666666666</v>
      </c>
      <c r="E281" s="36">
        <v>1014.6333333333332</v>
      </c>
      <c r="F281" s="36">
        <v>947.51666666666665</v>
      </c>
      <c r="G281" s="36">
        <v>908.83333333333326</v>
      </c>
      <c r="H281" s="36">
        <v>1120.4333333333332</v>
      </c>
      <c r="I281" s="36">
        <v>1159.1166666666666</v>
      </c>
      <c r="J281" s="36">
        <v>1226.2333333333331</v>
      </c>
      <c r="K281" s="31">
        <v>1092</v>
      </c>
      <c r="L281" s="31">
        <v>986.2</v>
      </c>
      <c r="M281" s="31">
        <v>5.26051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367.75</v>
      </c>
      <c r="D282" s="36">
        <v>365.34999999999997</v>
      </c>
      <c r="E282" s="36">
        <v>359.79999999999995</v>
      </c>
      <c r="F282" s="36">
        <v>351.84999999999997</v>
      </c>
      <c r="G282" s="36">
        <v>346.29999999999995</v>
      </c>
      <c r="H282" s="36">
        <v>373.29999999999995</v>
      </c>
      <c r="I282" s="36">
        <v>378.85</v>
      </c>
      <c r="J282" s="36">
        <v>386.79999999999995</v>
      </c>
      <c r="K282" s="31">
        <v>370.9</v>
      </c>
      <c r="L282" s="31">
        <v>357.4</v>
      </c>
      <c r="M282" s="31">
        <v>12.90666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266.39999999999998</v>
      </c>
      <c r="D283" s="36">
        <v>267.61666666666662</v>
      </c>
      <c r="E283" s="36">
        <v>263.78333333333325</v>
      </c>
      <c r="F283" s="36">
        <v>261.16666666666663</v>
      </c>
      <c r="G283" s="36">
        <v>257.33333333333326</v>
      </c>
      <c r="H283" s="36">
        <v>270.23333333333323</v>
      </c>
      <c r="I283" s="36">
        <v>274.06666666666661</v>
      </c>
      <c r="J283" s="36">
        <v>276.68333333333322</v>
      </c>
      <c r="K283" s="31">
        <v>271.45</v>
      </c>
      <c r="L283" s="31">
        <v>265</v>
      </c>
      <c r="M283" s="31">
        <v>3.7263799999999998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174.3</v>
      </c>
      <c r="D284" s="36">
        <v>174.70000000000002</v>
      </c>
      <c r="E284" s="36">
        <v>170.65000000000003</v>
      </c>
      <c r="F284" s="36">
        <v>167.00000000000003</v>
      </c>
      <c r="G284" s="36">
        <v>162.95000000000005</v>
      </c>
      <c r="H284" s="36">
        <v>178.35000000000002</v>
      </c>
      <c r="I284" s="36">
        <v>182.40000000000003</v>
      </c>
      <c r="J284" s="36">
        <v>186.05</v>
      </c>
      <c r="K284" s="31">
        <v>178.75</v>
      </c>
      <c r="L284" s="31">
        <v>171.05</v>
      </c>
      <c r="M284" s="31">
        <v>19.69163</v>
      </c>
      <c r="N284" s="1"/>
      <c r="O284" s="1"/>
    </row>
    <row r="285" spans="1:15" ht="12.75" customHeight="1">
      <c r="A285" s="33">
        <v>275</v>
      </c>
      <c r="B285" s="53" t="s">
        <v>890</v>
      </c>
      <c r="C285" s="31">
        <v>2589.4499999999998</v>
      </c>
      <c r="D285" s="36">
        <v>2598.65</v>
      </c>
      <c r="E285" s="36">
        <v>2547.3000000000002</v>
      </c>
      <c r="F285" s="36">
        <v>2505.15</v>
      </c>
      <c r="G285" s="36">
        <v>2453.8000000000002</v>
      </c>
      <c r="H285" s="36">
        <v>2640.8</v>
      </c>
      <c r="I285" s="36">
        <v>2692.1499999999996</v>
      </c>
      <c r="J285" s="36">
        <v>2734.3</v>
      </c>
      <c r="K285" s="31">
        <v>2650</v>
      </c>
      <c r="L285" s="31">
        <v>2556.5</v>
      </c>
      <c r="M285" s="31">
        <v>1.4734499999999999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654.4</v>
      </c>
      <c r="D286" s="36">
        <v>657.5333333333333</v>
      </c>
      <c r="E286" s="36">
        <v>645.86666666666656</v>
      </c>
      <c r="F286" s="36">
        <v>637.33333333333326</v>
      </c>
      <c r="G286" s="36">
        <v>625.66666666666652</v>
      </c>
      <c r="H286" s="36">
        <v>666.06666666666661</v>
      </c>
      <c r="I286" s="36">
        <v>677.73333333333335</v>
      </c>
      <c r="J286" s="36">
        <v>686.26666666666665</v>
      </c>
      <c r="K286" s="31">
        <v>669.2</v>
      </c>
      <c r="L286" s="31">
        <v>649</v>
      </c>
      <c r="M286" s="31">
        <v>1.17106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584.4</v>
      </c>
      <c r="D287" s="36">
        <v>582.85</v>
      </c>
      <c r="E287" s="36">
        <v>573.55000000000007</v>
      </c>
      <c r="F287" s="36">
        <v>562.70000000000005</v>
      </c>
      <c r="G287" s="36">
        <v>553.40000000000009</v>
      </c>
      <c r="H287" s="36">
        <v>593.70000000000005</v>
      </c>
      <c r="I287" s="36">
        <v>603</v>
      </c>
      <c r="J287" s="36">
        <v>613.85</v>
      </c>
      <c r="K287" s="31">
        <v>592.15</v>
      </c>
      <c r="L287" s="31">
        <v>572</v>
      </c>
      <c r="M287" s="31">
        <v>2.80328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1765.4</v>
      </c>
      <c r="D288" s="36">
        <v>1754.8999999999999</v>
      </c>
      <c r="E288" s="36">
        <v>1741.2999999999997</v>
      </c>
      <c r="F288" s="36">
        <v>1717.1999999999998</v>
      </c>
      <c r="G288" s="36">
        <v>1703.5999999999997</v>
      </c>
      <c r="H288" s="36">
        <v>1778.9999999999998</v>
      </c>
      <c r="I288" s="36">
        <v>1792.5999999999997</v>
      </c>
      <c r="J288" s="36">
        <v>1816.6999999999998</v>
      </c>
      <c r="K288" s="31">
        <v>1768.5</v>
      </c>
      <c r="L288" s="31">
        <v>1730.8</v>
      </c>
      <c r="M288" s="31">
        <v>44.208860000000001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2000.2</v>
      </c>
      <c r="D289" s="36">
        <v>1996.9333333333332</v>
      </c>
      <c r="E289" s="36">
        <v>1983.8666666666663</v>
      </c>
      <c r="F289" s="36">
        <v>1967.5333333333331</v>
      </c>
      <c r="G289" s="36">
        <v>1954.4666666666662</v>
      </c>
      <c r="H289" s="36">
        <v>2013.2666666666664</v>
      </c>
      <c r="I289" s="36">
        <v>2026.3333333333335</v>
      </c>
      <c r="J289" s="36">
        <v>2042.6666666666665</v>
      </c>
      <c r="K289" s="31">
        <v>2010</v>
      </c>
      <c r="L289" s="31">
        <v>1980.6</v>
      </c>
      <c r="M289" s="31">
        <v>2.1385200000000002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149</v>
      </c>
      <c r="D290" s="36">
        <v>147.88333333333333</v>
      </c>
      <c r="E290" s="36">
        <v>145.86666666666665</v>
      </c>
      <c r="F290" s="36">
        <v>142.73333333333332</v>
      </c>
      <c r="G290" s="36">
        <v>140.71666666666664</v>
      </c>
      <c r="H290" s="36">
        <v>151.01666666666665</v>
      </c>
      <c r="I290" s="36">
        <v>153.0333333333333</v>
      </c>
      <c r="J290" s="36">
        <v>156.16666666666666</v>
      </c>
      <c r="K290" s="31">
        <v>149.9</v>
      </c>
      <c r="L290" s="31">
        <v>144.75</v>
      </c>
      <c r="M290" s="31">
        <v>34.252600000000001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5191.8999999999996</v>
      </c>
      <c r="D291" s="36">
        <v>5182.333333333333</v>
      </c>
      <c r="E291" s="36">
        <v>5134.8666666666659</v>
      </c>
      <c r="F291" s="36">
        <v>5077.833333333333</v>
      </c>
      <c r="G291" s="36">
        <v>5030.3666666666659</v>
      </c>
      <c r="H291" s="36">
        <v>5239.3666666666659</v>
      </c>
      <c r="I291" s="36">
        <v>5286.833333333333</v>
      </c>
      <c r="J291" s="36">
        <v>5343.8666666666659</v>
      </c>
      <c r="K291" s="31">
        <v>5229.8</v>
      </c>
      <c r="L291" s="31">
        <v>5125.3</v>
      </c>
      <c r="M291" s="31">
        <v>1.22746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570.04999999999995</v>
      </c>
      <c r="D292" s="36">
        <v>568.21666666666658</v>
      </c>
      <c r="E292" s="36">
        <v>561.28333333333319</v>
      </c>
      <c r="F292" s="36">
        <v>552.51666666666665</v>
      </c>
      <c r="G292" s="36">
        <v>545.58333333333326</v>
      </c>
      <c r="H292" s="36">
        <v>576.98333333333312</v>
      </c>
      <c r="I292" s="36">
        <v>583.91666666666652</v>
      </c>
      <c r="J292" s="36">
        <v>592.68333333333305</v>
      </c>
      <c r="K292" s="31">
        <v>575.15</v>
      </c>
      <c r="L292" s="31">
        <v>559.45000000000005</v>
      </c>
      <c r="M292" s="31">
        <v>10.23212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5101.05</v>
      </c>
      <c r="D293" s="36">
        <v>5110.1833333333334</v>
      </c>
      <c r="E293" s="36">
        <v>5061.7166666666672</v>
      </c>
      <c r="F293" s="36">
        <v>5022.3833333333341</v>
      </c>
      <c r="G293" s="36">
        <v>4973.9166666666679</v>
      </c>
      <c r="H293" s="36">
        <v>5149.5166666666664</v>
      </c>
      <c r="I293" s="36">
        <v>5197.9833333333318</v>
      </c>
      <c r="J293" s="36">
        <v>5237.3166666666657</v>
      </c>
      <c r="K293" s="31">
        <v>5158.6499999999996</v>
      </c>
      <c r="L293" s="31">
        <v>5070.8500000000004</v>
      </c>
      <c r="M293" s="31">
        <v>2.29758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14047.25</v>
      </c>
      <c r="D294" s="36">
        <v>14013.983333333332</v>
      </c>
      <c r="E294" s="36">
        <v>13870.266666666663</v>
      </c>
      <c r="F294" s="36">
        <v>13693.283333333331</v>
      </c>
      <c r="G294" s="36">
        <v>13549.566666666662</v>
      </c>
      <c r="H294" s="36">
        <v>14190.966666666664</v>
      </c>
      <c r="I294" s="36">
        <v>14334.683333333334</v>
      </c>
      <c r="J294" s="36">
        <v>14511.666666666664</v>
      </c>
      <c r="K294" s="31">
        <v>14157.7</v>
      </c>
      <c r="L294" s="31">
        <v>13837</v>
      </c>
      <c r="M294" s="31">
        <v>2.2249999999999999E-2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3509.7</v>
      </c>
      <c r="D295" s="36">
        <v>3507.4666666666667</v>
      </c>
      <c r="E295" s="36">
        <v>3489.9833333333336</v>
      </c>
      <c r="F295" s="36">
        <v>3470.2666666666669</v>
      </c>
      <c r="G295" s="36">
        <v>3452.7833333333338</v>
      </c>
      <c r="H295" s="36">
        <v>3527.1833333333334</v>
      </c>
      <c r="I295" s="36">
        <v>3544.6666666666661</v>
      </c>
      <c r="J295" s="36">
        <v>3564.3833333333332</v>
      </c>
      <c r="K295" s="31">
        <v>3524.95</v>
      </c>
      <c r="L295" s="31">
        <v>3487.75</v>
      </c>
      <c r="M295" s="31">
        <v>14.42811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446.8</v>
      </c>
      <c r="D296" s="36">
        <v>443.36666666666662</v>
      </c>
      <c r="E296" s="36">
        <v>437.53333333333325</v>
      </c>
      <c r="F296" s="36">
        <v>428.26666666666665</v>
      </c>
      <c r="G296" s="36">
        <v>422.43333333333328</v>
      </c>
      <c r="H296" s="36">
        <v>452.63333333333321</v>
      </c>
      <c r="I296" s="36">
        <v>458.46666666666658</v>
      </c>
      <c r="J296" s="36">
        <v>467.73333333333318</v>
      </c>
      <c r="K296" s="31">
        <v>449.2</v>
      </c>
      <c r="L296" s="31">
        <v>434.1</v>
      </c>
      <c r="M296" s="31">
        <v>5.1525499999999997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379.05</v>
      </c>
      <c r="D297" s="36">
        <v>381.15000000000003</v>
      </c>
      <c r="E297" s="36">
        <v>371.00000000000006</v>
      </c>
      <c r="F297" s="36">
        <v>362.95000000000005</v>
      </c>
      <c r="G297" s="36">
        <v>352.80000000000007</v>
      </c>
      <c r="H297" s="36">
        <v>389.20000000000005</v>
      </c>
      <c r="I297" s="36">
        <v>399.35</v>
      </c>
      <c r="J297" s="36">
        <v>407.40000000000003</v>
      </c>
      <c r="K297" s="31">
        <v>391.3</v>
      </c>
      <c r="L297" s="31">
        <v>373.1</v>
      </c>
      <c r="M297" s="31">
        <v>22.649260000000002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222.65</v>
      </c>
      <c r="D298" s="36">
        <v>224.95000000000002</v>
      </c>
      <c r="E298" s="36">
        <v>219.50000000000003</v>
      </c>
      <c r="F298" s="36">
        <v>216.35000000000002</v>
      </c>
      <c r="G298" s="36">
        <v>210.90000000000003</v>
      </c>
      <c r="H298" s="36">
        <v>228.10000000000002</v>
      </c>
      <c r="I298" s="36">
        <v>233.55</v>
      </c>
      <c r="J298" s="36">
        <v>236.70000000000002</v>
      </c>
      <c r="K298" s="31">
        <v>230.4</v>
      </c>
      <c r="L298" s="31">
        <v>221.8</v>
      </c>
      <c r="M298" s="31">
        <v>6.9226700000000001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127.8</v>
      </c>
      <c r="D299" s="36">
        <v>128.23333333333335</v>
      </c>
      <c r="E299" s="36">
        <v>125.7166666666667</v>
      </c>
      <c r="F299" s="36">
        <v>123.63333333333335</v>
      </c>
      <c r="G299" s="36">
        <v>121.1166666666667</v>
      </c>
      <c r="H299" s="36">
        <v>130.31666666666669</v>
      </c>
      <c r="I299" s="36">
        <v>132.83333333333334</v>
      </c>
      <c r="J299" s="36">
        <v>134.91666666666669</v>
      </c>
      <c r="K299" s="31">
        <v>130.75</v>
      </c>
      <c r="L299" s="31">
        <v>126.15</v>
      </c>
      <c r="M299" s="31">
        <v>18.783259999999999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866.9</v>
      </c>
      <c r="D300" s="36">
        <v>875.56666666666661</v>
      </c>
      <c r="E300" s="36">
        <v>856.33333333333326</v>
      </c>
      <c r="F300" s="36">
        <v>845.76666666666665</v>
      </c>
      <c r="G300" s="36">
        <v>826.5333333333333</v>
      </c>
      <c r="H300" s="36">
        <v>886.13333333333321</v>
      </c>
      <c r="I300" s="36">
        <v>905.36666666666656</v>
      </c>
      <c r="J300" s="36">
        <v>915.93333333333317</v>
      </c>
      <c r="K300" s="31">
        <v>894.8</v>
      </c>
      <c r="L300" s="31">
        <v>865</v>
      </c>
      <c r="M300" s="31">
        <v>40.036499999999997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6474.1</v>
      </c>
      <c r="D301" s="36">
        <v>6564.0333333333328</v>
      </c>
      <c r="E301" s="36">
        <v>6318.0666666666657</v>
      </c>
      <c r="F301" s="36">
        <v>6162.0333333333328</v>
      </c>
      <c r="G301" s="36">
        <v>5916.0666666666657</v>
      </c>
      <c r="H301" s="36">
        <v>6720.0666666666657</v>
      </c>
      <c r="I301" s="36">
        <v>6966.0333333333328</v>
      </c>
      <c r="J301" s="36">
        <v>7122.0666666666657</v>
      </c>
      <c r="K301" s="31">
        <v>6810</v>
      </c>
      <c r="L301" s="31">
        <v>6408</v>
      </c>
      <c r="M301" s="31">
        <v>1.3365499999999999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1562.9</v>
      </c>
      <c r="D302" s="36">
        <v>1566.6833333333332</v>
      </c>
      <c r="E302" s="36">
        <v>1547.8166666666664</v>
      </c>
      <c r="F302" s="36">
        <v>1532.7333333333331</v>
      </c>
      <c r="G302" s="36">
        <v>1513.8666666666663</v>
      </c>
      <c r="H302" s="36">
        <v>1581.7666666666664</v>
      </c>
      <c r="I302" s="36">
        <v>1600.6333333333332</v>
      </c>
      <c r="J302" s="36">
        <v>1615.7166666666665</v>
      </c>
      <c r="K302" s="31">
        <v>1585.55</v>
      </c>
      <c r="L302" s="31">
        <v>1551.6</v>
      </c>
      <c r="M302" s="31">
        <v>5.2130400000000003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1113.75</v>
      </c>
      <c r="D303" s="36">
        <v>1122.9833333333333</v>
      </c>
      <c r="E303" s="36">
        <v>1101.9666666666667</v>
      </c>
      <c r="F303" s="36">
        <v>1090.1833333333334</v>
      </c>
      <c r="G303" s="36">
        <v>1069.1666666666667</v>
      </c>
      <c r="H303" s="36">
        <v>1134.7666666666667</v>
      </c>
      <c r="I303" s="36">
        <v>1155.7833333333335</v>
      </c>
      <c r="J303" s="36">
        <v>1167.5666666666666</v>
      </c>
      <c r="K303" s="31">
        <v>1144</v>
      </c>
      <c r="L303" s="31">
        <v>1111.2</v>
      </c>
      <c r="M303" s="31">
        <v>0.41509000000000001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62.95</v>
      </c>
      <c r="D304" s="36">
        <v>63.333333333333336</v>
      </c>
      <c r="E304" s="36">
        <v>61.766666666666666</v>
      </c>
      <c r="F304" s="36">
        <v>60.583333333333329</v>
      </c>
      <c r="G304" s="36">
        <v>59.016666666666659</v>
      </c>
      <c r="H304" s="36">
        <v>64.51666666666668</v>
      </c>
      <c r="I304" s="36">
        <v>66.083333333333343</v>
      </c>
      <c r="J304" s="36">
        <v>67.26666666666668</v>
      </c>
      <c r="K304" s="31">
        <v>64.900000000000006</v>
      </c>
      <c r="L304" s="31">
        <v>62.15</v>
      </c>
      <c r="M304" s="31">
        <v>10.39024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131512.65</v>
      </c>
      <c r="D305" s="36">
        <v>131722.09999999998</v>
      </c>
      <c r="E305" s="36">
        <v>129405.14999999997</v>
      </c>
      <c r="F305" s="36">
        <v>127297.65</v>
      </c>
      <c r="G305" s="36">
        <v>124980.69999999998</v>
      </c>
      <c r="H305" s="36">
        <v>133829.59999999995</v>
      </c>
      <c r="I305" s="36">
        <v>136146.54999999996</v>
      </c>
      <c r="J305" s="36">
        <v>138254.04999999993</v>
      </c>
      <c r="K305" s="31">
        <v>134039.04999999999</v>
      </c>
      <c r="L305" s="31">
        <v>129614.6</v>
      </c>
      <c r="M305" s="31">
        <v>0.14354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1687.7</v>
      </c>
      <c r="D306" s="36">
        <v>1699.25</v>
      </c>
      <c r="E306" s="36">
        <v>1668.45</v>
      </c>
      <c r="F306" s="36">
        <v>1649.2</v>
      </c>
      <c r="G306" s="36">
        <v>1618.4</v>
      </c>
      <c r="H306" s="36">
        <v>1718.5</v>
      </c>
      <c r="I306" s="36">
        <v>1749.3000000000002</v>
      </c>
      <c r="J306" s="36">
        <v>1768.55</v>
      </c>
      <c r="K306" s="31">
        <v>1730.05</v>
      </c>
      <c r="L306" s="31">
        <v>1680</v>
      </c>
      <c r="M306" s="31">
        <v>1.4544900000000001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1102.1500000000001</v>
      </c>
      <c r="D307" s="36">
        <v>1099.1000000000001</v>
      </c>
      <c r="E307" s="36">
        <v>1080.3500000000004</v>
      </c>
      <c r="F307" s="36">
        <v>1058.5500000000002</v>
      </c>
      <c r="G307" s="36">
        <v>1039.8000000000004</v>
      </c>
      <c r="H307" s="36">
        <v>1120.9000000000003</v>
      </c>
      <c r="I307" s="36">
        <v>1139.6499999999999</v>
      </c>
      <c r="J307" s="36">
        <v>1161.4500000000003</v>
      </c>
      <c r="K307" s="31">
        <v>1117.8499999999999</v>
      </c>
      <c r="L307" s="31">
        <v>1077.3</v>
      </c>
      <c r="M307" s="31">
        <v>7.4093099999999996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1284.8</v>
      </c>
      <c r="D308" s="36">
        <v>1276.1666666666667</v>
      </c>
      <c r="E308" s="36">
        <v>1261.5833333333335</v>
      </c>
      <c r="F308" s="36">
        <v>1238.3666666666668</v>
      </c>
      <c r="G308" s="36">
        <v>1223.7833333333335</v>
      </c>
      <c r="H308" s="36">
        <v>1299.3833333333334</v>
      </c>
      <c r="I308" s="36">
        <v>1313.9666666666669</v>
      </c>
      <c r="J308" s="36">
        <v>1337.1833333333334</v>
      </c>
      <c r="K308" s="31">
        <v>1290.75</v>
      </c>
      <c r="L308" s="31">
        <v>1252.95</v>
      </c>
      <c r="M308" s="31">
        <v>3.76912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261.25</v>
      </c>
      <c r="D309" s="36">
        <v>259.93333333333334</v>
      </c>
      <c r="E309" s="36">
        <v>257.36666666666667</v>
      </c>
      <c r="F309" s="36">
        <v>253.48333333333335</v>
      </c>
      <c r="G309" s="36">
        <v>250.91666666666669</v>
      </c>
      <c r="H309" s="36">
        <v>263.81666666666666</v>
      </c>
      <c r="I309" s="36">
        <v>266.38333333333338</v>
      </c>
      <c r="J309" s="36">
        <v>270.26666666666665</v>
      </c>
      <c r="K309" s="31">
        <v>262.5</v>
      </c>
      <c r="L309" s="31">
        <v>256.05</v>
      </c>
      <c r="M309" s="31">
        <v>25.688020000000002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1844.4</v>
      </c>
      <c r="D310" s="36">
        <v>1841.3333333333333</v>
      </c>
      <c r="E310" s="36">
        <v>1823.6166666666666</v>
      </c>
      <c r="F310" s="36">
        <v>1802.8333333333333</v>
      </c>
      <c r="G310" s="36">
        <v>1785.1166666666666</v>
      </c>
      <c r="H310" s="36">
        <v>1862.1166666666666</v>
      </c>
      <c r="I310" s="36">
        <v>1879.8333333333333</v>
      </c>
      <c r="J310" s="36">
        <v>1900.6166666666666</v>
      </c>
      <c r="K310" s="31">
        <v>1859.05</v>
      </c>
      <c r="L310" s="31">
        <v>1820.55</v>
      </c>
      <c r="M310" s="31">
        <v>15.504149999999999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382.6</v>
      </c>
      <c r="D311" s="36">
        <v>380.84999999999997</v>
      </c>
      <c r="E311" s="36">
        <v>371.69999999999993</v>
      </c>
      <c r="F311" s="36">
        <v>360.79999999999995</v>
      </c>
      <c r="G311" s="36">
        <v>351.64999999999992</v>
      </c>
      <c r="H311" s="36">
        <v>391.74999999999994</v>
      </c>
      <c r="I311" s="36">
        <v>400.89999999999992</v>
      </c>
      <c r="J311" s="36">
        <v>411.79999999999995</v>
      </c>
      <c r="K311" s="31">
        <v>390</v>
      </c>
      <c r="L311" s="31">
        <v>369.95</v>
      </c>
      <c r="M311" s="31">
        <v>0.97211999999999998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534.54999999999995</v>
      </c>
      <c r="D312" s="36">
        <v>541.86666666666667</v>
      </c>
      <c r="E312" s="36">
        <v>524.73333333333335</v>
      </c>
      <c r="F312" s="36">
        <v>514.91666666666663</v>
      </c>
      <c r="G312" s="36">
        <v>497.7833333333333</v>
      </c>
      <c r="H312" s="36">
        <v>551.68333333333339</v>
      </c>
      <c r="I312" s="36">
        <v>568.81666666666683</v>
      </c>
      <c r="J312" s="36">
        <v>578.63333333333344</v>
      </c>
      <c r="K312" s="31">
        <v>559</v>
      </c>
      <c r="L312" s="31">
        <v>532.04999999999995</v>
      </c>
      <c r="M312" s="31">
        <v>8.5893200000000007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166.5</v>
      </c>
      <c r="D313" s="36">
        <v>168.18333333333334</v>
      </c>
      <c r="E313" s="36">
        <v>164.51666666666668</v>
      </c>
      <c r="F313" s="36">
        <v>162.53333333333333</v>
      </c>
      <c r="G313" s="36">
        <v>158.86666666666667</v>
      </c>
      <c r="H313" s="36">
        <v>170.16666666666669</v>
      </c>
      <c r="I313" s="36">
        <v>173.83333333333331</v>
      </c>
      <c r="J313" s="36">
        <v>175.81666666666669</v>
      </c>
      <c r="K313" s="31">
        <v>171.85</v>
      </c>
      <c r="L313" s="31">
        <v>166.2</v>
      </c>
      <c r="M313" s="31">
        <v>110.32952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218.8</v>
      </c>
      <c r="D314" s="36">
        <v>220.31666666666669</v>
      </c>
      <c r="E314" s="36">
        <v>213.63333333333338</v>
      </c>
      <c r="F314" s="36">
        <v>208.4666666666667</v>
      </c>
      <c r="G314" s="36">
        <v>201.78333333333339</v>
      </c>
      <c r="H314" s="36">
        <v>225.48333333333338</v>
      </c>
      <c r="I314" s="36">
        <v>232.16666666666671</v>
      </c>
      <c r="J314" s="36">
        <v>237.33333333333337</v>
      </c>
      <c r="K314" s="31">
        <v>227</v>
      </c>
      <c r="L314" s="31">
        <v>215.15</v>
      </c>
      <c r="M314" s="31">
        <v>82.986170000000001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2133.3000000000002</v>
      </c>
      <c r="D315" s="36">
        <v>2117.65</v>
      </c>
      <c r="E315" s="36">
        <v>2091.3000000000002</v>
      </c>
      <c r="F315" s="36">
        <v>2049.3000000000002</v>
      </c>
      <c r="G315" s="36">
        <v>2022.9500000000003</v>
      </c>
      <c r="H315" s="36">
        <v>2159.65</v>
      </c>
      <c r="I315" s="36">
        <v>2185.9999999999995</v>
      </c>
      <c r="J315" s="36">
        <v>2228</v>
      </c>
      <c r="K315" s="31">
        <v>2144</v>
      </c>
      <c r="L315" s="31">
        <v>2075.65</v>
      </c>
      <c r="M315" s="31">
        <v>1.77888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492.6</v>
      </c>
      <c r="D316" s="36">
        <v>492.09999999999997</v>
      </c>
      <c r="E316" s="36">
        <v>487.79999999999995</v>
      </c>
      <c r="F316" s="36">
        <v>483</v>
      </c>
      <c r="G316" s="36">
        <v>478.7</v>
      </c>
      <c r="H316" s="36">
        <v>496.89999999999992</v>
      </c>
      <c r="I316" s="36">
        <v>501.2</v>
      </c>
      <c r="J316" s="36">
        <v>505.99999999999989</v>
      </c>
      <c r="K316" s="31">
        <v>496.4</v>
      </c>
      <c r="L316" s="31">
        <v>487.3</v>
      </c>
      <c r="M316" s="31">
        <v>8.1892999999999994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11941.15</v>
      </c>
      <c r="D317" s="36">
        <v>11872.433333333334</v>
      </c>
      <c r="E317" s="36">
        <v>11719.866666666669</v>
      </c>
      <c r="F317" s="36">
        <v>11498.583333333334</v>
      </c>
      <c r="G317" s="36">
        <v>11346.016666666668</v>
      </c>
      <c r="H317" s="36">
        <v>12093.716666666669</v>
      </c>
      <c r="I317" s="36">
        <v>12246.283333333335</v>
      </c>
      <c r="J317" s="36">
        <v>12467.566666666669</v>
      </c>
      <c r="K317" s="31">
        <v>12025</v>
      </c>
      <c r="L317" s="31">
        <v>11651.15</v>
      </c>
      <c r="M317" s="31">
        <v>10.310370000000001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2603.1</v>
      </c>
      <c r="D318" s="36">
        <v>2619.9666666666667</v>
      </c>
      <c r="E318" s="36">
        <v>2567.9333333333334</v>
      </c>
      <c r="F318" s="36">
        <v>2532.7666666666669</v>
      </c>
      <c r="G318" s="36">
        <v>2480.7333333333336</v>
      </c>
      <c r="H318" s="36">
        <v>2655.1333333333332</v>
      </c>
      <c r="I318" s="36">
        <v>2707.166666666667</v>
      </c>
      <c r="J318" s="36">
        <v>2742.333333333333</v>
      </c>
      <c r="K318" s="31">
        <v>2672</v>
      </c>
      <c r="L318" s="31">
        <v>2584.8000000000002</v>
      </c>
      <c r="M318" s="31">
        <v>0.27505000000000002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944.25</v>
      </c>
      <c r="D319" s="36">
        <v>951.91666666666663</v>
      </c>
      <c r="E319" s="36">
        <v>931.88333333333321</v>
      </c>
      <c r="F319" s="36">
        <v>919.51666666666654</v>
      </c>
      <c r="G319" s="36">
        <v>899.48333333333312</v>
      </c>
      <c r="H319" s="36">
        <v>964.2833333333333</v>
      </c>
      <c r="I319" s="36">
        <v>984.31666666666683</v>
      </c>
      <c r="J319" s="36">
        <v>996.68333333333339</v>
      </c>
      <c r="K319" s="31">
        <v>971.95</v>
      </c>
      <c r="L319" s="31">
        <v>939.55</v>
      </c>
      <c r="M319" s="31">
        <v>8.8921500000000009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757.85</v>
      </c>
      <c r="D320" s="36">
        <v>751.44999999999993</v>
      </c>
      <c r="E320" s="36">
        <v>738.99999999999989</v>
      </c>
      <c r="F320" s="36">
        <v>720.15</v>
      </c>
      <c r="G320" s="36">
        <v>707.69999999999993</v>
      </c>
      <c r="H320" s="36">
        <v>770.29999999999984</v>
      </c>
      <c r="I320" s="36">
        <v>782.74999999999989</v>
      </c>
      <c r="J320" s="36">
        <v>801.5999999999998</v>
      </c>
      <c r="K320" s="31">
        <v>763.9</v>
      </c>
      <c r="L320" s="31">
        <v>732.6</v>
      </c>
      <c r="M320" s="31">
        <v>30.985700000000001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1839.7</v>
      </c>
      <c r="D321" s="36">
        <v>1855.7833333333335</v>
      </c>
      <c r="E321" s="36">
        <v>1815.916666666667</v>
      </c>
      <c r="F321" s="36">
        <v>1792.1333333333334</v>
      </c>
      <c r="G321" s="36">
        <v>1752.2666666666669</v>
      </c>
      <c r="H321" s="36">
        <v>1879.5666666666671</v>
      </c>
      <c r="I321" s="36">
        <v>1919.4333333333334</v>
      </c>
      <c r="J321" s="36">
        <v>1943.2166666666672</v>
      </c>
      <c r="K321" s="31">
        <v>1895.65</v>
      </c>
      <c r="L321" s="31">
        <v>1832</v>
      </c>
      <c r="M321" s="31">
        <v>5.61524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680.5</v>
      </c>
      <c r="D322" s="36">
        <v>682.96666666666658</v>
      </c>
      <c r="E322" s="36">
        <v>669.08333333333314</v>
      </c>
      <c r="F322" s="36">
        <v>657.66666666666652</v>
      </c>
      <c r="G322" s="36">
        <v>643.78333333333308</v>
      </c>
      <c r="H322" s="36">
        <v>694.38333333333321</v>
      </c>
      <c r="I322" s="36">
        <v>708.26666666666665</v>
      </c>
      <c r="J322" s="36">
        <v>719.68333333333328</v>
      </c>
      <c r="K322" s="31">
        <v>696.85</v>
      </c>
      <c r="L322" s="31">
        <v>671.55</v>
      </c>
      <c r="M322" s="31">
        <v>0.90324000000000004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1175.1500000000001</v>
      </c>
      <c r="D323" s="36">
        <v>1149.3500000000001</v>
      </c>
      <c r="E323" s="36">
        <v>1060.2000000000003</v>
      </c>
      <c r="F323" s="36">
        <v>945.25000000000023</v>
      </c>
      <c r="G323" s="36">
        <v>856.10000000000036</v>
      </c>
      <c r="H323" s="36">
        <v>1264.3000000000002</v>
      </c>
      <c r="I323" s="36">
        <v>1353.4500000000003</v>
      </c>
      <c r="J323" s="36">
        <v>1468.4</v>
      </c>
      <c r="K323" s="31">
        <v>1238.5</v>
      </c>
      <c r="L323" s="31">
        <v>1034.4000000000001</v>
      </c>
      <c r="M323" s="31">
        <v>38.919249999999998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1617.05</v>
      </c>
      <c r="D324" s="36">
        <v>1601.0333333333335</v>
      </c>
      <c r="E324" s="36">
        <v>1567.0666666666671</v>
      </c>
      <c r="F324" s="36">
        <v>1517.0833333333335</v>
      </c>
      <c r="G324" s="36">
        <v>1483.116666666667</v>
      </c>
      <c r="H324" s="36">
        <v>1651.0166666666671</v>
      </c>
      <c r="I324" s="36">
        <v>1684.9833333333338</v>
      </c>
      <c r="J324" s="36">
        <v>1734.9666666666672</v>
      </c>
      <c r="K324" s="31">
        <v>1635</v>
      </c>
      <c r="L324" s="31">
        <v>1551.05</v>
      </c>
      <c r="M324" s="31">
        <v>2.7726999999999999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393.85</v>
      </c>
      <c r="D325" s="36">
        <v>390.18333333333339</v>
      </c>
      <c r="E325" s="36">
        <v>384.06666666666678</v>
      </c>
      <c r="F325" s="36">
        <v>374.28333333333336</v>
      </c>
      <c r="G325" s="36">
        <v>368.16666666666674</v>
      </c>
      <c r="H325" s="36">
        <v>399.96666666666681</v>
      </c>
      <c r="I325" s="36">
        <v>406.08333333333337</v>
      </c>
      <c r="J325" s="36">
        <v>415.86666666666684</v>
      </c>
      <c r="K325" s="31">
        <v>396.3</v>
      </c>
      <c r="L325" s="31">
        <v>380.4</v>
      </c>
      <c r="M325" s="31">
        <v>3.6397400000000002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61.5</v>
      </c>
      <c r="D326" s="36">
        <v>61.85</v>
      </c>
      <c r="E326" s="36">
        <v>60.75</v>
      </c>
      <c r="F326" s="36">
        <v>60</v>
      </c>
      <c r="G326" s="36">
        <v>58.9</v>
      </c>
      <c r="H326" s="36">
        <v>62.6</v>
      </c>
      <c r="I326" s="36">
        <v>63.70000000000001</v>
      </c>
      <c r="J326" s="36">
        <v>64.45</v>
      </c>
      <c r="K326" s="31">
        <v>62.95</v>
      </c>
      <c r="L326" s="31">
        <v>61.1</v>
      </c>
      <c r="M326" s="31">
        <v>51.384779999999999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1581</v>
      </c>
      <c r="D327" s="36">
        <v>1550.8999999999999</v>
      </c>
      <c r="E327" s="36">
        <v>1486.5999999999997</v>
      </c>
      <c r="F327" s="36">
        <v>1392.1999999999998</v>
      </c>
      <c r="G327" s="36">
        <v>1327.8999999999996</v>
      </c>
      <c r="H327" s="36">
        <v>1645.2999999999997</v>
      </c>
      <c r="I327" s="36">
        <v>1709.6</v>
      </c>
      <c r="J327" s="36">
        <v>1803.9999999999998</v>
      </c>
      <c r="K327" s="31">
        <v>1615.2</v>
      </c>
      <c r="L327" s="31">
        <v>1456.5</v>
      </c>
      <c r="M327" s="31">
        <v>2.8367800000000001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2384.65</v>
      </c>
      <c r="D328" s="36">
        <v>2392.0666666666666</v>
      </c>
      <c r="E328" s="36">
        <v>2359.1333333333332</v>
      </c>
      <c r="F328" s="36">
        <v>2333.6166666666668</v>
      </c>
      <c r="G328" s="36">
        <v>2300.6833333333334</v>
      </c>
      <c r="H328" s="36">
        <v>2417.583333333333</v>
      </c>
      <c r="I328" s="36">
        <v>2450.5166666666664</v>
      </c>
      <c r="J328" s="36">
        <v>2476.0333333333328</v>
      </c>
      <c r="K328" s="31">
        <v>2425</v>
      </c>
      <c r="L328" s="31">
        <v>2366.5500000000002</v>
      </c>
      <c r="M328" s="31">
        <v>4.4493200000000002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3205.15</v>
      </c>
      <c r="D329" s="36">
        <v>3203.3833333333332</v>
      </c>
      <c r="E329" s="36">
        <v>3175.7666666666664</v>
      </c>
      <c r="F329" s="36">
        <v>3146.3833333333332</v>
      </c>
      <c r="G329" s="36">
        <v>3118.7666666666664</v>
      </c>
      <c r="H329" s="36">
        <v>3232.7666666666664</v>
      </c>
      <c r="I329" s="36">
        <v>3260.3833333333332</v>
      </c>
      <c r="J329" s="36">
        <v>3289.7666666666664</v>
      </c>
      <c r="K329" s="31">
        <v>3231</v>
      </c>
      <c r="L329" s="31">
        <v>3174</v>
      </c>
      <c r="M329" s="31">
        <v>3.6486100000000001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1338.85</v>
      </c>
      <c r="D330" s="36">
        <v>1337.35</v>
      </c>
      <c r="E330" s="36">
        <v>1330.1499999999999</v>
      </c>
      <c r="F330" s="36">
        <v>1321.45</v>
      </c>
      <c r="G330" s="36">
        <v>1314.25</v>
      </c>
      <c r="H330" s="36">
        <v>1346.0499999999997</v>
      </c>
      <c r="I330" s="36">
        <v>1353.2499999999995</v>
      </c>
      <c r="J330" s="36">
        <v>1361.9499999999996</v>
      </c>
      <c r="K330" s="31">
        <v>1344.55</v>
      </c>
      <c r="L330" s="31">
        <v>1328.65</v>
      </c>
      <c r="M330" s="31">
        <v>2.6607400000000001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950.05</v>
      </c>
      <c r="D331" s="36">
        <v>952.35</v>
      </c>
      <c r="E331" s="36">
        <v>940.7</v>
      </c>
      <c r="F331" s="36">
        <v>931.35</v>
      </c>
      <c r="G331" s="36">
        <v>919.7</v>
      </c>
      <c r="H331" s="36">
        <v>961.7</v>
      </c>
      <c r="I331" s="36">
        <v>973.34999999999991</v>
      </c>
      <c r="J331" s="36">
        <v>982.7</v>
      </c>
      <c r="K331" s="31">
        <v>964</v>
      </c>
      <c r="L331" s="31">
        <v>943</v>
      </c>
      <c r="M331" s="31">
        <v>2.5937000000000001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109.35</v>
      </c>
      <c r="D332" s="36">
        <v>109.38333333333333</v>
      </c>
      <c r="E332" s="36">
        <v>106.36666666666665</v>
      </c>
      <c r="F332" s="36">
        <v>103.38333333333333</v>
      </c>
      <c r="G332" s="36">
        <v>100.36666666666665</v>
      </c>
      <c r="H332" s="36">
        <v>112.36666666666665</v>
      </c>
      <c r="I332" s="36">
        <v>115.38333333333333</v>
      </c>
      <c r="J332" s="36">
        <v>118.36666666666665</v>
      </c>
      <c r="K332" s="31">
        <v>112.4</v>
      </c>
      <c r="L332" s="31">
        <v>106.4</v>
      </c>
      <c r="M332" s="31">
        <v>87.573250000000002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218.05</v>
      </c>
      <c r="D333" s="36">
        <v>219.4</v>
      </c>
      <c r="E333" s="36">
        <v>214.05</v>
      </c>
      <c r="F333" s="36">
        <v>210.05</v>
      </c>
      <c r="G333" s="36">
        <v>204.70000000000002</v>
      </c>
      <c r="H333" s="36">
        <v>223.4</v>
      </c>
      <c r="I333" s="36">
        <v>228.74999999999997</v>
      </c>
      <c r="J333" s="36">
        <v>232.75</v>
      </c>
      <c r="K333" s="31">
        <v>224.75</v>
      </c>
      <c r="L333" s="31">
        <v>215.4</v>
      </c>
      <c r="M333" s="31">
        <v>97.735150000000004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82.85</v>
      </c>
      <c r="D334" s="36">
        <v>82.433333333333337</v>
      </c>
      <c r="E334" s="36">
        <v>81.116666666666674</v>
      </c>
      <c r="F334" s="36">
        <v>79.38333333333334</v>
      </c>
      <c r="G334" s="36">
        <v>78.066666666666677</v>
      </c>
      <c r="H334" s="36">
        <v>84.166666666666671</v>
      </c>
      <c r="I334" s="36">
        <v>85.483333333333334</v>
      </c>
      <c r="J334" s="36">
        <v>87.216666666666669</v>
      </c>
      <c r="K334" s="31">
        <v>83.75</v>
      </c>
      <c r="L334" s="31">
        <v>80.7</v>
      </c>
      <c r="M334" s="31">
        <v>713.56984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203.65</v>
      </c>
      <c r="D335" s="36">
        <v>205.93333333333331</v>
      </c>
      <c r="E335" s="36">
        <v>199.51666666666662</v>
      </c>
      <c r="F335" s="36">
        <v>195.38333333333333</v>
      </c>
      <c r="G335" s="36">
        <v>188.96666666666664</v>
      </c>
      <c r="H335" s="36">
        <v>210.06666666666661</v>
      </c>
      <c r="I335" s="36">
        <v>216.48333333333329</v>
      </c>
      <c r="J335" s="36">
        <v>220.61666666666659</v>
      </c>
      <c r="K335" s="31">
        <v>212.35</v>
      </c>
      <c r="L335" s="31">
        <v>201.8</v>
      </c>
      <c r="M335" s="31">
        <v>50.403300000000002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205.8</v>
      </c>
      <c r="D336" s="36">
        <v>204.58333333333334</v>
      </c>
      <c r="E336" s="36">
        <v>202.7166666666667</v>
      </c>
      <c r="F336" s="36">
        <v>199.63333333333335</v>
      </c>
      <c r="G336" s="36">
        <v>197.76666666666671</v>
      </c>
      <c r="H336" s="36">
        <v>207.66666666666669</v>
      </c>
      <c r="I336" s="36">
        <v>209.5333333333333</v>
      </c>
      <c r="J336" s="36">
        <v>212.61666666666667</v>
      </c>
      <c r="K336" s="31">
        <v>206.45</v>
      </c>
      <c r="L336" s="31">
        <v>201.5</v>
      </c>
      <c r="M336" s="31">
        <v>233.29319000000001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54.4</v>
      </c>
      <c r="D337" s="36">
        <v>54.083333333333336</v>
      </c>
      <c r="E337" s="36">
        <v>53.166666666666671</v>
      </c>
      <c r="F337" s="36">
        <v>51.933333333333337</v>
      </c>
      <c r="G337" s="36">
        <v>51.016666666666673</v>
      </c>
      <c r="H337" s="36">
        <v>55.31666666666667</v>
      </c>
      <c r="I337" s="36">
        <v>56.233333333333341</v>
      </c>
      <c r="J337" s="36">
        <v>57.466666666666669</v>
      </c>
      <c r="K337" s="31">
        <v>55</v>
      </c>
      <c r="L337" s="31">
        <v>52.85</v>
      </c>
      <c r="M337" s="31">
        <v>159.51344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313.64999999999998</v>
      </c>
      <c r="D338" s="36">
        <v>313.13333333333327</v>
      </c>
      <c r="E338" s="36">
        <v>308.81666666666655</v>
      </c>
      <c r="F338" s="36">
        <v>303.98333333333329</v>
      </c>
      <c r="G338" s="36">
        <v>299.66666666666657</v>
      </c>
      <c r="H338" s="36">
        <v>317.96666666666653</v>
      </c>
      <c r="I338" s="36">
        <v>322.28333333333325</v>
      </c>
      <c r="J338" s="36">
        <v>327.1166666666665</v>
      </c>
      <c r="K338" s="31">
        <v>317.45</v>
      </c>
      <c r="L338" s="31">
        <v>308.3</v>
      </c>
      <c r="M338" s="31">
        <v>100.26655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1197.5999999999999</v>
      </c>
      <c r="D339" s="36">
        <v>1205.6166666666666</v>
      </c>
      <c r="E339" s="36">
        <v>1180.333333333333</v>
      </c>
      <c r="F339" s="36">
        <v>1163.0666666666664</v>
      </c>
      <c r="G339" s="36">
        <v>1137.7833333333328</v>
      </c>
      <c r="H339" s="36">
        <v>1222.8833333333332</v>
      </c>
      <c r="I339" s="36">
        <v>1248.1666666666665</v>
      </c>
      <c r="J339" s="36">
        <v>1265.4333333333334</v>
      </c>
      <c r="K339" s="31">
        <v>1230.9000000000001</v>
      </c>
      <c r="L339" s="31">
        <v>1188.3499999999999</v>
      </c>
      <c r="M339" s="31">
        <v>3.41872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137.80000000000001</v>
      </c>
      <c r="D340" s="36">
        <v>138.33333333333334</v>
      </c>
      <c r="E340" s="36">
        <v>134.51666666666668</v>
      </c>
      <c r="F340" s="36">
        <v>131.23333333333335</v>
      </c>
      <c r="G340" s="36">
        <v>127.41666666666669</v>
      </c>
      <c r="H340" s="36">
        <v>141.61666666666667</v>
      </c>
      <c r="I340" s="36">
        <v>145.43333333333334</v>
      </c>
      <c r="J340" s="36">
        <v>148.71666666666667</v>
      </c>
      <c r="K340" s="31">
        <v>142.15</v>
      </c>
      <c r="L340" s="31">
        <v>135.05000000000001</v>
      </c>
      <c r="M340" s="31">
        <v>303.93722000000002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2966.55</v>
      </c>
      <c r="D341" s="36">
        <v>2964.5333333333333</v>
      </c>
      <c r="E341" s="36">
        <v>2934.1166666666668</v>
      </c>
      <c r="F341" s="36">
        <v>2901.6833333333334</v>
      </c>
      <c r="G341" s="36">
        <v>2871.2666666666669</v>
      </c>
      <c r="H341" s="36">
        <v>2996.9666666666667</v>
      </c>
      <c r="I341" s="36">
        <v>3027.3833333333337</v>
      </c>
      <c r="J341" s="36">
        <v>3059.8166666666666</v>
      </c>
      <c r="K341" s="31">
        <v>2994.95</v>
      </c>
      <c r="L341" s="31">
        <v>2932.1</v>
      </c>
      <c r="M341" s="31">
        <v>1.52712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673.5</v>
      </c>
      <c r="D342" s="36">
        <v>669.88333333333333</v>
      </c>
      <c r="E342" s="36">
        <v>659.76666666666665</v>
      </c>
      <c r="F342" s="36">
        <v>646.0333333333333</v>
      </c>
      <c r="G342" s="36">
        <v>635.91666666666663</v>
      </c>
      <c r="H342" s="36">
        <v>683.61666666666667</v>
      </c>
      <c r="I342" s="36">
        <v>693.73333333333323</v>
      </c>
      <c r="J342" s="36">
        <v>707.4666666666667</v>
      </c>
      <c r="K342" s="31">
        <v>680</v>
      </c>
      <c r="L342" s="31">
        <v>656.15</v>
      </c>
      <c r="M342" s="31">
        <v>1.78118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2550.25</v>
      </c>
      <c r="D343" s="36">
        <v>2534.4333333333334</v>
      </c>
      <c r="E343" s="36">
        <v>2513.8666666666668</v>
      </c>
      <c r="F343" s="36">
        <v>2477.4833333333336</v>
      </c>
      <c r="G343" s="36">
        <v>2456.916666666667</v>
      </c>
      <c r="H343" s="36">
        <v>2570.8166666666666</v>
      </c>
      <c r="I343" s="36">
        <v>2591.3833333333332</v>
      </c>
      <c r="J343" s="36">
        <v>2627.7666666666664</v>
      </c>
      <c r="K343" s="31">
        <v>2555</v>
      </c>
      <c r="L343" s="31">
        <v>2498.0500000000002</v>
      </c>
      <c r="M343" s="31">
        <v>6.9964500000000003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86</v>
      </c>
      <c r="D344" s="36">
        <v>87.083333333333329</v>
      </c>
      <c r="E344" s="36">
        <v>83.766666666666652</v>
      </c>
      <c r="F344" s="36">
        <v>81.533333333333317</v>
      </c>
      <c r="G344" s="36">
        <v>78.21666666666664</v>
      </c>
      <c r="H344" s="36">
        <v>89.316666666666663</v>
      </c>
      <c r="I344" s="36">
        <v>92.633333333333354</v>
      </c>
      <c r="J344" s="36">
        <v>94.866666666666674</v>
      </c>
      <c r="K344" s="31">
        <v>90.4</v>
      </c>
      <c r="L344" s="31">
        <v>84.85</v>
      </c>
      <c r="M344" s="31">
        <v>7.2178300000000002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441.2</v>
      </c>
      <c r="D345" s="36">
        <v>440.51666666666665</v>
      </c>
      <c r="E345" s="36">
        <v>430.68333333333328</v>
      </c>
      <c r="F345" s="36">
        <v>420.16666666666663</v>
      </c>
      <c r="G345" s="36">
        <v>410.33333333333326</v>
      </c>
      <c r="H345" s="36">
        <v>451.0333333333333</v>
      </c>
      <c r="I345" s="36">
        <v>460.86666666666667</v>
      </c>
      <c r="J345" s="36">
        <v>471.38333333333333</v>
      </c>
      <c r="K345" s="31">
        <v>450.35</v>
      </c>
      <c r="L345" s="31">
        <v>430</v>
      </c>
      <c r="M345" s="31">
        <v>6.2826599999999999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300.89999999999998</v>
      </c>
      <c r="D346" s="36">
        <v>299.06666666666666</v>
      </c>
      <c r="E346" s="36">
        <v>294.88333333333333</v>
      </c>
      <c r="F346" s="36">
        <v>288.86666666666667</v>
      </c>
      <c r="G346" s="36">
        <v>284.68333333333334</v>
      </c>
      <c r="H346" s="36">
        <v>305.08333333333331</v>
      </c>
      <c r="I346" s="36">
        <v>309.26666666666659</v>
      </c>
      <c r="J346" s="36">
        <v>315.2833333333333</v>
      </c>
      <c r="K346" s="31">
        <v>303.25</v>
      </c>
      <c r="L346" s="31">
        <v>293.05</v>
      </c>
      <c r="M346" s="31">
        <v>4.8454899999999999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1383.8</v>
      </c>
      <c r="D347" s="36">
        <v>1375.0833333333333</v>
      </c>
      <c r="E347" s="36">
        <v>1361.2166666666665</v>
      </c>
      <c r="F347" s="36">
        <v>1338.6333333333332</v>
      </c>
      <c r="G347" s="36">
        <v>1324.7666666666664</v>
      </c>
      <c r="H347" s="36">
        <v>1397.6666666666665</v>
      </c>
      <c r="I347" s="36">
        <v>1411.5333333333333</v>
      </c>
      <c r="J347" s="36">
        <v>1434.1166666666666</v>
      </c>
      <c r="K347" s="31">
        <v>1388.95</v>
      </c>
      <c r="L347" s="31">
        <v>1352.5</v>
      </c>
      <c r="M347" s="31">
        <v>4.2926900000000003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263.85000000000002</v>
      </c>
      <c r="D348" s="36">
        <v>261.88333333333338</v>
      </c>
      <c r="E348" s="36">
        <v>259.16666666666674</v>
      </c>
      <c r="F348" s="36">
        <v>254.48333333333335</v>
      </c>
      <c r="G348" s="36">
        <v>251.76666666666671</v>
      </c>
      <c r="H348" s="36">
        <v>266.56666666666678</v>
      </c>
      <c r="I348" s="36">
        <v>269.28333333333336</v>
      </c>
      <c r="J348" s="36">
        <v>273.96666666666681</v>
      </c>
      <c r="K348" s="31">
        <v>264.60000000000002</v>
      </c>
      <c r="L348" s="31">
        <v>257.2</v>
      </c>
      <c r="M348" s="31">
        <v>104.84778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565.20000000000005</v>
      </c>
      <c r="D349" s="36">
        <v>560</v>
      </c>
      <c r="E349" s="36">
        <v>550</v>
      </c>
      <c r="F349" s="36">
        <v>534.79999999999995</v>
      </c>
      <c r="G349" s="36">
        <v>524.79999999999995</v>
      </c>
      <c r="H349" s="36">
        <v>575.20000000000005</v>
      </c>
      <c r="I349" s="36">
        <v>585.20000000000005</v>
      </c>
      <c r="J349" s="36">
        <v>600.40000000000009</v>
      </c>
      <c r="K349" s="31">
        <v>570</v>
      </c>
      <c r="L349" s="31">
        <v>544.79999999999995</v>
      </c>
      <c r="M349" s="31">
        <v>35.635640000000002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1689.1</v>
      </c>
      <c r="D350" s="36">
        <v>1706.0333333333335</v>
      </c>
      <c r="E350" s="36">
        <v>1663.0666666666671</v>
      </c>
      <c r="F350" s="36">
        <v>1637.0333333333335</v>
      </c>
      <c r="G350" s="36">
        <v>1594.0666666666671</v>
      </c>
      <c r="H350" s="36">
        <v>1732.0666666666671</v>
      </c>
      <c r="I350" s="36">
        <v>1775.0333333333338</v>
      </c>
      <c r="J350" s="36">
        <v>1801.0666666666671</v>
      </c>
      <c r="K350" s="31">
        <v>1749</v>
      </c>
      <c r="L350" s="31">
        <v>1680</v>
      </c>
      <c r="M350" s="31">
        <v>10.79583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420.25</v>
      </c>
      <c r="D351" s="36">
        <v>416.98333333333335</v>
      </c>
      <c r="E351" s="36">
        <v>408.26666666666671</v>
      </c>
      <c r="F351" s="36">
        <v>396.28333333333336</v>
      </c>
      <c r="G351" s="36">
        <v>387.56666666666672</v>
      </c>
      <c r="H351" s="36">
        <v>428.9666666666667</v>
      </c>
      <c r="I351" s="36">
        <v>437.68333333333339</v>
      </c>
      <c r="J351" s="36">
        <v>449.66666666666669</v>
      </c>
      <c r="K351" s="31">
        <v>425.7</v>
      </c>
      <c r="L351" s="31">
        <v>405</v>
      </c>
      <c r="M351" s="31">
        <v>65.129540000000006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8241.7999999999993</v>
      </c>
      <c r="D352" s="36">
        <v>8247.0833333333339</v>
      </c>
      <c r="E352" s="36">
        <v>8123.4666666666672</v>
      </c>
      <c r="F352" s="36">
        <v>8005.1333333333332</v>
      </c>
      <c r="G352" s="36">
        <v>7881.5166666666664</v>
      </c>
      <c r="H352" s="36">
        <v>8365.4166666666679</v>
      </c>
      <c r="I352" s="36">
        <v>8489.0333333333328</v>
      </c>
      <c r="J352" s="36">
        <v>8607.3666666666686</v>
      </c>
      <c r="K352" s="31">
        <v>8370.7000000000007</v>
      </c>
      <c r="L352" s="31">
        <v>8128.75</v>
      </c>
      <c r="M352" s="31">
        <v>2.9197099999999998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195.05</v>
      </c>
      <c r="D353" s="36">
        <v>194.58333333333334</v>
      </c>
      <c r="E353" s="36">
        <v>193.36666666666667</v>
      </c>
      <c r="F353" s="36">
        <v>191.68333333333334</v>
      </c>
      <c r="G353" s="36">
        <v>190.46666666666667</v>
      </c>
      <c r="H353" s="36">
        <v>196.26666666666668</v>
      </c>
      <c r="I353" s="36">
        <v>197.48333333333332</v>
      </c>
      <c r="J353" s="36">
        <v>199.16666666666669</v>
      </c>
      <c r="K353" s="31">
        <v>195.8</v>
      </c>
      <c r="L353" s="31">
        <v>192.9</v>
      </c>
      <c r="M353" s="31">
        <v>2.1402000000000001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1114.2</v>
      </c>
      <c r="D354" s="36">
        <v>1109.7333333333333</v>
      </c>
      <c r="E354" s="36">
        <v>1094.4666666666667</v>
      </c>
      <c r="F354" s="36">
        <v>1074.7333333333333</v>
      </c>
      <c r="G354" s="36">
        <v>1059.4666666666667</v>
      </c>
      <c r="H354" s="36">
        <v>1129.4666666666667</v>
      </c>
      <c r="I354" s="36">
        <v>1144.7333333333336</v>
      </c>
      <c r="J354" s="36">
        <v>1164.4666666666667</v>
      </c>
      <c r="K354" s="31">
        <v>1125</v>
      </c>
      <c r="L354" s="31">
        <v>1090</v>
      </c>
      <c r="M354" s="31">
        <v>10.056179999999999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245.25</v>
      </c>
      <c r="D355" s="36">
        <v>246.33333333333334</v>
      </c>
      <c r="E355" s="36">
        <v>240.4666666666667</v>
      </c>
      <c r="F355" s="36">
        <v>235.68333333333337</v>
      </c>
      <c r="G355" s="36">
        <v>229.81666666666672</v>
      </c>
      <c r="H355" s="36">
        <v>251.11666666666667</v>
      </c>
      <c r="I355" s="36">
        <v>256.98333333333329</v>
      </c>
      <c r="J355" s="36">
        <v>261.76666666666665</v>
      </c>
      <c r="K355" s="31">
        <v>252.2</v>
      </c>
      <c r="L355" s="31">
        <v>241.55</v>
      </c>
      <c r="M355" s="31">
        <v>12.04914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3635.3</v>
      </c>
      <c r="D356" s="36">
        <v>3660.0500000000006</v>
      </c>
      <c r="E356" s="36">
        <v>3593.5500000000011</v>
      </c>
      <c r="F356" s="36">
        <v>3551.8000000000006</v>
      </c>
      <c r="G356" s="36">
        <v>3485.3000000000011</v>
      </c>
      <c r="H356" s="36">
        <v>3701.8000000000011</v>
      </c>
      <c r="I356" s="36">
        <v>3768.3</v>
      </c>
      <c r="J356" s="36">
        <v>3810.0500000000011</v>
      </c>
      <c r="K356" s="31">
        <v>3726.55</v>
      </c>
      <c r="L356" s="31">
        <v>3618.3</v>
      </c>
      <c r="M356" s="31">
        <v>4.1067600000000004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613.25</v>
      </c>
      <c r="D357" s="36">
        <v>619.08333333333337</v>
      </c>
      <c r="E357" s="36">
        <v>604.16666666666674</v>
      </c>
      <c r="F357" s="36">
        <v>595.08333333333337</v>
      </c>
      <c r="G357" s="36">
        <v>580.16666666666674</v>
      </c>
      <c r="H357" s="36">
        <v>628.16666666666674</v>
      </c>
      <c r="I357" s="36">
        <v>643.08333333333348</v>
      </c>
      <c r="J357" s="36">
        <v>652.16666666666674</v>
      </c>
      <c r="K357" s="31">
        <v>634</v>
      </c>
      <c r="L357" s="31">
        <v>610</v>
      </c>
      <c r="M357" s="31">
        <v>5.1313800000000001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412.35</v>
      </c>
      <c r="D358" s="36">
        <v>407.95</v>
      </c>
      <c r="E358" s="36">
        <v>397.9</v>
      </c>
      <c r="F358" s="36">
        <v>383.45</v>
      </c>
      <c r="G358" s="36">
        <v>373.4</v>
      </c>
      <c r="H358" s="36">
        <v>422.4</v>
      </c>
      <c r="I358" s="36">
        <v>432.45000000000005</v>
      </c>
      <c r="J358" s="36">
        <v>446.9</v>
      </c>
      <c r="K358" s="31">
        <v>418</v>
      </c>
      <c r="L358" s="31">
        <v>393.5</v>
      </c>
      <c r="M358" s="31">
        <v>3.0145499999999998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1272.6500000000001</v>
      </c>
      <c r="D359" s="36">
        <v>1268.5333333333333</v>
      </c>
      <c r="E359" s="36">
        <v>1252.0166666666667</v>
      </c>
      <c r="F359" s="36">
        <v>1231.3833333333334</v>
      </c>
      <c r="G359" s="36">
        <v>1214.8666666666668</v>
      </c>
      <c r="H359" s="36">
        <v>1289.1666666666665</v>
      </c>
      <c r="I359" s="36">
        <v>1305.6833333333329</v>
      </c>
      <c r="J359" s="36">
        <v>1326.3166666666664</v>
      </c>
      <c r="K359" s="31">
        <v>1285.05</v>
      </c>
      <c r="L359" s="31">
        <v>1247.9000000000001</v>
      </c>
      <c r="M359" s="31">
        <v>7.4322600000000003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33233.85</v>
      </c>
      <c r="D360" s="36">
        <v>33531.300000000003</v>
      </c>
      <c r="E360" s="36">
        <v>32772.600000000006</v>
      </c>
      <c r="F360" s="36">
        <v>32311.350000000006</v>
      </c>
      <c r="G360" s="36">
        <v>31552.650000000009</v>
      </c>
      <c r="H360" s="36">
        <v>33992.550000000003</v>
      </c>
      <c r="I360" s="36">
        <v>34751.25</v>
      </c>
      <c r="J360" s="36">
        <v>35212.5</v>
      </c>
      <c r="K360" s="31">
        <v>34290</v>
      </c>
      <c r="L360" s="31">
        <v>33070.050000000003</v>
      </c>
      <c r="M360" s="31">
        <v>0.20288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1352.3</v>
      </c>
      <c r="D361" s="36">
        <v>1349.9666666666665</v>
      </c>
      <c r="E361" s="36">
        <v>1332.333333333333</v>
      </c>
      <c r="F361" s="36">
        <v>1312.3666666666666</v>
      </c>
      <c r="G361" s="36">
        <v>1294.7333333333331</v>
      </c>
      <c r="H361" s="36">
        <v>1369.9333333333329</v>
      </c>
      <c r="I361" s="36">
        <v>1387.5666666666666</v>
      </c>
      <c r="J361" s="36">
        <v>1407.5333333333328</v>
      </c>
      <c r="K361" s="31">
        <v>1367.6</v>
      </c>
      <c r="L361" s="31">
        <v>1330</v>
      </c>
      <c r="M361" s="31">
        <v>9.6781600000000001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8002.45</v>
      </c>
      <c r="D362" s="36">
        <v>7988.4833333333336</v>
      </c>
      <c r="E362" s="36">
        <v>7924.9666666666672</v>
      </c>
      <c r="F362" s="36">
        <v>7847.4833333333336</v>
      </c>
      <c r="G362" s="36">
        <v>7783.9666666666672</v>
      </c>
      <c r="H362" s="36">
        <v>8065.9666666666672</v>
      </c>
      <c r="I362" s="36">
        <v>8129.4833333333336</v>
      </c>
      <c r="J362" s="36">
        <v>8206.9666666666672</v>
      </c>
      <c r="K362" s="31">
        <v>8052</v>
      </c>
      <c r="L362" s="31">
        <v>7911</v>
      </c>
      <c r="M362" s="31">
        <v>1.76468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261.75</v>
      </c>
      <c r="D363" s="36">
        <v>261.25</v>
      </c>
      <c r="E363" s="36">
        <v>258.2</v>
      </c>
      <c r="F363" s="36">
        <v>254.64999999999998</v>
      </c>
      <c r="G363" s="36">
        <v>251.59999999999997</v>
      </c>
      <c r="H363" s="36">
        <v>264.8</v>
      </c>
      <c r="I363" s="36">
        <v>267.84999999999997</v>
      </c>
      <c r="J363" s="36">
        <v>271.40000000000003</v>
      </c>
      <c r="K363" s="31">
        <v>264.3</v>
      </c>
      <c r="L363" s="31">
        <v>257.7</v>
      </c>
      <c r="M363" s="31">
        <v>23.590420000000002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4365.95</v>
      </c>
      <c r="D364" s="36">
        <v>4350.4000000000005</v>
      </c>
      <c r="E364" s="36">
        <v>4300.8000000000011</v>
      </c>
      <c r="F364" s="36">
        <v>4235.6500000000005</v>
      </c>
      <c r="G364" s="36">
        <v>4186.0500000000011</v>
      </c>
      <c r="H364" s="36">
        <v>4415.5500000000011</v>
      </c>
      <c r="I364" s="36">
        <v>4465.1500000000015</v>
      </c>
      <c r="J364" s="36">
        <v>4530.3000000000011</v>
      </c>
      <c r="K364" s="31">
        <v>4400</v>
      </c>
      <c r="L364" s="31">
        <v>4285.25</v>
      </c>
      <c r="M364" s="31">
        <v>8.3879999999999996E-2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2563.4499999999998</v>
      </c>
      <c r="D365" s="36">
        <v>2589.8666666666668</v>
      </c>
      <c r="E365" s="36">
        <v>2519.5833333333335</v>
      </c>
      <c r="F365" s="36">
        <v>2475.7166666666667</v>
      </c>
      <c r="G365" s="36">
        <v>2405.4333333333334</v>
      </c>
      <c r="H365" s="36">
        <v>2633.7333333333336</v>
      </c>
      <c r="I365" s="36">
        <v>2704.0166666666664</v>
      </c>
      <c r="J365" s="36">
        <v>2747.8833333333337</v>
      </c>
      <c r="K365" s="31">
        <v>2660.15</v>
      </c>
      <c r="L365" s="31">
        <v>2546</v>
      </c>
      <c r="M365" s="31">
        <v>4.9031200000000004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2871.8</v>
      </c>
      <c r="D366" s="36">
        <v>2861.0499999999997</v>
      </c>
      <c r="E366" s="36">
        <v>2831.1499999999996</v>
      </c>
      <c r="F366" s="36">
        <v>2790.5</v>
      </c>
      <c r="G366" s="36">
        <v>2760.6</v>
      </c>
      <c r="H366" s="36">
        <v>2901.6999999999994</v>
      </c>
      <c r="I366" s="36">
        <v>2931.6</v>
      </c>
      <c r="J366" s="36">
        <v>2972.2499999999991</v>
      </c>
      <c r="K366" s="31">
        <v>2890.95</v>
      </c>
      <c r="L366" s="31">
        <v>2820.4</v>
      </c>
      <c r="M366" s="31">
        <v>2.6305499999999999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811.3</v>
      </c>
      <c r="D367" s="36">
        <v>816.58333333333337</v>
      </c>
      <c r="E367" s="36">
        <v>804.2166666666667</v>
      </c>
      <c r="F367" s="36">
        <v>797.13333333333333</v>
      </c>
      <c r="G367" s="36">
        <v>784.76666666666665</v>
      </c>
      <c r="H367" s="36">
        <v>823.66666666666674</v>
      </c>
      <c r="I367" s="36">
        <v>836.0333333333333</v>
      </c>
      <c r="J367" s="36">
        <v>843.11666666666679</v>
      </c>
      <c r="K367" s="31">
        <v>828.95</v>
      </c>
      <c r="L367" s="31">
        <v>809.5</v>
      </c>
      <c r="M367" s="31">
        <v>5.1021999999999998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120.95</v>
      </c>
      <c r="D368" s="36">
        <v>120.46666666666665</v>
      </c>
      <c r="E368" s="36">
        <v>118.93333333333331</v>
      </c>
      <c r="F368" s="36">
        <v>116.91666666666666</v>
      </c>
      <c r="G368" s="36">
        <v>115.38333333333331</v>
      </c>
      <c r="H368" s="36">
        <v>122.48333333333331</v>
      </c>
      <c r="I368" s="36">
        <v>124.01666666666664</v>
      </c>
      <c r="J368" s="36">
        <v>126.0333333333333</v>
      </c>
      <c r="K368" s="31">
        <v>122</v>
      </c>
      <c r="L368" s="31">
        <v>118.45</v>
      </c>
      <c r="M368" s="31">
        <v>57.57544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1496.7</v>
      </c>
      <c r="D369" s="36">
        <v>1491.6500000000003</v>
      </c>
      <c r="E369" s="36">
        <v>1479.7000000000007</v>
      </c>
      <c r="F369" s="36">
        <v>1462.7000000000005</v>
      </c>
      <c r="G369" s="36">
        <v>1450.7500000000009</v>
      </c>
      <c r="H369" s="36">
        <v>1508.6500000000005</v>
      </c>
      <c r="I369" s="36">
        <v>1520.6</v>
      </c>
      <c r="J369" s="36">
        <v>1537.6000000000004</v>
      </c>
      <c r="K369" s="31">
        <v>1503.6</v>
      </c>
      <c r="L369" s="31">
        <v>1474.65</v>
      </c>
      <c r="M369" s="31">
        <v>0.34576000000000001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4744.3500000000004</v>
      </c>
      <c r="D370" s="36">
        <v>4739.45</v>
      </c>
      <c r="E370" s="36">
        <v>4639.95</v>
      </c>
      <c r="F370" s="36">
        <v>4535.55</v>
      </c>
      <c r="G370" s="36">
        <v>4436.05</v>
      </c>
      <c r="H370" s="36">
        <v>4843.8499999999995</v>
      </c>
      <c r="I370" s="36">
        <v>4943.3499999999995</v>
      </c>
      <c r="J370" s="36">
        <v>5047.7499999999991</v>
      </c>
      <c r="K370" s="31">
        <v>4838.95</v>
      </c>
      <c r="L370" s="31">
        <v>4635.05</v>
      </c>
      <c r="M370" s="31">
        <v>4.45608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805.35</v>
      </c>
      <c r="D371" s="36">
        <v>808.66666666666663</v>
      </c>
      <c r="E371" s="36">
        <v>797.98333333333323</v>
      </c>
      <c r="F371" s="36">
        <v>790.61666666666656</v>
      </c>
      <c r="G371" s="36">
        <v>779.93333333333317</v>
      </c>
      <c r="H371" s="36">
        <v>816.0333333333333</v>
      </c>
      <c r="I371" s="36">
        <v>826.7166666666667</v>
      </c>
      <c r="J371" s="36">
        <v>834.08333333333337</v>
      </c>
      <c r="K371" s="31">
        <v>819.35</v>
      </c>
      <c r="L371" s="31">
        <v>801.3</v>
      </c>
      <c r="M371" s="31">
        <v>1.6913400000000001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465.5</v>
      </c>
      <c r="D372" s="36">
        <v>465.18333333333339</v>
      </c>
      <c r="E372" s="36">
        <v>457.4166666666668</v>
      </c>
      <c r="F372" s="36">
        <v>449.33333333333343</v>
      </c>
      <c r="G372" s="36">
        <v>441.56666666666683</v>
      </c>
      <c r="H372" s="36">
        <v>473.26666666666677</v>
      </c>
      <c r="I372" s="36">
        <v>481.03333333333342</v>
      </c>
      <c r="J372" s="36">
        <v>489.11666666666673</v>
      </c>
      <c r="K372" s="31">
        <v>472.95</v>
      </c>
      <c r="L372" s="31">
        <v>457.1</v>
      </c>
      <c r="M372" s="31">
        <v>12.19013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361.5</v>
      </c>
      <c r="D373" s="36">
        <v>360.06666666666666</v>
      </c>
      <c r="E373" s="36">
        <v>353.13333333333333</v>
      </c>
      <c r="F373" s="36">
        <v>344.76666666666665</v>
      </c>
      <c r="G373" s="36">
        <v>337.83333333333331</v>
      </c>
      <c r="H373" s="36">
        <v>368.43333333333334</v>
      </c>
      <c r="I373" s="36">
        <v>375.36666666666662</v>
      </c>
      <c r="J373" s="36">
        <v>383.73333333333335</v>
      </c>
      <c r="K373" s="31">
        <v>367</v>
      </c>
      <c r="L373" s="31">
        <v>351.7</v>
      </c>
      <c r="M373" s="31">
        <v>130.37554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264.64999999999998</v>
      </c>
      <c r="D374" s="36">
        <v>262.91666666666669</v>
      </c>
      <c r="E374" s="36">
        <v>260.68333333333339</v>
      </c>
      <c r="F374" s="36">
        <v>256.7166666666667</v>
      </c>
      <c r="G374" s="36">
        <v>254.48333333333341</v>
      </c>
      <c r="H374" s="36">
        <v>266.88333333333338</v>
      </c>
      <c r="I374" s="36">
        <v>269.11666666666662</v>
      </c>
      <c r="J374" s="36">
        <v>273.08333333333337</v>
      </c>
      <c r="K374" s="31">
        <v>265.14999999999998</v>
      </c>
      <c r="L374" s="31">
        <v>258.95</v>
      </c>
      <c r="M374" s="31">
        <v>113.08487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518.1</v>
      </c>
      <c r="D375" s="36">
        <v>505.84999999999997</v>
      </c>
      <c r="E375" s="36">
        <v>485.94999999999993</v>
      </c>
      <c r="F375" s="36">
        <v>453.79999999999995</v>
      </c>
      <c r="G375" s="36">
        <v>433.89999999999992</v>
      </c>
      <c r="H375" s="36">
        <v>538</v>
      </c>
      <c r="I375" s="36">
        <v>557.89999999999986</v>
      </c>
      <c r="J375" s="36">
        <v>590.04999999999995</v>
      </c>
      <c r="K375" s="31">
        <v>525.75</v>
      </c>
      <c r="L375" s="31">
        <v>473.7</v>
      </c>
      <c r="M375" s="31">
        <v>64.619829999999993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1036.55</v>
      </c>
      <c r="D376" s="36">
        <v>1025.8333333333333</v>
      </c>
      <c r="E376" s="36">
        <v>1005.7166666666665</v>
      </c>
      <c r="F376" s="36">
        <v>974.88333333333321</v>
      </c>
      <c r="G376" s="36">
        <v>954.76666666666642</v>
      </c>
      <c r="H376" s="36">
        <v>1056.6666666666665</v>
      </c>
      <c r="I376" s="36">
        <v>1076.7833333333333</v>
      </c>
      <c r="J376" s="36">
        <v>1107.6166666666666</v>
      </c>
      <c r="K376" s="31">
        <v>1045.95</v>
      </c>
      <c r="L376" s="31">
        <v>995</v>
      </c>
      <c r="M376" s="31">
        <v>5.3175299999999996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529.95000000000005</v>
      </c>
      <c r="D377" s="36">
        <v>532.2166666666667</v>
      </c>
      <c r="E377" s="36">
        <v>525.73333333333335</v>
      </c>
      <c r="F377" s="36">
        <v>521.51666666666665</v>
      </c>
      <c r="G377" s="36">
        <v>515.0333333333333</v>
      </c>
      <c r="H377" s="36">
        <v>536.43333333333339</v>
      </c>
      <c r="I377" s="36">
        <v>542.91666666666674</v>
      </c>
      <c r="J377" s="36">
        <v>547.13333333333344</v>
      </c>
      <c r="K377" s="31">
        <v>538.70000000000005</v>
      </c>
      <c r="L377" s="31">
        <v>528</v>
      </c>
      <c r="M377" s="31">
        <v>1.9759199999999999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169.35</v>
      </c>
      <c r="D378" s="36">
        <v>170.28333333333333</v>
      </c>
      <c r="E378" s="36">
        <v>167.06666666666666</v>
      </c>
      <c r="F378" s="36">
        <v>164.78333333333333</v>
      </c>
      <c r="G378" s="36">
        <v>161.56666666666666</v>
      </c>
      <c r="H378" s="36">
        <v>172.56666666666666</v>
      </c>
      <c r="I378" s="36">
        <v>175.7833333333333</v>
      </c>
      <c r="J378" s="36">
        <v>178.06666666666666</v>
      </c>
      <c r="K378" s="31">
        <v>173.5</v>
      </c>
      <c r="L378" s="31">
        <v>168</v>
      </c>
      <c r="M378" s="31">
        <v>2.0338099999999999</v>
      </c>
      <c r="N378" s="1"/>
      <c r="O378" s="1"/>
    </row>
    <row r="379" spans="1:15" ht="12.75" customHeight="1">
      <c r="A379" s="33">
        <v>369</v>
      </c>
      <c r="B379" s="53" t="s">
        <v>891</v>
      </c>
      <c r="C379" s="31">
        <v>4823.7</v>
      </c>
      <c r="D379" s="36">
        <v>4833.2</v>
      </c>
      <c r="E379" s="36">
        <v>4786.5</v>
      </c>
      <c r="F379" s="36">
        <v>4749.3</v>
      </c>
      <c r="G379" s="36">
        <v>4702.6000000000004</v>
      </c>
      <c r="H379" s="36">
        <v>4870.3999999999996</v>
      </c>
      <c r="I379" s="36">
        <v>4917.0999999999985</v>
      </c>
      <c r="J379" s="36">
        <v>4954.2999999999993</v>
      </c>
      <c r="K379" s="31">
        <v>4879.8999999999996</v>
      </c>
      <c r="L379" s="31">
        <v>4796</v>
      </c>
      <c r="M379" s="31">
        <v>0.57203000000000004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16447.05</v>
      </c>
      <c r="D380" s="36">
        <v>16436.016666666666</v>
      </c>
      <c r="E380" s="36">
        <v>16312.033333333333</v>
      </c>
      <c r="F380" s="36">
        <v>16177.016666666666</v>
      </c>
      <c r="G380" s="36">
        <v>16053.033333333333</v>
      </c>
      <c r="H380" s="36">
        <v>16571.033333333333</v>
      </c>
      <c r="I380" s="36">
        <v>16695.016666666663</v>
      </c>
      <c r="J380" s="36">
        <v>16830.033333333333</v>
      </c>
      <c r="K380" s="31">
        <v>16560</v>
      </c>
      <c r="L380" s="31">
        <v>16301</v>
      </c>
      <c r="M380" s="31">
        <v>1.9609999999999999E-2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116.65</v>
      </c>
      <c r="D381" s="36">
        <v>116.36666666666667</v>
      </c>
      <c r="E381" s="36">
        <v>114.43333333333335</v>
      </c>
      <c r="F381" s="36">
        <v>112.21666666666668</v>
      </c>
      <c r="G381" s="36">
        <v>110.28333333333336</v>
      </c>
      <c r="H381" s="36">
        <v>118.58333333333334</v>
      </c>
      <c r="I381" s="36">
        <v>120.51666666666668</v>
      </c>
      <c r="J381" s="36">
        <v>122.73333333333333</v>
      </c>
      <c r="K381" s="31">
        <v>118.3</v>
      </c>
      <c r="L381" s="31">
        <v>114.15</v>
      </c>
      <c r="M381" s="31">
        <v>439.79002000000003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495.3</v>
      </c>
      <c r="D382" s="36">
        <v>497.48333333333335</v>
      </c>
      <c r="E382" s="36">
        <v>491.31666666666672</v>
      </c>
      <c r="F382" s="36">
        <v>487.33333333333337</v>
      </c>
      <c r="G382" s="36">
        <v>481.16666666666674</v>
      </c>
      <c r="H382" s="36">
        <v>501.4666666666667</v>
      </c>
      <c r="I382" s="36">
        <v>507.63333333333333</v>
      </c>
      <c r="J382" s="36">
        <v>511.61666666666667</v>
      </c>
      <c r="K382" s="31">
        <v>503.65</v>
      </c>
      <c r="L382" s="31">
        <v>493.5</v>
      </c>
      <c r="M382" s="31">
        <v>1.6817800000000001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233.3</v>
      </c>
      <c r="D383" s="36">
        <v>231.01666666666668</v>
      </c>
      <c r="E383" s="36">
        <v>227.38333333333335</v>
      </c>
      <c r="F383" s="36">
        <v>221.46666666666667</v>
      </c>
      <c r="G383" s="36">
        <v>217.83333333333334</v>
      </c>
      <c r="H383" s="36">
        <v>236.93333333333337</v>
      </c>
      <c r="I383" s="36">
        <v>240.56666666666669</v>
      </c>
      <c r="J383" s="36">
        <v>246.48333333333338</v>
      </c>
      <c r="K383" s="31">
        <v>234.65</v>
      </c>
      <c r="L383" s="31">
        <v>225.1</v>
      </c>
      <c r="M383" s="31">
        <v>59.595829999999999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423</v>
      </c>
      <c r="D384" s="36">
        <v>423.9666666666667</v>
      </c>
      <c r="E384" s="36">
        <v>413.58333333333337</v>
      </c>
      <c r="F384" s="36">
        <v>404.16666666666669</v>
      </c>
      <c r="G384" s="36">
        <v>393.78333333333336</v>
      </c>
      <c r="H384" s="36">
        <v>433.38333333333338</v>
      </c>
      <c r="I384" s="36">
        <v>443.76666666666671</v>
      </c>
      <c r="J384" s="36">
        <v>453.18333333333339</v>
      </c>
      <c r="K384" s="31">
        <v>434.35</v>
      </c>
      <c r="L384" s="31">
        <v>414.55</v>
      </c>
      <c r="M384" s="31">
        <v>148.32362000000001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548.95000000000005</v>
      </c>
      <c r="D385" s="36">
        <v>552.06666666666672</v>
      </c>
      <c r="E385" s="36">
        <v>541.18333333333339</v>
      </c>
      <c r="F385" s="36">
        <v>533.41666666666663</v>
      </c>
      <c r="G385" s="36">
        <v>522.5333333333333</v>
      </c>
      <c r="H385" s="36">
        <v>559.83333333333348</v>
      </c>
      <c r="I385" s="36">
        <v>570.71666666666692</v>
      </c>
      <c r="J385" s="36">
        <v>578.48333333333358</v>
      </c>
      <c r="K385" s="31">
        <v>562.95000000000005</v>
      </c>
      <c r="L385" s="31">
        <v>544.29999999999995</v>
      </c>
      <c r="M385" s="31">
        <v>4.7244000000000002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628.70000000000005</v>
      </c>
      <c r="D386" s="36">
        <v>624.6</v>
      </c>
      <c r="E386" s="36">
        <v>613.30000000000007</v>
      </c>
      <c r="F386" s="36">
        <v>597.90000000000009</v>
      </c>
      <c r="G386" s="36">
        <v>586.60000000000014</v>
      </c>
      <c r="H386" s="36">
        <v>640</v>
      </c>
      <c r="I386" s="36">
        <v>651.29999999999995</v>
      </c>
      <c r="J386" s="36">
        <v>666.69999999999993</v>
      </c>
      <c r="K386" s="31">
        <v>635.9</v>
      </c>
      <c r="L386" s="31">
        <v>609.20000000000005</v>
      </c>
      <c r="M386" s="31">
        <v>26.271930000000001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1644.75</v>
      </c>
      <c r="D387" s="36">
        <v>1640.2666666666667</v>
      </c>
      <c r="E387" s="36">
        <v>1605.5333333333333</v>
      </c>
      <c r="F387" s="36">
        <v>1566.3166666666666</v>
      </c>
      <c r="G387" s="36">
        <v>1531.5833333333333</v>
      </c>
      <c r="H387" s="36">
        <v>1679.4833333333333</v>
      </c>
      <c r="I387" s="36">
        <v>1714.2166666666665</v>
      </c>
      <c r="J387" s="36">
        <v>1753.4333333333334</v>
      </c>
      <c r="K387" s="31">
        <v>1675</v>
      </c>
      <c r="L387" s="31">
        <v>1601.05</v>
      </c>
      <c r="M387" s="31">
        <v>2.6966000000000001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239.2</v>
      </c>
      <c r="D388" s="36">
        <v>241.66666666666666</v>
      </c>
      <c r="E388" s="36">
        <v>235.0333333333333</v>
      </c>
      <c r="F388" s="36">
        <v>230.86666666666665</v>
      </c>
      <c r="G388" s="36">
        <v>224.23333333333329</v>
      </c>
      <c r="H388" s="36">
        <v>245.83333333333331</v>
      </c>
      <c r="I388" s="36">
        <v>252.4666666666667</v>
      </c>
      <c r="J388" s="36">
        <v>256.63333333333333</v>
      </c>
      <c r="K388" s="31">
        <v>248.3</v>
      </c>
      <c r="L388" s="31">
        <v>237.5</v>
      </c>
      <c r="M388" s="31">
        <v>117.17711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156.55000000000001</v>
      </c>
      <c r="D389" s="36">
        <v>155.9</v>
      </c>
      <c r="E389" s="36">
        <v>153.25</v>
      </c>
      <c r="F389" s="36">
        <v>149.94999999999999</v>
      </c>
      <c r="G389" s="36">
        <v>147.29999999999998</v>
      </c>
      <c r="H389" s="36">
        <v>159.20000000000002</v>
      </c>
      <c r="I389" s="36">
        <v>161.85000000000005</v>
      </c>
      <c r="J389" s="36">
        <v>165.15000000000003</v>
      </c>
      <c r="K389" s="31">
        <v>158.55000000000001</v>
      </c>
      <c r="L389" s="31">
        <v>152.6</v>
      </c>
      <c r="M389" s="31">
        <v>27.662780000000001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1276.8499999999999</v>
      </c>
      <c r="D390" s="36">
        <v>1257.3500000000001</v>
      </c>
      <c r="E390" s="36">
        <v>1194.8000000000002</v>
      </c>
      <c r="F390" s="36">
        <v>1112.75</v>
      </c>
      <c r="G390" s="36">
        <v>1050.2</v>
      </c>
      <c r="H390" s="36">
        <v>1339.4000000000003</v>
      </c>
      <c r="I390" s="36">
        <v>1401.95</v>
      </c>
      <c r="J390" s="36">
        <v>1484.0000000000005</v>
      </c>
      <c r="K390" s="31">
        <v>1319.9</v>
      </c>
      <c r="L390" s="31">
        <v>1175.3</v>
      </c>
      <c r="M390" s="31">
        <v>4.3968299999999996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283.45</v>
      </c>
      <c r="D391" s="36">
        <v>286.36666666666667</v>
      </c>
      <c r="E391" s="36">
        <v>279.18333333333334</v>
      </c>
      <c r="F391" s="36">
        <v>274.91666666666669</v>
      </c>
      <c r="G391" s="36">
        <v>267.73333333333335</v>
      </c>
      <c r="H391" s="36">
        <v>290.63333333333333</v>
      </c>
      <c r="I391" s="36">
        <v>297.81666666666672</v>
      </c>
      <c r="J391" s="36">
        <v>302.08333333333331</v>
      </c>
      <c r="K391" s="31">
        <v>293.55</v>
      </c>
      <c r="L391" s="31">
        <v>282.10000000000002</v>
      </c>
      <c r="M391" s="31">
        <v>4.7493100000000004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253.5</v>
      </c>
      <c r="D392" s="36">
        <v>253.38333333333333</v>
      </c>
      <c r="E392" s="36">
        <v>248.86666666666667</v>
      </c>
      <c r="F392" s="36">
        <v>244.23333333333335</v>
      </c>
      <c r="G392" s="36">
        <v>239.7166666666667</v>
      </c>
      <c r="H392" s="36">
        <v>258.01666666666665</v>
      </c>
      <c r="I392" s="36">
        <v>262.5333333333333</v>
      </c>
      <c r="J392" s="36">
        <v>267.16666666666663</v>
      </c>
      <c r="K392" s="31">
        <v>257.89999999999998</v>
      </c>
      <c r="L392" s="31">
        <v>248.75</v>
      </c>
      <c r="M392" s="31">
        <v>7.96387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125</v>
      </c>
      <c r="D393" s="36">
        <v>125.33333333333333</v>
      </c>
      <c r="E393" s="36">
        <v>122.81666666666666</v>
      </c>
      <c r="F393" s="36">
        <v>120.63333333333334</v>
      </c>
      <c r="G393" s="36">
        <v>118.11666666666667</v>
      </c>
      <c r="H393" s="36">
        <v>127.51666666666665</v>
      </c>
      <c r="I393" s="36">
        <v>130.03333333333333</v>
      </c>
      <c r="J393" s="36">
        <v>132.21666666666664</v>
      </c>
      <c r="K393" s="31">
        <v>127.85</v>
      </c>
      <c r="L393" s="31">
        <v>123.15</v>
      </c>
      <c r="M393" s="31">
        <v>21.218620000000001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2727.15</v>
      </c>
      <c r="D394" s="36">
        <v>2710.7999999999997</v>
      </c>
      <c r="E394" s="36">
        <v>2647.6999999999994</v>
      </c>
      <c r="F394" s="36">
        <v>2568.2499999999995</v>
      </c>
      <c r="G394" s="36">
        <v>2505.1499999999992</v>
      </c>
      <c r="H394" s="36">
        <v>2790.2499999999995</v>
      </c>
      <c r="I394" s="36">
        <v>2853.35</v>
      </c>
      <c r="J394" s="36">
        <v>2932.7999999999997</v>
      </c>
      <c r="K394" s="31">
        <v>2773.9</v>
      </c>
      <c r="L394" s="31">
        <v>2631.35</v>
      </c>
      <c r="M394" s="31">
        <v>0.45717000000000002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66.95</v>
      </c>
      <c r="D395" s="36">
        <v>67.566666666666663</v>
      </c>
      <c r="E395" s="36">
        <v>65.883333333333326</v>
      </c>
      <c r="F395" s="36">
        <v>64.816666666666663</v>
      </c>
      <c r="G395" s="36">
        <v>63.133333333333326</v>
      </c>
      <c r="H395" s="36">
        <v>68.633333333333326</v>
      </c>
      <c r="I395" s="36">
        <v>70.316666666666663</v>
      </c>
      <c r="J395" s="36">
        <v>71.383333333333326</v>
      </c>
      <c r="K395" s="31">
        <v>69.25</v>
      </c>
      <c r="L395" s="31">
        <v>66.5</v>
      </c>
      <c r="M395" s="31">
        <v>26.062339999999999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1736.9</v>
      </c>
      <c r="D396" s="36">
        <v>1728.5</v>
      </c>
      <c r="E396" s="36">
        <v>1707.45</v>
      </c>
      <c r="F396" s="36">
        <v>1678</v>
      </c>
      <c r="G396" s="36">
        <v>1656.95</v>
      </c>
      <c r="H396" s="36">
        <v>1757.95</v>
      </c>
      <c r="I396" s="36">
        <v>1779.0000000000002</v>
      </c>
      <c r="J396" s="36">
        <v>1808.45</v>
      </c>
      <c r="K396" s="31">
        <v>1749.55</v>
      </c>
      <c r="L396" s="31">
        <v>1699.05</v>
      </c>
      <c r="M396" s="31">
        <v>0.99750000000000005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201.25</v>
      </c>
      <c r="D397" s="36">
        <v>201.58333333333334</v>
      </c>
      <c r="E397" s="36">
        <v>199.16666666666669</v>
      </c>
      <c r="F397" s="36">
        <v>197.08333333333334</v>
      </c>
      <c r="G397" s="36">
        <v>194.66666666666669</v>
      </c>
      <c r="H397" s="36">
        <v>203.66666666666669</v>
      </c>
      <c r="I397" s="36">
        <v>206.08333333333337</v>
      </c>
      <c r="J397" s="36">
        <v>208.16666666666669</v>
      </c>
      <c r="K397" s="31">
        <v>204</v>
      </c>
      <c r="L397" s="31">
        <v>199.5</v>
      </c>
      <c r="M397" s="31">
        <v>8.9914299999999994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834.05</v>
      </c>
      <c r="D398" s="36">
        <v>840.01666666666677</v>
      </c>
      <c r="E398" s="36">
        <v>824.03333333333353</v>
      </c>
      <c r="F398" s="36">
        <v>814.01666666666677</v>
      </c>
      <c r="G398" s="36">
        <v>798.03333333333353</v>
      </c>
      <c r="H398" s="36">
        <v>850.03333333333353</v>
      </c>
      <c r="I398" s="36">
        <v>866.01666666666688</v>
      </c>
      <c r="J398" s="36">
        <v>876.03333333333353</v>
      </c>
      <c r="K398" s="31">
        <v>856</v>
      </c>
      <c r="L398" s="31">
        <v>830</v>
      </c>
      <c r="M398" s="31">
        <v>0.76478999999999997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2887.5</v>
      </c>
      <c r="D399" s="36">
        <v>2875.1833333333329</v>
      </c>
      <c r="E399" s="36">
        <v>2860.3666666666659</v>
      </c>
      <c r="F399" s="36">
        <v>2833.2333333333331</v>
      </c>
      <c r="G399" s="36">
        <v>2818.4166666666661</v>
      </c>
      <c r="H399" s="36">
        <v>2902.3166666666657</v>
      </c>
      <c r="I399" s="36">
        <v>2917.1333333333323</v>
      </c>
      <c r="J399" s="36">
        <v>2944.2666666666655</v>
      </c>
      <c r="K399" s="31">
        <v>2890</v>
      </c>
      <c r="L399" s="31">
        <v>2848.05</v>
      </c>
      <c r="M399" s="31">
        <v>42.444029999999998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105.5</v>
      </c>
      <c r="D400" s="36">
        <v>105.38333333333333</v>
      </c>
      <c r="E400" s="36">
        <v>103.46666666666665</v>
      </c>
      <c r="F400" s="36">
        <v>101.43333333333332</v>
      </c>
      <c r="G400" s="36">
        <v>99.516666666666652</v>
      </c>
      <c r="H400" s="36">
        <v>107.41666666666666</v>
      </c>
      <c r="I400" s="36">
        <v>109.33333333333334</v>
      </c>
      <c r="J400" s="36">
        <v>111.36666666666666</v>
      </c>
      <c r="K400" s="31">
        <v>107.3</v>
      </c>
      <c r="L400" s="31">
        <v>103.35</v>
      </c>
      <c r="M400" s="31">
        <v>16.386389999999999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684.1</v>
      </c>
      <c r="D401" s="36">
        <v>683.56666666666661</v>
      </c>
      <c r="E401" s="36">
        <v>675.13333333333321</v>
      </c>
      <c r="F401" s="36">
        <v>666.16666666666663</v>
      </c>
      <c r="G401" s="36">
        <v>657.73333333333323</v>
      </c>
      <c r="H401" s="36">
        <v>692.53333333333319</v>
      </c>
      <c r="I401" s="36">
        <v>700.96666666666658</v>
      </c>
      <c r="J401" s="36">
        <v>709.93333333333317</v>
      </c>
      <c r="K401" s="31">
        <v>692</v>
      </c>
      <c r="L401" s="31">
        <v>674.6</v>
      </c>
      <c r="M401" s="31">
        <v>0.86019000000000001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1610.9</v>
      </c>
      <c r="D402" s="36">
        <v>1611.8833333333332</v>
      </c>
      <c r="E402" s="36">
        <v>1599.0166666666664</v>
      </c>
      <c r="F402" s="36">
        <v>1587.1333333333332</v>
      </c>
      <c r="G402" s="36">
        <v>1574.2666666666664</v>
      </c>
      <c r="H402" s="36">
        <v>1623.7666666666664</v>
      </c>
      <c r="I402" s="36">
        <v>1636.6333333333332</v>
      </c>
      <c r="J402" s="36">
        <v>1648.5166666666664</v>
      </c>
      <c r="K402" s="31">
        <v>1624.75</v>
      </c>
      <c r="L402" s="31">
        <v>1600</v>
      </c>
      <c r="M402" s="31">
        <v>5.9473599999999998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692.3</v>
      </c>
      <c r="D403" s="36">
        <v>694.2166666666667</v>
      </c>
      <c r="E403" s="36">
        <v>687.43333333333339</v>
      </c>
      <c r="F403" s="36">
        <v>682.56666666666672</v>
      </c>
      <c r="G403" s="36">
        <v>675.78333333333342</v>
      </c>
      <c r="H403" s="36">
        <v>699.08333333333337</v>
      </c>
      <c r="I403" s="36">
        <v>705.86666666666667</v>
      </c>
      <c r="J403" s="36">
        <v>710.73333333333335</v>
      </c>
      <c r="K403" s="31">
        <v>701</v>
      </c>
      <c r="L403" s="31">
        <v>689.35</v>
      </c>
      <c r="M403" s="31">
        <v>9.9911100000000008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1458.4</v>
      </c>
      <c r="D404" s="36">
        <v>1459.2833333333335</v>
      </c>
      <c r="E404" s="36">
        <v>1449.116666666667</v>
      </c>
      <c r="F404" s="36">
        <v>1439.8333333333335</v>
      </c>
      <c r="G404" s="36">
        <v>1429.666666666667</v>
      </c>
      <c r="H404" s="36">
        <v>1468.5666666666671</v>
      </c>
      <c r="I404" s="36">
        <v>1478.7333333333336</v>
      </c>
      <c r="J404" s="36">
        <v>1488.0166666666671</v>
      </c>
      <c r="K404" s="31">
        <v>1469.45</v>
      </c>
      <c r="L404" s="31">
        <v>1450</v>
      </c>
      <c r="M404" s="31">
        <v>4.77278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117.85</v>
      </c>
      <c r="D405" s="36">
        <v>117.95</v>
      </c>
      <c r="E405" s="36">
        <v>115.15</v>
      </c>
      <c r="F405" s="36">
        <v>112.45</v>
      </c>
      <c r="G405" s="36">
        <v>109.65</v>
      </c>
      <c r="H405" s="36">
        <v>120.65</v>
      </c>
      <c r="I405" s="36">
        <v>123.44999999999999</v>
      </c>
      <c r="J405" s="36">
        <v>126.15</v>
      </c>
      <c r="K405" s="31">
        <v>120.75</v>
      </c>
      <c r="L405" s="31">
        <v>115.25</v>
      </c>
      <c r="M405" s="31">
        <v>342.39825999999999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4283.2</v>
      </c>
      <c r="D406" s="36">
        <v>4269.0499999999993</v>
      </c>
      <c r="E406" s="36">
        <v>4219.1999999999989</v>
      </c>
      <c r="F406" s="36">
        <v>4155.2</v>
      </c>
      <c r="G406" s="36">
        <v>4105.3499999999995</v>
      </c>
      <c r="H406" s="36">
        <v>4333.0499999999984</v>
      </c>
      <c r="I406" s="36">
        <v>4382.8999999999987</v>
      </c>
      <c r="J406" s="36">
        <v>4446.8999999999978</v>
      </c>
      <c r="K406" s="31">
        <v>4318.8999999999996</v>
      </c>
      <c r="L406" s="31">
        <v>4205.05</v>
      </c>
      <c r="M406" s="31">
        <v>0.25739000000000001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2460.3000000000002</v>
      </c>
      <c r="D407" s="36">
        <v>2447.9833333333331</v>
      </c>
      <c r="E407" s="36">
        <v>2431.2666666666664</v>
      </c>
      <c r="F407" s="36">
        <v>2402.2333333333331</v>
      </c>
      <c r="G407" s="36">
        <v>2385.5166666666664</v>
      </c>
      <c r="H407" s="36">
        <v>2477.0166666666664</v>
      </c>
      <c r="I407" s="36">
        <v>2493.7333333333327</v>
      </c>
      <c r="J407" s="36">
        <v>2522.7666666666664</v>
      </c>
      <c r="K407" s="31">
        <v>2464.6999999999998</v>
      </c>
      <c r="L407" s="31">
        <v>2418.9499999999998</v>
      </c>
      <c r="M407" s="31">
        <v>2.0501</v>
      </c>
      <c r="N407" s="1"/>
      <c r="O407" s="1"/>
    </row>
    <row r="408" spans="1:15" ht="12.75" customHeight="1">
      <c r="A408" s="33">
        <v>398</v>
      </c>
      <c r="B408" s="53" t="s">
        <v>892</v>
      </c>
      <c r="C408" s="31">
        <v>1739.7</v>
      </c>
      <c r="D408" s="36">
        <v>1713.6666666666667</v>
      </c>
      <c r="E408" s="36">
        <v>1676.3333333333335</v>
      </c>
      <c r="F408" s="36">
        <v>1612.9666666666667</v>
      </c>
      <c r="G408" s="36">
        <v>1575.6333333333334</v>
      </c>
      <c r="H408" s="36">
        <v>1777.0333333333335</v>
      </c>
      <c r="I408" s="36">
        <v>1814.366666666667</v>
      </c>
      <c r="J408" s="36">
        <v>1877.7333333333336</v>
      </c>
      <c r="K408" s="31">
        <v>1751</v>
      </c>
      <c r="L408" s="31">
        <v>1650.3</v>
      </c>
      <c r="M408" s="31">
        <v>0.72616999999999998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112.1</v>
      </c>
      <c r="D409" s="36">
        <v>111.73333333333335</v>
      </c>
      <c r="E409" s="36">
        <v>110.51666666666669</v>
      </c>
      <c r="F409" s="36">
        <v>108.93333333333335</v>
      </c>
      <c r="G409" s="36">
        <v>107.7166666666667</v>
      </c>
      <c r="H409" s="36">
        <v>113.31666666666669</v>
      </c>
      <c r="I409" s="36">
        <v>114.53333333333333</v>
      </c>
      <c r="J409" s="36">
        <v>116.11666666666669</v>
      </c>
      <c r="K409" s="31">
        <v>112.95</v>
      </c>
      <c r="L409" s="31">
        <v>110.15</v>
      </c>
      <c r="M409" s="31">
        <v>125.88314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7708.45</v>
      </c>
      <c r="D410" s="36">
        <v>7679.4833333333336</v>
      </c>
      <c r="E410" s="36">
        <v>7613.9666666666672</v>
      </c>
      <c r="F410" s="36">
        <v>7519.4833333333336</v>
      </c>
      <c r="G410" s="36">
        <v>7453.9666666666672</v>
      </c>
      <c r="H410" s="36">
        <v>7773.9666666666672</v>
      </c>
      <c r="I410" s="36">
        <v>7839.4833333333336</v>
      </c>
      <c r="J410" s="36">
        <v>7933.9666666666672</v>
      </c>
      <c r="K410" s="31">
        <v>7745</v>
      </c>
      <c r="L410" s="31">
        <v>7585</v>
      </c>
      <c r="M410" s="31">
        <v>0.24631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1553.25</v>
      </c>
      <c r="D411" s="36">
        <v>1562.6166666666668</v>
      </c>
      <c r="E411" s="36">
        <v>1508.6333333333337</v>
      </c>
      <c r="F411" s="36">
        <v>1464.0166666666669</v>
      </c>
      <c r="G411" s="36">
        <v>1410.0333333333338</v>
      </c>
      <c r="H411" s="36">
        <v>1607.2333333333336</v>
      </c>
      <c r="I411" s="36">
        <v>1661.2166666666667</v>
      </c>
      <c r="J411" s="36">
        <v>1705.8333333333335</v>
      </c>
      <c r="K411" s="31">
        <v>1616.6</v>
      </c>
      <c r="L411" s="31">
        <v>1518</v>
      </c>
      <c r="M411" s="31">
        <v>12.406000000000001</v>
      </c>
      <c r="N411" s="1"/>
      <c r="O411" s="1"/>
    </row>
    <row r="412" spans="1:15" ht="12.75" customHeight="1">
      <c r="A412" s="33">
        <v>402</v>
      </c>
      <c r="B412" t="s">
        <v>893</v>
      </c>
      <c r="C412" s="31">
        <v>373.2</v>
      </c>
      <c r="D412" s="36">
        <v>367.91666666666669</v>
      </c>
      <c r="E412" s="36">
        <v>358.28333333333336</v>
      </c>
      <c r="F412" s="36">
        <v>343.36666666666667</v>
      </c>
      <c r="G412" s="36">
        <v>333.73333333333335</v>
      </c>
      <c r="H412" s="36">
        <v>382.83333333333337</v>
      </c>
      <c r="I412" s="36">
        <v>392.4666666666667</v>
      </c>
      <c r="J412" s="36">
        <v>407.38333333333338</v>
      </c>
      <c r="K412" s="31">
        <v>377.55</v>
      </c>
      <c r="L412" s="31">
        <v>353</v>
      </c>
      <c r="M412" s="31">
        <v>8.89818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2899.45</v>
      </c>
      <c r="D413" s="36">
        <v>2908.15</v>
      </c>
      <c r="E413" s="36">
        <v>2846.3</v>
      </c>
      <c r="F413" s="36">
        <v>2793.15</v>
      </c>
      <c r="G413" s="36">
        <v>2731.3</v>
      </c>
      <c r="H413" s="36">
        <v>2961.3</v>
      </c>
      <c r="I413" s="36">
        <v>3023.1499999999996</v>
      </c>
      <c r="J413" s="36">
        <v>3076.3</v>
      </c>
      <c r="K413" s="31">
        <v>2970</v>
      </c>
      <c r="L413" s="31">
        <v>2855</v>
      </c>
      <c r="M413" s="31">
        <v>0.51765000000000005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333</v>
      </c>
      <c r="D414" s="36">
        <v>332.33333333333331</v>
      </c>
      <c r="E414" s="36">
        <v>327.16666666666663</v>
      </c>
      <c r="F414" s="36">
        <v>321.33333333333331</v>
      </c>
      <c r="G414" s="36">
        <v>316.16666666666663</v>
      </c>
      <c r="H414" s="36">
        <v>338.16666666666663</v>
      </c>
      <c r="I414" s="36">
        <v>343.33333333333326</v>
      </c>
      <c r="J414" s="36">
        <v>349.16666666666663</v>
      </c>
      <c r="K414" s="31">
        <v>337.5</v>
      </c>
      <c r="L414" s="31">
        <v>326.5</v>
      </c>
      <c r="M414" s="31">
        <v>1.3027299999999999</v>
      </c>
      <c r="N414" s="1"/>
      <c r="O414" s="1"/>
    </row>
    <row r="415" spans="1:15" ht="12.75" customHeight="1">
      <c r="A415" s="33">
        <v>405</v>
      </c>
      <c r="B415" s="53" t="s">
        <v>894</v>
      </c>
      <c r="C415" s="31">
        <v>937.6</v>
      </c>
      <c r="D415" s="36">
        <v>937.31666666666661</v>
      </c>
      <c r="E415" s="36">
        <v>928.83333333333326</v>
      </c>
      <c r="F415" s="36">
        <v>920.06666666666661</v>
      </c>
      <c r="G415" s="36">
        <v>911.58333333333326</v>
      </c>
      <c r="H415" s="36">
        <v>946.08333333333326</v>
      </c>
      <c r="I415" s="36">
        <v>954.56666666666661</v>
      </c>
      <c r="J415" s="36">
        <v>963.33333333333326</v>
      </c>
      <c r="K415" s="31">
        <v>945.8</v>
      </c>
      <c r="L415" s="31">
        <v>928.55</v>
      </c>
      <c r="M415" s="31">
        <v>0.71026999999999996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779.05</v>
      </c>
      <c r="D416" s="36">
        <v>778.05000000000007</v>
      </c>
      <c r="E416" s="36">
        <v>771.00000000000011</v>
      </c>
      <c r="F416" s="36">
        <v>762.95</v>
      </c>
      <c r="G416" s="36">
        <v>755.90000000000009</v>
      </c>
      <c r="H416" s="36">
        <v>786.10000000000014</v>
      </c>
      <c r="I416" s="36">
        <v>793.15000000000009</v>
      </c>
      <c r="J416" s="36">
        <v>801.20000000000016</v>
      </c>
      <c r="K416" s="31">
        <v>785.1</v>
      </c>
      <c r="L416" s="31">
        <v>770</v>
      </c>
      <c r="M416" s="31">
        <v>0.70684000000000002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24935.85</v>
      </c>
      <c r="D417" s="36">
        <v>24991.883333333331</v>
      </c>
      <c r="E417" s="36">
        <v>24793.966666666664</v>
      </c>
      <c r="F417" s="36">
        <v>24652.083333333332</v>
      </c>
      <c r="G417" s="36">
        <v>24454.166666666664</v>
      </c>
      <c r="H417" s="36">
        <v>25133.766666666663</v>
      </c>
      <c r="I417" s="36">
        <v>25331.683333333334</v>
      </c>
      <c r="J417" s="36">
        <v>25473.566666666662</v>
      </c>
      <c r="K417" s="31">
        <v>25189.8</v>
      </c>
      <c r="L417" s="31">
        <v>24850</v>
      </c>
      <c r="M417" s="31">
        <v>0.18326000000000001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40.5</v>
      </c>
      <c r="D418" s="36">
        <v>40.866666666666667</v>
      </c>
      <c r="E418" s="36">
        <v>39.933333333333337</v>
      </c>
      <c r="F418" s="36">
        <v>39.366666666666667</v>
      </c>
      <c r="G418" s="36">
        <v>38.433333333333337</v>
      </c>
      <c r="H418" s="36">
        <v>41.433333333333337</v>
      </c>
      <c r="I418" s="36">
        <v>42.36666666666666</v>
      </c>
      <c r="J418" s="36">
        <v>42.933333333333337</v>
      </c>
      <c r="K418" s="31">
        <v>41.8</v>
      </c>
      <c r="L418" s="31">
        <v>40.299999999999997</v>
      </c>
      <c r="M418" s="31">
        <v>59.750500000000002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2314.1999999999998</v>
      </c>
      <c r="D419" s="36">
        <v>2307.3666666666668</v>
      </c>
      <c r="E419" s="36">
        <v>2286.8333333333335</v>
      </c>
      <c r="F419" s="36">
        <v>2259.4666666666667</v>
      </c>
      <c r="G419" s="36">
        <v>2238.9333333333334</v>
      </c>
      <c r="H419" s="36">
        <v>2334.7333333333336</v>
      </c>
      <c r="I419" s="36">
        <v>2355.2666666666664</v>
      </c>
      <c r="J419" s="36">
        <v>2382.6333333333337</v>
      </c>
      <c r="K419" s="31">
        <v>2327.9</v>
      </c>
      <c r="L419" s="31">
        <v>2280</v>
      </c>
      <c r="M419" s="31">
        <v>9.0528499999999994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572.35</v>
      </c>
      <c r="D420" s="36">
        <v>572.85</v>
      </c>
      <c r="E420" s="36">
        <v>563.6</v>
      </c>
      <c r="F420" s="36">
        <v>554.85</v>
      </c>
      <c r="G420" s="36">
        <v>545.6</v>
      </c>
      <c r="H420" s="36">
        <v>581.6</v>
      </c>
      <c r="I420" s="36">
        <v>590.85</v>
      </c>
      <c r="J420" s="36">
        <v>599.6</v>
      </c>
      <c r="K420" s="31">
        <v>582.1</v>
      </c>
      <c r="L420" s="31">
        <v>564.1</v>
      </c>
      <c r="M420" s="31">
        <v>9.3786900000000006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4709.55</v>
      </c>
      <c r="D421" s="36">
        <v>4676.7833333333338</v>
      </c>
      <c r="E421" s="36">
        <v>4595.1166666666677</v>
      </c>
      <c r="F421" s="36">
        <v>4480.6833333333343</v>
      </c>
      <c r="G421" s="36">
        <v>4399.0166666666682</v>
      </c>
      <c r="H421" s="36">
        <v>4791.2166666666672</v>
      </c>
      <c r="I421" s="36">
        <v>4872.8833333333332</v>
      </c>
      <c r="J421" s="36">
        <v>4987.3166666666666</v>
      </c>
      <c r="K421" s="31">
        <v>4758.45</v>
      </c>
      <c r="L421" s="31">
        <v>4562.3500000000004</v>
      </c>
      <c r="M421" s="31">
        <v>1.7905199999999999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1251.5999999999999</v>
      </c>
      <c r="D422" s="36">
        <v>1264.1833333333334</v>
      </c>
      <c r="E422" s="36">
        <v>1228.4166666666667</v>
      </c>
      <c r="F422" s="36">
        <v>1205.2333333333333</v>
      </c>
      <c r="G422" s="36">
        <v>1169.4666666666667</v>
      </c>
      <c r="H422" s="36">
        <v>1287.3666666666668</v>
      </c>
      <c r="I422" s="36">
        <v>1323.1333333333332</v>
      </c>
      <c r="J422" s="36">
        <v>1346.3166666666668</v>
      </c>
      <c r="K422" s="31">
        <v>1299.95</v>
      </c>
      <c r="L422" s="31">
        <v>1241</v>
      </c>
      <c r="M422" s="31">
        <v>2.94157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8504.35</v>
      </c>
      <c r="D423" s="36">
        <v>8583.4666666666672</v>
      </c>
      <c r="E423" s="36">
        <v>8321.883333333335</v>
      </c>
      <c r="F423" s="36">
        <v>8139.4166666666679</v>
      </c>
      <c r="G423" s="36">
        <v>7877.8333333333358</v>
      </c>
      <c r="H423" s="36">
        <v>8765.9333333333343</v>
      </c>
      <c r="I423" s="36">
        <v>9027.5166666666664</v>
      </c>
      <c r="J423" s="36">
        <v>9209.9833333333336</v>
      </c>
      <c r="K423" s="31">
        <v>8845.0499999999993</v>
      </c>
      <c r="L423" s="31">
        <v>8401</v>
      </c>
      <c r="M423" s="31">
        <v>2.4730699999999999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637.85</v>
      </c>
      <c r="D424" s="36">
        <v>640.83333333333337</v>
      </c>
      <c r="E424" s="36">
        <v>628.11666666666679</v>
      </c>
      <c r="F424" s="36">
        <v>618.38333333333344</v>
      </c>
      <c r="G424" s="36">
        <v>605.66666666666686</v>
      </c>
      <c r="H424" s="36">
        <v>650.56666666666672</v>
      </c>
      <c r="I424" s="36">
        <v>663.28333333333319</v>
      </c>
      <c r="J424" s="36">
        <v>673.01666666666665</v>
      </c>
      <c r="K424" s="31">
        <v>653.54999999999995</v>
      </c>
      <c r="L424" s="31">
        <v>631.1</v>
      </c>
      <c r="M424" s="31">
        <v>13.538869999999999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728.65</v>
      </c>
      <c r="D425" s="36">
        <v>736.55000000000007</v>
      </c>
      <c r="E425" s="36">
        <v>717.10000000000014</v>
      </c>
      <c r="F425" s="36">
        <v>705.55000000000007</v>
      </c>
      <c r="G425" s="36">
        <v>686.10000000000014</v>
      </c>
      <c r="H425" s="36">
        <v>748.10000000000014</v>
      </c>
      <c r="I425" s="36">
        <v>767.55000000000018</v>
      </c>
      <c r="J425" s="36">
        <v>779.10000000000014</v>
      </c>
      <c r="K425" s="31">
        <v>756</v>
      </c>
      <c r="L425" s="31">
        <v>725</v>
      </c>
      <c r="M425" s="31">
        <v>9.9843499999999992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538.04999999999995</v>
      </c>
      <c r="D426" s="36">
        <v>542.2166666666667</v>
      </c>
      <c r="E426" s="36">
        <v>530.43333333333339</v>
      </c>
      <c r="F426" s="36">
        <v>522.81666666666672</v>
      </c>
      <c r="G426" s="36">
        <v>511.03333333333342</v>
      </c>
      <c r="H426" s="36">
        <v>549.83333333333337</v>
      </c>
      <c r="I426" s="36">
        <v>561.61666666666667</v>
      </c>
      <c r="J426" s="36">
        <v>569.23333333333335</v>
      </c>
      <c r="K426" s="31">
        <v>554</v>
      </c>
      <c r="L426" s="31">
        <v>534.6</v>
      </c>
      <c r="M426" s="31">
        <v>5.60832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736.25</v>
      </c>
      <c r="D427" s="36">
        <v>731.66666666666663</v>
      </c>
      <c r="E427" s="36">
        <v>724.38333333333321</v>
      </c>
      <c r="F427" s="36">
        <v>712.51666666666654</v>
      </c>
      <c r="G427" s="36">
        <v>705.23333333333312</v>
      </c>
      <c r="H427" s="36">
        <v>743.5333333333333</v>
      </c>
      <c r="I427" s="36">
        <v>750.81666666666683</v>
      </c>
      <c r="J427" s="36">
        <v>762.68333333333339</v>
      </c>
      <c r="K427" s="31">
        <v>738.95</v>
      </c>
      <c r="L427" s="31">
        <v>719.8</v>
      </c>
      <c r="M427" s="31">
        <v>254.05455000000001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123.65</v>
      </c>
      <c r="D428" s="36">
        <v>123.10000000000001</v>
      </c>
      <c r="E428" s="36">
        <v>120.60000000000002</v>
      </c>
      <c r="F428" s="36">
        <v>117.55000000000001</v>
      </c>
      <c r="G428" s="36">
        <v>115.05000000000003</v>
      </c>
      <c r="H428" s="36">
        <v>126.15000000000002</v>
      </c>
      <c r="I428" s="36">
        <v>128.64999999999998</v>
      </c>
      <c r="J428" s="36">
        <v>131.70000000000002</v>
      </c>
      <c r="K428" s="31">
        <v>125.6</v>
      </c>
      <c r="L428" s="31">
        <v>120.05</v>
      </c>
      <c r="M428" s="31">
        <v>232.42684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468.45</v>
      </c>
      <c r="D429" s="36">
        <v>469.95</v>
      </c>
      <c r="E429" s="36">
        <v>458.5</v>
      </c>
      <c r="F429" s="36">
        <v>448.55</v>
      </c>
      <c r="G429" s="36">
        <v>437.1</v>
      </c>
      <c r="H429" s="36">
        <v>479.9</v>
      </c>
      <c r="I429" s="36">
        <v>491.34999999999991</v>
      </c>
      <c r="J429" s="36">
        <v>501.29999999999995</v>
      </c>
      <c r="K429" s="31">
        <v>481.4</v>
      </c>
      <c r="L429" s="31">
        <v>460</v>
      </c>
      <c r="M429" s="31">
        <v>11.003539999999999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116.75</v>
      </c>
      <c r="D430" s="36">
        <v>117.93333333333334</v>
      </c>
      <c r="E430" s="36">
        <v>114.61666666666667</v>
      </c>
      <c r="F430" s="36">
        <v>112.48333333333333</v>
      </c>
      <c r="G430" s="36">
        <v>109.16666666666667</v>
      </c>
      <c r="H430" s="36">
        <v>120.06666666666668</v>
      </c>
      <c r="I430" s="36">
        <v>123.38333333333334</v>
      </c>
      <c r="J430" s="36">
        <v>125.51666666666668</v>
      </c>
      <c r="K430" s="31">
        <v>121.25</v>
      </c>
      <c r="L430" s="31">
        <v>115.8</v>
      </c>
      <c r="M430" s="31">
        <v>19.258949999999999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347.05</v>
      </c>
      <c r="D431" s="36">
        <v>347.11666666666662</v>
      </c>
      <c r="E431" s="36">
        <v>344.23333333333323</v>
      </c>
      <c r="F431" s="36">
        <v>341.41666666666663</v>
      </c>
      <c r="G431" s="36">
        <v>338.53333333333325</v>
      </c>
      <c r="H431" s="36">
        <v>349.93333333333322</v>
      </c>
      <c r="I431" s="36">
        <v>352.81666666666655</v>
      </c>
      <c r="J431" s="36">
        <v>355.63333333333321</v>
      </c>
      <c r="K431" s="31">
        <v>350</v>
      </c>
      <c r="L431" s="31">
        <v>344.3</v>
      </c>
      <c r="M431" s="31">
        <v>2.8912200000000001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352.8</v>
      </c>
      <c r="D432" s="36">
        <v>354.16666666666669</v>
      </c>
      <c r="E432" s="36">
        <v>344.43333333333339</v>
      </c>
      <c r="F432" s="36">
        <v>336.06666666666672</v>
      </c>
      <c r="G432" s="36">
        <v>326.33333333333343</v>
      </c>
      <c r="H432" s="36">
        <v>362.53333333333336</v>
      </c>
      <c r="I432" s="36">
        <v>372.26666666666659</v>
      </c>
      <c r="J432" s="36">
        <v>380.63333333333333</v>
      </c>
      <c r="K432" s="31">
        <v>363.9</v>
      </c>
      <c r="L432" s="31">
        <v>345.8</v>
      </c>
      <c r="M432" s="31">
        <v>1.3286800000000001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1549.35</v>
      </c>
      <c r="D433" s="36">
        <v>1543.2666666666667</v>
      </c>
      <c r="E433" s="36">
        <v>1526.5833333333333</v>
      </c>
      <c r="F433" s="36">
        <v>1503.8166666666666</v>
      </c>
      <c r="G433" s="36">
        <v>1487.1333333333332</v>
      </c>
      <c r="H433" s="36">
        <v>1566.0333333333333</v>
      </c>
      <c r="I433" s="36">
        <v>1582.7166666666667</v>
      </c>
      <c r="J433" s="36">
        <v>1605.4833333333333</v>
      </c>
      <c r="K433" s="31">
        <v>1559.95</v>
      </c>
      <c r="L433" s="31">
        <v>1520.5</v>
      </c>
      <c r="M433" s="31">
        <v>34.12218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575.54999999999995</v>
      </c>
      <c r="D434" s="36">
        <v>574.66666666666663</v>
      </c>
      <c r="E434" s="36">
        <v>568.48333333333323</v>
      </c>
      <c r="F434" s="36">
        <v>561.41666666666663</v>
      </c>
      <c r="G434" s="36">
        <v>555.23333333333323</v>
      </c>
      <c r="H434" s="36">
        <v>581.73333333333323</v>
      </c>
      <c r="I434" s="36">
        <v>587.91666666666663</v>
      </c>
      <c r="J434" s="36">
        <v>594.98333333333323</v>
      </c>
      <c r="K434" s="31">
        <v>580.85</v>
      </c>
      <c r="L434" s="31">
        <v>567.6</v>
      </c>
      <c r="M434" s="31">
        <v>2.9979300000000002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3974.3</v>
      </c>
      <c r="D435" s="36">
        <v>3954.9500000000003</v>
      </c>
      <c r="E435" s="36">
        <v>3909.4000000000005</v>
      </c>
      <c r="F435" s="36">
        <v>3844.5000000000005</v>
      </c>
      <c r="G435" s="36">
        <v>3798.9500000000007</v>
      </c>
      <c r="H435" s="36">
        <v>4019.8500000000004</v>
      </c>
      <c r="I435" s="36">
        <v>4065.4000000000005</v>
      </c>
      <c r="J435" s="36">
        <v>4130.3</v>
      </c>
      <c r="K435" s="31">
        <v>4000.5</v>
      </c>
      <c r="L435" s="31">
        <v>3890.05</v>
      </c>
      <c r="M435" s="31">
        <v>2.2348300000000001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1015.85</v>
      </c>
      <c r="D436" s="36">
        <v>1019.5833333333334</v>
      </c>
      <c r="E436" s="36">
        <v>1005.4666666666667</v>
      </c>
      <c r="F436" s="36">
        <v>995.08333333333337</v>
      </c>
      <c r="G436" s="36">
        <v>980.9666666666667</v>
      </c>
      <c r="H436" s="36">
        <v>1029.9666666666667</v>
      </c>
      <c r="I436" s="36">
        <v>1044.0833333333333</v>
      </c>
      <c r="J436" s="36">
        <v>1054.4666666666667</v>
      </c>
      <c r="K436" s="31">
        <v>1033.7</v>
      </c>
      <c r="L436" s="31">
        <v>1009.2</v>
      </c>
      <c r="M436" s="31">
        <v>0.67920000000000003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385.25</v>
      </c>
      <c r="D437" s="36">
        <v>384.2833333333333</v>
      </c>
      <c r="E437" s="36">
        <v>381.01666666666659</v>
      </c>
      <c r="F437" s="36">
        <v>376.7833333333333</v>
      </c>
      <c r="G437" s="36">
        <v>373.51666666666659</v>
      </c>
      <c r="H437" s="36">
        <v>388.51666666666659</v>
      </c>
      <c r="I437" s="36">
        <v>391.78333333333325</v>
      </c>
      <c r="J437" s="36">
        <v>396.01666666666659</v>
      </c>
      <c r="K437" s="31">
        <v>387.55</v>
      </c>
      <c r="L437" s="31">
        <v>380.05</v>
      </c>
      <c r="M437" s="31">
        <v>2.10703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398.8</v>
      </c>
      <c r="D438" s="36">
        <v>396.4666666666667</v>
      </c>
      <c r="E438" s="36">
        <v>391.98333333333341</v>
      </c>
      <c r="F438" s="36">
        <v>385.16666666666669</v>
      </c>
      <c r="G438" s="36">
        <v>380.68333333333339</v>
      </c>
      <c r="H438" s="36">
        <v>403.28333333333342</v>
      </c>
      <c r="I438" s="36">
        <v>407.76666666666677</v>
      </c>
      <c r="J438" s="36">
        <v>414.58333333333343</v>
      </c>
      <c r="K438" s="31">
        <v>400.95</v>
      </c>
      <c r="L438" s="31">
        <v>389.65</v>
      </c>
      <c r="M438" s="31">
        <v>0.90793999999999997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3845.2</v>
      </c>
      <c r="D439" s="36">
        <v>3815.7666666666664</v>
      </c>
      <c r="E439" s="36">
        <v>3761.5333333333328</v>
      </c>
      <c r="F439" s="36">
        <v>3677.8666666666663</v>
      </c>
      <c r="G439" s="36">
        <v>3623.6333333333328</v>
      </c>
      <c r="H439" s="36">
        <v>3899.4333333333329</v>
      </c>
      <c r="I439" s="36">
        <v>3953.6666666666665</v>
      </c>
      <c r="J439" s="36">
        <v>4037.333333333333</v>
      </c>
      <c r="K439" s="31">
        <v>3870</v>
      </c>
      <c r="L439" s="31">
        <v>3732.1</v>
      </c>
      <c r="M439" s="31">
        <v>1.0981399999999999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620.04999999999995</v>
      </c>
      <c r="D440" s="36">
        <v>617.35</v>
      </c>
      <c r="E440" s="36">
        <v>610.70000000000005</v>
      </c>
      <c r="F440" s="36">
        <v>601.35</v>
      </c>
      <c r="G440" s="36">
        <v>594.70000000000005</v>
      </c>
      <c r="H440" s="36">
        <v>626.70000000000005</v>
      </c>
      <c r="I440" s="36">
        <v>633.34999999999991</v>
      </c>
      <c r="J440" s="36">
        <v>642.70000000000005</v>
      </c>
      <c r="K440" s="31">
        <v>624</v>
      </c>
      <c r="L440" s="31">
        <v>608</v>
      </c>
      <c r="M440" s="31">
        <v>0.77120999999999995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36.299999999999997</v>
      </c>
      <c r="D441" s="36">
        <v>36.533333333333331</v>
      </c>
      <c r="E441" s="36">
        <v>35.36666666666666</v>
      </c>
      <c r="F441" s="36">
        <v>34.43333333333333</v>
      </c>
      <c r="G441" s="36">
        <v>33.266666666666659</v>
      </c>
      <c r="H441" s="36">
        <v>37.466666666666661</v>
      </c>
      <c r="I441" s="36">
        <v>38.633333333333333</v>
      </c>
      <c r="J441" s="36">
        <v>39.566666666666663</v>
      </c>
      <c r="K441" s="31">
        <v>37.700000000000003</v>
      </c>
      <c r="L441" s="31">
        <v>35.6</v>
      </c>
      <c r="M441" s="31">
        <v>268.93468000000001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590.70000000000005</v>
      </c>
      <c r="D442" s="36">
        <v>589.26666666666677</v>
      </c>
      <c r="E442" s="36">
        <v>579.53333333333353</v>
      </c>
      <c r="F442" s="36">
        <v>568.36666666666679</v>
      </c>
      <c r="G442" s="36">
        <v>558.63333333333355</v>
      </c>
      <c r="H442" s="36">
        <v>600.43333333333351</v>
      </c>
      <c r="I442" s="36">
        <v>610.16666666666686</v>
      </c>
      <c r="J442" s="36">
        <v>621.33333333333348</v>
      </c>
      <c r="K442" s="31">
        <v>599</v>
      </c>
      <c r="L442" s="31">
        <v>578.1</v>
      </c>
      <c r="M442" s="31">
        <v>29.952929999999999</v>
      </c>
      <c r="N442" s="1"/>
      <c r="O442" s="1"/>
    </row>
    <row r="443" spans="1:15" ht="12.75" customHeight="1">
      <c r="A443" s="33">
        <v>433</v>
      </c>
      <c r="B443" s="53" t="s">
        <v>895</v>
      </c>
      <c r="C443" s="31">
        <v>822.75</v>
      </c>
      <c r="D443" s="36">
        <v>825.7833333333333</v>
      </c>
      <c r="E443" s="36">
        <v>816.96666666666658</v>
      </c>
      <c r="F443" s="36">
        <v>811.18333333333328</v>
      </c>
      <c r="G443" s="36">
        <v>802.36666666666656</v>
      </c>
      <c r="H443" s="36">
        <v>831.56666666666661</v>
      </c>
      <c r="I443" s="36">
        <v>840.38333333333321</v>
      </c>
      <c r="J443" s="36">
        <v>846.16666666666663</v>
      </c>
      <c r="K443" s="31">
        <v>834.6</v>
      </c>
      <c r="L443" s="31">
        <v>820</v>
      </c>
      <c r="M443" s="31">
        <v>0.43753999999999998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676.05</v>
      </c>
      <c r="D444" s="36">
        <v>673.35</v>
      </c>
      <c r="E444" s="36">
        <v>667.75</v>
      </c>
      <c r="F444" s="36">
        <v>659.44999999999993</v>
      </c>
      <c r="G444" s="36">
        <v>653.84999999999991</v>
      </c>
      <c r="H444" s="36">
        <v>681.65000000000009</v>
      </c>
      <c r="I444" s="36">
        <v>687.25000000000023</v>
      </c>
      <c r="J444" s="36">
        <v>695.55000000000018</v>
      </c>
      <c r="K444" s="31">
        <v>678.95</v>
      </c>
      <c r="L444" s="31">
        <v>665.05</v>
      </c>
      <c r="M444" s="31">
        <v>3.7844799999999998</v>
      </c>
      <c r="N444" s="1"/>
      <c r="O444" s="1"/>
    </row>
    <row r="445" spans="1:15" ht="12.75" customHeight="1">
      <c r="A445" s="33">
        <v>435</v>
      </c>
      <c r="B445" s="53" t="s">
        <v>896</v>
      </c>
      <c r="C445" s="31">
        <v>482.25</v>
      </c>
      <c r="D445" s="36">
        <v>484.45</v>
      </c>
      <c r="E445" s="36">
        <v>474.9</v>
      </c>
      <c r="F445" s="36">
        <v>467.55</v>
      </c>
      <c r="G445" s="36">
        <v>458</v>
      </c>
      <c r="H445" s="36">
        <v>491.79999999999995</v>
      </c>
      <c r="I445" s="36">
        <v>501.35</v>
      </c>
      <c r="J445" s="36">
        <v>508.69999999999993</v>
      </c>
      <c r="K445" s="31">
        <v>494</v>
      </c>
      <c r="L445" s="31">
        <v>477.1</v>
      </c>
      <c r="M445" s="31">
        <v>8.8874200000000005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695.8</v>
      </c>
      <c r="D446" s="36">
        <v>694.75</v>
      </c>
      <c r="E446" s="36">
        <v>688.55</v>
      </c>
      <c r="F446" s="36">
        <v>681.3</v>
      </c>
      <c r="G446" s="36">
        <v>675.09999999999991</v>
      </c>
      <c r="H446" s="36">
        <v>702</v>
      </c>
      <c r="I446" s="36">
        <v>708.2</v>
      </c>
      <c r="J446" s="36">
        <v>715.45</v>
      </c>
      <c r="K446" s="31">
        <v>700.95</v>
      </c>
      <c r="L446" s="31">
        <v>687.5</v>
      </c>
      <c r="M446" s="31">
        <v>0.29308000000000001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47.65</v>
      </c>
      <c r="D447" s="36">
        <v>48.04999999999999</v>
      </c>
      <c r="E447" s="36">
        <v>46.399999999999977</v>
      </c>
      <c r="F447" s="36">
        <v>45.149999999999984</v>
      </c>
      <c r="G447" s="36">
        <v>43.499999999999972</v>
      </c>
      <c r="H447" s="36">
        <v>49.299999999999983</v>
      </c>
      <c r="I447" s="36">
        <v>50.95</v>
      </c>
      <c r="J447" s="36">
        <v>52.199999999999989</v>
      </c>
      <c r="K447" s="31">
        <v>49.7</v>
      </c>
      <c r="L447" s="31">
        <v>46.8</v>
      </c>
      <c r="M447" s="31">
        <v>26.678339999999999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2034.95</v>
      </c>
      <c r="D448" s="36">
        <v>2048.5833333333335</v>
      </c>
      <c r="E448" s="36">
        <v>1992.166666666667</v>
      </c>
      <c r="F448" s="36">
        <v>1949.3833333333334</v>
      </c>
      <c r="G448" s="36">
        <v>1892.9666666666669</v>
      </c>
      <c r="H448" s="36">
        <v>2091.3666666666668</v>
      </c>
      <c r="I448" s="36">
        <v>2147.7833333333338</v>
      </c>
      <c r="J448" s="36">
        <v>2190.5666666666671</v>
      </c>
      <c r="K448" s="31">
        <v>2105</v>
      </c>
      <c r="L448" s="31">
        <v>2005.8</v>
      </c>
      <c r="M448" s="31">
        <v>14.92834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814</v>
      </c>
      <c r="D449" s="36">
        <v>823</v>
      </c>
      <c r="E449" s="36">
        <v>801</v>
      </c>
      <c r="F449" s="36">
        <v>788</v>
      </c>
      <c r="G449" s="36">
        <v>766</v>
      </c>
      <c r="H449" s="36">
        <v>836</v>
      </c>
      <c r="I449" s="36">
        <v>858</v>
      </c>
      <c r="J449" s="36">
        <v>871</v>
      </c>
      <c r="K449" s="31">
        <v>845</v>
      </c>
      <c r="L449" s="31">
        <v>810</v>
      </c>
      <c r="M449" s="31">
        <v>3.8851399999999998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1031.3</v>
      </c>
      <c r="D450" s="36">
        <v>1061.2833333333335</v>
      </c>
      <c r="E450" s="36">
        <v>990.56666666666706</v>
      </c>
      <c r="F450" s="36">
        <v>949.83333333333348</v>
      </c>
      <c r="G450" s="36">
        <v>879.11666666666702</v>
      </c>
      <c r="H450" s="36">
        <v>1102.0166666666671</v>
      </c>
      <c r="I450" s="36">
        <v>1172.7333333333338</v>
      </c>
      <c r="J450" s="36">
        <v>1213.4666666666672</v>
      </c>
      <c r="K450" s="31">
        <v>1132</v>
      </c>
      <c r="L450" s="31">
        <v>1020.55</v>
      </c>
      <c r="M450" s="31">
        <v>90.172510000000003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1888.3</v>
      </c>
      <c r="D451" s="36">
        <v>1893.3</v>
      </c>
      <c r="E451" s="36">
        <v>1847.6</v>
      </c>
      <c r="F451" s="36">
        <v>1806.8999999999999</v>
      </c>
      <c r="G451" s="36">
        <v>1761.1999999999998</v>
      </c>
      <c r="H451" s="36">
        <v>1934</v>
      </c>
      <c r="I451" s="36">
        <v>1979.7000000000003</v>
      </c>
      <c r="J451" s="36">
        <v>2020.4</v>
      </c>
      <c r="K451" s="31">
        <v>1939</v>
      </c>
      <c r="L451" s="31">
        <v>1852.6</v>
      </c>
      <c r="M451" s="31">
        <v>6.4334699999999998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3970.9</v>
      </c>
      <c r="D452" s="36">
        <v>3983.0333333333328</v>
      </c>
      <c r="E452" s="36">
        <v>3948.0666666666657</v>
      </c>
      <c r="F452" s="36">
        <v>3925.2333333333327</v>
      </c>
      <c r="G452" s="36">
        <v>3890.2666666666655</v>
      </c>
      <c r="H452" s="36">
        <v>4005.8666666666659</v>
      </c>
      <c r="I452" s="36">
        <v>4040.833333333333</v>
      </c>
      <c r="J452" s="36">
        <v>4063.6666666666661</v>
      </c>
      <c r="K452" s="31">
        <v>4018</v>
      </c>
      <c r="L452" s="31">
        <v>3960.2</v>
      </c>
      <c r="M452" s="31">
        <v>18.179130000000001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1124.05</v>
      </c>
      <c r="D453" s="36">
        <v>1129.7166666666665</v>
      </c>
      <c r="E453" s="36">
        <v>1106.0333333333328</v>
      </c>
      <c r="F453" s="36">
        <v>1088.0166666666664</v>
      </c>
      <c r="G453" s="36">
        <v>1064.3333333333328</v>
      </c>
      <c r="H453" s="36">
        <v>1147.7333333333329</v>
      </c>
      <c r="I453" s="36">
        <v>1171.4166666666667</v>
      </c>
      <c r="J453" s="36">
        <v>1189.4333333333329</v>
      </c>
      <c r="K453" s="31">
        <v>1153.4000000000001</v>
      </c>
      <c r="L453" s="31">
        <v>1111.7</v>
      </c>
      <c r="M453" s="31">
        <v>20.701930000000001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7556.5</v>
      </c>
      <c r="D454" s="36">
        <v>7585.5</v>
      </c>
      <c r="E454" s="36">
        <v>7496</v>
      </c>
      <c r="F454" s="36">
        <v>7435.5</v>
      </c>
      <c r="G454" s="36">
        <v>7346</v>
      </c>
      <c r="H454" s="36">
        <v>7646</v>
      </c>
      <c r="I454" s="36">
        <v>7735.5</v>
      </c>
      <c r="J454" s="36">
        <v>7796</v>
      </c>
      <c r="K454" s="31">
        <v>7675</v>
      </c>
      <c r="L454" s="31">
        <v>7525</v>
      </c>
      <c r="M454" s="31">
        <v>0.67469000000000001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6473</v>
      </c>
      <c r="D455" s="36">
        <v>6473</v>
      </c>
      <c r="E455" s="36">
        <v>6473</v>
      </c>
      <c r="F455" s="36">
        <v>6473</v>
      </c>
      <c r="G455" s="36">
        <v>6473</v>
      </c>
      <c r="H455" s="36">
        <v>6473</v>
      </c>
      <c r="I455" s="36">
        <v>6473</v>
      </c>
      <c r="J455" s="36">
        <v>6473</v>
      </c>
      <c r="K455" s="31">
        <v>6473</v>
      </c>
      <c r="L455" s="31">
        <v>6473</v>
      </c>
      <c r="M455" s="31">
        <v>0.2326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618.4</v>
      </c>
      <c r="D456" s="36">
        <v>620.25</v>
      </c>
      <c r="E456" s="36">
        <v>603.9</v>
      </c>
      <c r="F456" s="36">
        <v>589.4</v>
      </c>
      <c r="G456" s="36">
        <v>573.04999999999995</v>
      </c>
      <c r="H456" s="36">
        <v>634.75</v>
      </c>
      <c r="I456" s="36">
        <v>651.09999999999991</v>
      </c>
      <c r="J456" s="36">
        <v>665.6</v>
      </c>
      <c r="K456" s="31">
        <v>636.6</v>
      </c>
      <c r="L456" s="31">
        <v>605.75</v>
      </c>
      <c r="M456" s="31">
        <v>21.796420000000001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940.45</v>
      </c>
      <c r="D457" s="36">
        <v>942.26666666666677</v>
      </c>
      <c r="E457" s="36">
        <v>919.38333333333355</v>
      </c>
      <c r="F457" s="36">
        <v>898.31666666666683</v>
      </c>
      <c r="G457" s="36">
        <v>875.43333333333362</v>
      </c>
      <c r="H457" s="36">
        <v>963.33333333333348</v>
      </c>
      <c r="I457" s="36">
        <v>986.2166666666667</v>
      </c>
      <c r="J457" s="36">
        <v>1007.2833333333334</v>
      </c>
      <c r="K457" s="31">
        <v>965.15</v>
      </c>
      <c r="L457" s="31">
        <v>921.2</v>
      </c>
      <c r="M457" s="31">
        <v>139.00321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379.9</v>
      </c>
      <c r="D458" s="36">
        <v>379.7833333333333</v>
      </c>
      <c r="E458" s="36">
        <v>371.21666666666658</v>
      </c>
      <c r="F458" s="36">
        <v>362.5333333333333</v>
      </c>
      <c r="G458" s="36">
        <v>353.96666666666658</v>
      </c>
      <c r="H458" s="36">
        <v>388.46666666666658</v>
      </c>
      <c r="I458" s="36">
        <v>397.0333333333333</v>
      </c>
      <c r="J458" s="36">
        <v>405.71666666666658</v>
      </c>
      <c r="K458" s="31">
        <v>388.35</v>
      </c>
      <c r="L458" s="31">
        <v>371.1</v>
      </c>
      <c r="M458" s="31">
        <v>180.68657999999999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145.65</v>
      </c>
      <c r="D459" s="36">
        <v>146.71666666666667</v>
      </c>
      <c r="E459" s="36">
        <v>142.78333333333333</v>
      </c>
      <c r="F459" s="36">
        <v>139.91666666666666</v>
      </c>
      <c r="G459" s="36">
        <v>135.98333333333332</v>
      </c>
      <c r="H459" s="36">
        <v>149.58333333333334</v>
      </c>
      <c r="I459" s="36">
        <v>153.51666666666668</v>
      </c>
      <c r="J459" s="36">
        <v>156.38333333333335</v>
      </c>
      <c r="K459" s="31">
        <v>150.65</v>
      </c>
      <c r="L459" s="31">
        <v>143.85</v>
      </c>
      <c r="M459" s="31">
        <v>775.50319000000002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78.099999999999994</v>
      </c>
      <c r="D460" s="36">
        <v>78.249999999999986</v>
      </c>
      <c r="E460" s="36">
        <v>76.699999999999974</v>
      </c>
      <c r="F460" s="36">
        <v>75.299999999999983</v>
      </c>
      <c r="G460" s="36">
        <v>73.749999999999972</v>
      </c>
      <c r="H460" s="36">
        <v>79.649999999999977</v>
      </c>
      <c r="I460" s="36">
        <v>81.199999999999989</v>
      </c>
      <c r="J460" s="36">
        <v>82.59999999999998</v>
      </c>
      <c r="K460" s="31">
        <v>79.8</v>
      </c>
      <c r="L460" s="31">
        <v>76.849999999999994</v>
      </c>
      <c r="M460" s="31">
        <v>42.595190000000002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2714.2</v>
      </c>
      <c r="D461" s="36">
        <v>2732.75</v>
      </c>
      <c r="E461" s="36">
        <v>2674.85</v>
      </c>
      <c r="F461" s="36">
        <v>2635.5</v>
      </c>
      <c r="G461" s="36">
        <v>2577.6</v>
      </c>
      <c r="H461" s="36">
        <v>2772.1</v>
      </c>
      <c r="I461" s="36">
        <v>2829.9999999999995</v>
      </c>
      <c r="J461" s="36">
        <v>2869.35</v>
      </c>
      <c r="K461" s="31">
        <v>2790.65</v>
      </c>
      <c r="L461" s="31">
        <v>2693.4</v>
      </c>
      <c r="M461" s="31">
        <v>0.25872000000000001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1264.3</v>
      </c>
      <c r="D462" s="36">
        <v>1261.1000000000001</v>
      </c>
      <c r="E462" s="36">
        <v>1250.2000000000003</v>
      </c>
      <c r="F462" s="36">
        <v>1236.1000000000001</v>
      </c>
      <c r="G462" s="36">
        <v>1225.2000000000003</v>
      </c>
      <c r="H462" s="36">
        <v>1275.2000000000003</v>
      </c>
      <c r="I462" s="36">
        <v>1286.1000000000004</v>
      </c>
      <c r="J462" s="36">
        <v>1300.2000000000003</v>
      </c>
      <c r="K462" s="31">
        <v>1272</v>
      </c>
      <c r="L462" s="31">
        <v>1247</v>
      </c>
      <c r="M462" s="31">
        <v>11.39621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684.65</v>
      </c>
      <c r="D463" s="36">
        <v>687.25</v>
      </c>
      <c r="E463" s="36">
        <v>675.5</v>
      </c>
      <c r="F463" s="36">
        <v>666.35</v>
      </c>
      <c r="G463" s="36">
        <v>654.6</v>
      </c>
      <c r="H463" s="36">
        <v>696.4</v>
      </c>
      <c r="I463" s="36">
        <v>708.15</v>
      </c>
      <c r="J463" s="36">
        <v>717.3</v>
      </c>
      <c r="K463" s="31">
        <v>699</v>
      </c>
      <c r="L463" s="31">
        <v>678.1</v>
      </c>
      <c r="M463" s="31">
        <v>2.0747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224.05</v>
      </c>
      <c r="D464" s="36">
        <v>223.75</v>
      </c>
      <c r="E464" s="36">
        <v>218.3</v>
      </c>
      <c r="F464" s="36">
        <v>212.55</v>
      </c>
      <c r="G464" s="36">
        <v>207.10000000000002</v>
      </c>
      <c r="H464" s="36">
        <v>229.5</v>
      </c>
      <c r="I464" s="36">
        <v>234.95</v>
      </c>
      <c r="J464" s="36">
        <v>240.7</v>
      </c>
      <c r="K464" s="31">
        <v>229.2</v>
      </c>
      <c r="L464" s="31">
        <v>218</v>
      </c>
      <c r="M464" s="31">
        <v>14.636760000000001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799.5</v>
      </c>
      <c r="D465" s="36">
        <v>796.6</v>
      </c>
      <c r="E465" s="36">
        <v>792.2</v>
      </c>
      <c r="F465" s="36">
        <v>784.9</v>
      </c>
      <c r="G465" s="36">
        <v>780.5</v>
      </c>
      <c r="H465" s="36">
        <v>803.90000000000009</v>
      </c>
      <c r="I465" s="36">
        <v>808.3</v>
      </c>
      <c r="J465" s="36">
        <v>815.60000000000014</v>
      </c>
      <c r="K465" s="31">
        <v>801</v>
      </c>
      <c r="L465" s="31">
        <v>789.3</v>
      </c>
      <c r="M465" s="31">
        <v>1.65646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3685.1</v>
      </c>
      <c r="D466" s="36">
        <v>3666.8833333333332</v>
      </c>
      <c r="E466" s="36">
        <v>3601.8166666666666</v>
      </c>
      <c r="F466" s="36">
        <v>3518.5333333333333</v>
      </c>
      <c r="G466" s="36">
        <v>3453.4666666666667</v>
      </c>
      <c r="H466" s="36">
        <v>3750.1666666666665</v>
      </c>
      <c r="I466" s="36">
        <v>3815.2333333333331</v>
      </c>
      <c r="J466" s="36">
        <v>3898.5166666666664</v>
      </c>
      <c r="K466" s="31">
        <v>3731.95</v>
      </c>
      <c r="L466" s="31">
        <v>3583.6</v>
      </c>
      <c r="M466" s="31">
        <v>0.90208999999999995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2802.45</v>
      </c>
      <c r="D467" s="36">
        <v>2799.8166666666671</v>
      </c>
      <c r="E467" s="36">
        <v>2774.6333333333341</v>
      </c>
      <c r="F467" s="36">
        <v>2746.8166666666671</v>
      </c>
      <c r="G467" s="36">
        <v>2721.6333333333341</v>
      </c>
      <c r="H467" s="36">
        <v>2827.6333333333341</v>
      </c>
      <c r="I467" s="36">
        <v>2852.8166666666675</v>
      </c>
      <c r="J467" s="36">
        <v>2880.6333333333341</v>
      </c>
      <c r="K467" s="31">
        <v>2825</v>
      </c>
      <c r="L467" s="31">
        <v>2772</v>
      </c>
      <c r="M467" s="31">
        <v>0.22583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3590.5</v>
      </c>
      <c r="D468" s="36">
        <v>3579.1333333333332</v>
      </c>
      <c r="E468" s="36">
        <v>3561.3666666666663</v>
      </c>
      <c r="F468" s="36">
        <v>3532.2333333333331</v>
      </c>
      <c r="G468" s="36">
        <v>3514.4666666666662</v>
      </c>
      <c r="H468" s="36">
        <v>3608.2666666666664</v>
      </c>
      <c r="I468" s="36">
        <v>3626.0333333333328</v>
      </c>
      <c r="J468" s="36">
        <v>3655.1666666666665</v>
      </c>
      <c r="K468" s="31">
        <v>3596.9</v>
      </c>
      <c r="L468" s="31">
        <v>3550</v>
      </c>
      <c r="M468" s="31">
        <v>5.2688199999999998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2518.9499999999998</v>
      </c>
      <c r="D469" s="36">
        <v>2513.1333333333337</v>
      </c>
      <c r="E469" s="36">
        <v>2495.1166666666672</v>
      </c>
      <c r="F469" s="36">
        <v>2471.2833333333338</v>
      </c>
      <c r="G469" s="36">
        <v>2453.2666666666673</v>
      </c>
      <c r="H469" s="36">
        <v>2536.9666666666672</v>
      </c>
      <c r="I469" s="36">
        <v>2554.9833333333336</v>
      </c>
      <c r="J469" s="36">
        <v>2578.8166666666671</v>
      </c>
      <c r="K469" s="31">
        <v>2531.15</v>
      </c>
      <c r="L469" s="31">
        <v>2489.3000000000002</v>
      </c>
      <c r="M469" s="31">
        <v>1.74271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1220</v>
      </c>
      <c r="D470" s="36">
        <v>1222.6499999999999</v>
      </c>
      <c r="E470" s="36">
        <v>1185.2999999999997</v>
      </c>
      <c r="F470" s="36">
        <v>1150.5999999999999</v>
      </c>
      <c r="G470" s="36">
        <v>1113.2499999999998</v>
      </c>
      <c r="H470" s="36">
        <v>1257.3499999999997</v>
      </c>
      <c r="I470" s="36">
        <v>1294.6999999999996</v>
      </c>
      <c r="J470" s="36">
        <v>1329.3999999999996</v>
      </c>
      <c r="K470" s="31">
        <v>1260</v>
      </c>
      <c r="L470" s="31">
        <v>1187.95</v>
      </c>
      <c r="M470" s="31">
        <v>23.563980000000001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3965.05</v>
      </c>
      <c r="D471" s="36">
        <v>3937.75</v>
      </c>
      <c r="E471" s="36">
        <v>3870.55</v>
      </c>
      <c r="F471" s="36">
        <v>3776.05</v>
      </c>
      <c r="G471" s="36">
        <v>3708.8500000000004</v>
      </c>
      <c r="H471" s="36">
        <v>4032.25</v>
      </c>
      <c r="I471" s="36">
        <v>4099.45</v>
      </c>
      <c r="J471" s="36">
        <v>4193.95</v>
      </c>
      <c r="K471" s="31">
        <v>4004.95</v>
      </c>
      <c r="L471" s="31">
        <v>3843.25</v>
      </c>
      <c r="M471" s="31">
        <v>6.0719200000000004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36.35</v>
      </c>
      <c r="D472" s="36">
        <v>36.583333333333336</v>
      </c>
      <c r="E472" s="36">
        <v>35.766666666666673</v>
      </c>
      <c r="F472" s="36">
        <v>35.183333333333337</v>
      </c>
      <c r="G472" s="36">
        <v>34.366666666666674</v>
      </c>
      <c r="H472" s="36">
        <v>37.166666666666671</v>
      </c>
      <c r="I472" s="36">
        <v>37.983333333333334</v>
      </c>
      <c r="J472" s="36">
        <v>38.56666666666667</v>
      </c>
      <c r="K472" s="31">
        <v>37.4</v>
      </c>
      <c r="L472" s="31">
        <v>36</v>
      </c>
      <c r="M472" s="31">
        <v>81.421049999999994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318.75</v>
      </c>
      <c r="D473" s="36">
        <v>317.01666666666671</v>
      </c>
      <c r="E473" s="36">
        <v>314.08333333333343</v>
      </c>
      <c r="F473" s="36">
        <v>309.41666666666674</v>
      </c>
      <c r="G473" s="36">
        <v>306.48333333333346</v>
      </c>
      <c r="H473" s="36">
        <v>321.68333333333339</v>
      </c>
      <c r="I473" s="36">
        <v>324.61666666666667</v>
      </c>
      <c r="J473" s="36">
        <v>329.28333333333336</v>
      </c>
      <c r="K473" s="31">
        <v>319.95</v>
      </c>
      <c r="L473" s="31">
        <v>312.35000000000002</v>
      </c>
      <c r="M473" s="31">
        <v>2.4993300000000001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482.6</v>
      </c>
      <c r="D474" s="36">
        <v>485.73333333333329</v>
      </c>
      <c r="E474" s="36">
        <v>475.01666666666659</v>
      </c>
      <c r="F474" s="36">
        <v>467.43333333333328</v>
      </c>
      <c r="G474" s="36">
        <v>456.71666666666658</v>
      </c>
      <c r="H474" s="36">
        <v>493.31666666666661</v>
      </c>
      <c r="I474" s="36">
        <v>504.0333333333333</v>
      </c>
      <c r="J474" s="36">
        <v>511.61666666666662</v>
      </c>
      <c r="K474" s="31">
        <v>496.45</v>
      </c>
      <c r="L474" s="31">
        <v>478.15</v>
      </c>
      <c r="M474" s="31">
        <v>22.732040000000001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3551.55</v>
      </c>
      <c r="D475" s="36">
        <v>3536.85</v>
      </c>
      <c r="E475" s="36">
        <v>3504.7</v>
      </c>
      <c r="F475" s="36">
        <v>3457.85</v>
      </c>
      <c r="G475" s="36">
        <v>3425.7</v>
      </c>
      <c r="H475" s="36">
        <v>3583.7</v>
      </c>
      <c r="I475" s="36">
        <v>3615.8500000000004</v>
      </c>
      <c r="J475" s="36">
        <v>3662.7</v>
      </c>
      <c r="K475" s="31">
        <v>3569</v>
      </c>
      <c r="L475" s="31">
        <v>3490</v>
      </c>
      <c r="M475" s="31">
        <v>1.92218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50.4</v>
      </c>
      <c r="D476" s="36">
        <v>50.016666666666673</v>
      </c>
      <c r="E476" s="36">
        <v>49.333333333333343</v>
      </c>
      <c r="F476" s="36">
        <v>48.266666666666673</v>
      </c>
      <c r="G476" s="36">
        <v>47.583333333333343</v>
      </c>
      <c r="H476" s="36">
        <v>51.083333333333343</v>
      </c>
      <c r="I476" s="36">
        <v>51.766666666666666</v>
      </c>
      <c r="J476" s="36">
        <v>52.833333333333343</v>
      </c>
      <c r="K476" s="31">
        <v>50.7</v>
      </c>
      <c r="L476" s="31">
        <v>48.95</v>
      </c>
      <c r="M476" s="31">
        <v>128.04494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637.25</v>
      </c>
      <c r="D477" s="36">
        <v>632.31666666666672</v>
      </c>
      <c r="E477" s="36">
        <v>624.93333333333339</v>
      </c>
      <c r="F477" s="36">
        <v>612.61666666666667</v>
      </c>
      <c r="G477" s="36">
        <v>605.23333333333335</v>
      </c>
      <c r="H477" s="36">
        <v>644.63333333333344</v>
      </c>
      <c r="I477" s="36">
        <v>652.01666666666688</v>
      </c>
      <c r="J477" s="36">
        <v>664.33333333333348</v>
      </c>
      <c r="K477" s="31">
        <v>639.70000000000005</v>
      </c>
      <c r="L477" s="31">
        <v>620</v>
      </c>
      <c r="M477" s="31">
        <v>2.7886700000000002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455.45</v>
      </c>
      <c r="D478" s="36">
        <v>456.4666666666667</v>
      </c>
      <c r="E478" s="36">
        <v>448.23333333333341</v>
      </c>
      <c r="F478" s="36">
        <v>441.01666666666671</v>
      </c>
      <c r="G478" s="36">
        <v>432.78333333333342</v>
      </c>
      <c r="H478" s="36">
        <v>463.68333333333339</v>
      </c>
      <c r="I478" s="36">
        <v>471.91666666666674</v>
      </c>
      <c r="J478" s="36">
        <v>479.13333333333338</v>
      </c>
      <c r="K478" s="31">
        <v>464.7</v>
      </c>
      <c r="L478" s="31">
        <v>449.25</v>
      </c>
      <c r="M478" s="31">
        <v>30.18788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817.4</v>
      </c>
      <c r="D479" s="36">
        <v>814.9666666666667</v>
      </c>
      <c r="E479" s="36">
        <v>806.93333333333339</v>
      </c>
      <c r="F479" s="36">
        <v>796.4666666666667</v>
      </c>
      <c r="G479" s="36">
        <v>788.43333333333339</v>
      </c>
      <c r="H479" s="36">
        <v>825.43333333333339</v>
      </c>
      <c r="I479" s="36">
        <v>833.4666666666667</v>
      </c>
      <c r="J479" s="36">
        <v>843.93333333333339</v>
      </c>
      <c r="K479" s="31">
        <v>823</v>
      </c>
      <c r="L479" s="31">
        <v>804.5</v>
      </c>
      <c r="M479" s="31">
        <v>0.62544999999999995</v>
      </c>
      <c r="N479" s="1"/>
      <c r="O479" s="1"/>
    </row>
    <row r="480" spans="1:15" ht="12.75" customHeight="1">
      <c r="A480" s="33">
        <v>470</v>
      </c>
      <c r="B480" s="53" t="s">
        <v>897</v>
      </c>
      <c r="C480" s="31">
        <v>43.65</v>
      </c>
      <c r="D480" s="36">
        <v>44.366666666666667</v>
      </c>
      <c r="E480" s="36">
        <v>42.633333333333333</v>
      </c>
      <c r="F480" s="36">
        <v>41.616666666666667</v>
      </c>
      <c r="G480" s="36">
        <v>39.883333333333333</v>
      </c>
      <c r="H480" s="36">
        <v>45.383333333333333</v>
      </c>
      <c r="I480" s="36">
        <v>47.116666666666667</v>
      </c>
      <c r="J480" s="36">
        <v>48.133333333333333</v>
      </c>
      <c r="K480" s="31">
        <v>46.1</v>
      </c>
      <c r="L480" s="31">
        <v>43.35</v>
      </c>
      <c r="M480" s="31">
        <v>150.58431999999999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9484.5499999999993</v>
      </c>
      <c r="D481" s="36">
        <v>9488.1833333333325</v>
      </c>
      <c r="E481" s="36">
        <v>9441.366666666665</v>
      </c>
      <c r="F481" s="36">
        <v>9398.1833333333325</v>
      </c>
      <c r="G481" s="36">
        <v>9351.366666666665</v>
      </c>
      <c r="H481" s="36">
        <v>9531.366666666665</v>
      </c>
      <c r="I481" s="36">
        <v>9578.1833333333343</v>
      </c>
      <c r="J481" s="31">
        <v>9621.366666666665</v>
      </c>
      <c r="K481" s="31">
        <v>9535</v>
      </c>
      <c r="L481" s="31">
        <v>9445</v>
      </c>
      <c r="M481" s="53">
        <v>1.7121900000000001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144.65</v>
      </c>
      <c r="D482" s="36">
        <v>146.25000000000003</v>
      </c>
      <c r="E482" s="36">
        <v>142.20000000000005</v>
      </c>
      <c r="F482" s="36">
        <v>139.75000000000003</v>
      </c>
      <c r="G482" s="36">
        <v>135.70000000000005</v>
      </c>
      <c r="H482" s="36">
        <v>148.70000000000005</v>
      </c>
      <c r="I482" s="36">
        <v>152.75000000000006</v>
      </c>
      <c r="J482" s="31">
        <v>155.20000000000005</v>
      </c>
      <c r="K482" s="31">
        <v>150.30000000000001</v>
      </c>
      <c r="L482" s="31">
        <v>143.80000000000001</v>
      </c>
      <c r="M482" s="53">
        <v>147.94112000000001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1713.15</v>
      </c>
      <c r="D483" s="36">
        <v>1706.3999999999999</v>
      </c>
      <c r="E483" s="36">
        <v>1687.7499999999998</v>
      </c>
      <c r="F483" s="36">
        <v>1662.35</v>
      </c>
      <c r="G483" s="36">
        <v>1643.6999999999998</v>
      </c>
      <c r="H483" s="36">
        <v>1731.7999999999997</v>
      </c>
      <c r="I483" s="36">
        <v>1750.4499999999998</v>
      </c>
      <c r="J483" s="36">
        <v>1775.8499999999997</v>
      </c>
      <c r="K483" s="31">
        <v>1725.05</v>
      </c>
      <c r="L483" s="31">
        <v>1681</v>
      </c>
      <c r="M483" s="31">
        <v>1.86459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1101.5999999999999</v>
      </c>
      <c r="D484" s="36">
        <v>1096.05</v>
      </c>
      <c r="E484" s="36">
        <v>1088.8499999999999</v>
      </c>
      <c r="F484" s="36">
        <v>1076.0999999999999</v>
      </c>
      <c r="G484" s="36">
        <v>1068.8999999999999</v>
      </c>
      <c r="H484" s="36">
        <v>1108.8</v>
      </c>
      <c r="I484" s="36">
        <v>1116.0000000000002</v>
      </c>
      <c r="J484" s="31">
        <v>1128.75</v>
      </c>
      <c r="K484" s="31">
        <v>1103.25</v>
      </c>
      <c r="L484" s="31">
        <v>1083.3</v>
      </c>
      <c r="M484" s="53">
        <v>5.4949000000000003</v>
      </c>
      <c r="N484" s="1"/>
      <c r="O484" s="1"/>
    </row>
    <row r="485" spans="1:15" ht="12.75" customHeight="1">
      <c r="A485" s="33">
        <v>475</v>
      </c>
      <c r="B485" s="31" t="s">
        <v>898</v>
      </c>
      <c r="C485" s="31">
        <v>283.5</v>
      </c>
      <c r="D485" s="36">
        <v>284.51666666666671</v>
      </c>
      <c r="E485" s="36">
        <v>280.58333333333343</v>
      </c>
      <c r="F485" s="36">
        <v>277.66666666666674</v>
      </c>
      <c r="G485" s="36">
        <v>273.73333333333346</v>
      </c>
      <c r="H485" s="36">
        <v>287.43333333333339</v>
      </c>
      <c r="I485" s="36">
        <v>291.36666666666667</v>
      </c>
      <c r="J485" s="36">
        <v>294.28333333333336</v>
      </c>
      <c r="K485" s="31">
        <v>288.45</v>
      </c>
      <c r="L485" s="31">
        <v>281.60000000000002</v>
      </c>
      <c r="M485" s="31">
        <v>4.6148899999999999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318.35000000000002</v>
      </c>
      <c r="D486" s="36">
        <v>318.75</v>
      </c>
      <c r="E486" s="36">
        <v>315</v>
      </c>
      <c r="F486" s="36">
        <v>311.64999999999998</v>
      </c>
      <c r="G486" s="36">
        <v>307.89999999999998</v>
      </c>
      <c r="H486" s="36">
        <v>322.10000000000002</v>
      </c>
      <c r="I486" s="36">
        <v>325.85000000000002</v>
      </c>
      <c r="J486" s="36">
        <v>329.20000000000005</v>
      </c>
      <c r="K486" s="31">
        <v>322.5</v>
      </c>
      <c r="L486" s="31">
        <v>315.39999999999998</v>
      </c>
      <c r="M486" s="31">
        <v>2.0651999999999999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1978.35</v>
      </c>
      <c r="D487" s="36">
        <v>1969.1333333333332</v>
      </c>
      <c r="E487" s="36">
        <v>1944.4166666666665</v>
      </c>
      <c r="F487" s="36">
        <v>1910.4833333333333</v>
      </c>
      <c r="G487" s="36">
        <v>1885.7666666666667</v>
      </c>
      <c r="H487" s="36">
        <v>2003.0666666666664</v>
      </c>
      <c r="I487" s="36">
        <v>2027.7833333333331</v>
      </c>
      <c r="J487" s="36">
        <v>2061.7166666666662</v>
      </c>
      <c r="K487" s="31">
        <v>1993.85</v>
      </c>
      <c r="L487" s="31">
        <v>1935.2</v>
      </c>
      <c r="M487" s="31">
        <v>0.18385000000000001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460.95</v>
      </c>
      <c r="D488" s="36">
        <v>458.06666666666666</v>
      </c>
      <c r="E488" s="36">
        <v>451.93333333333334</v>
      </c>
      <c r="F488" s="36">
        <v>442.91666666666669</v>
      </c>
      <c r="G488" s="36">
        <v>436.78333333333336</v>
      </c>
      <c r="H488" s="36">
        <v>467.08333333333331</v>
      </c>
      <c r="I488" s="36">
        <v>473.21666666666664</v>
      </c>
      <c r="J488" s="36">
        <v>482.23333333333329</v>
      </c>
      <c r="K488" s="31">
        <v>464.2</v>
      </c>
      <c r="L488" s="31">
        <v>449.05</v>
      </c>
      <c r="M488" s="31">
        <v>6.6298500000000002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357.75</v>
      </c>
      <c r="D489" s="36">
        <v>361.09999999999997</v>
      </c>
      <c r="E489" s="36">
        <v>349.29999999999995</v>
      </c>
      <c r="F489" s="36">
        <v>340.84999999999997</v>
      </c>
      <c r="G489" s="36">
        <v>329.04999999999995</v>
      </c>
      <c r="H489" s="36">
        <v>369.54999999999995</v>
      </c>
      <c r="I489" s="36">
        <v>381.35</v>
      </c>
      <c r="J489" s="36">
        <v>389.79999999999995</v>
      </c>
      <c r="K489" s="31">
        <v>372.9</v>
      </c>
      <c r="L489" s="31">
        <v>352.65</v>
      </c>
      <c r="M489" s="31">
        <v>3.57606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426.5</v>
      </c>
      <c r="D490" s="36">
        <v>426.0333333333333</v>
      </c>
      <c r="E490" s="36">
        <v>418.46666666666658</v>
      </c>
      <c r="F490" s="36">
        <v>410.43333333333328</v>
      </c>
      <c r="G490" s="36">
        <v>402.86666666666656</v>
      </c>
      <c r="H490" s="36">
        <v>434.06666666666661</v>
      </c>
      <c r="I490" s="36">
        <v>441.63333333333333</v>
      </c>
      <c r="J490" s="36">
        <v>449.66666666666663</v>
      </c>
      <c r="K490" s="31">
        <v>433.6</v>
      </c>
      <c r="L490" s="31">
        <v>418</v>
      </c>
      <c r="M490" s="31">
        <v>1.7363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482.15</v>
      </c>
      <c r="D491" s="36">
        <v>481.38333333333338</v>
      </c>
      <c r="E491" s="36">
        <v>475.76666666666677</v>
      </c>
      <c r="F491" s="36">
        <v>469.38333333333338</v>
      </c>
      <c r="G491" s="36">
        <v>463.76666666666677</v>
      </c>
      <c r="H491" s="36">
        <v>487.76666666666677</v>
      </c>
      <c r="I491" s="36">
        <v>493.38333333333344</v>
      </c>
      <c r="J491" s="36">
        <v>499.76666666666677</v>
      </c>
      <c r="K491" s="31">
        <v>487</v>
      </c>
      <c r="L491" s="31">
        <v>475</v>
      </c>
      <c r="M491" s="31">
        <v>1.0097799999999999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1400.15</v>
      </c>
      <c r="D492" s="36">
        <v>1400.2333333333333</v>
      </c>
      <c r="E492" s="36">
        <v>1390.4666666666667</v>
      </c>
      <c r="F492" s="36">
        <v>1380.7833333333333</v>
      </c>
      <c r="G492" s="36">
        <v>1371.0166666666667</v>
      </c>
      <c r="H492" s="36">
        <v>1409.9166666666667</v>
      </c>
      <c r="I492" s="36">
        <v>1419.6833333333336</v>
      </c>
      <c r="J492" s="36">
        <v>1429.3666666666668</v>
      </c>
      <c r="K492" s="31">
        <v>1410</v>
      </c>
      <c r="L492" s="31">
        <v>1390.55</v>
      </c>
      <c r="M492" s="31">
        <v>15.956189999999999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889.7</v>
      </c>
      <c r="D493" s="36">
        <v>895.41666666666663</v>
      </c>
      <c r="E493" s="36">
        <v>880.83333333333326</v>
      </c>
      <c r="F493" s="36">
        <v>871.96666666666658</v>
      </c>
      <c r="G493" s="36">
        <v>857.38333333333321</v>
      </c>
      <c r="H493" s="36">
        <v>904.2833333333333</v>
      </c>
      <c r="I493" s="36">
        <v>918.86666666666656</v>
      </c>
      <c r="J493" s="36">
        <v>927.73333333333335</v>
      </c>
      <c r="K493" s="31">
        <v>910</v>
      </c>
      <c r="L493" s="31">
        <v>886.55</v>
      </c>
      <c r="M493" s="31">
        <v>6.5290100000000004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267.64999999999998</v>
      </c>
      <c r="D494" s="36">
        <v>266.45</v>
      </c>
      <c r="E494" s="36">
        <v>263</v>
      </c>
      <c r="F494" s="36">
        <v>258.35000000000002</v>
      </c>
      <c r="G494" s="36">
        <v>254.90000000000003</v>
      </c>
      <c r="H494" s="36">
        <v>271.09999999999997</v>
      </c>
      <c r="I494" s="36">
        <v>274.5499999999999</v>
      </c>
      <c r="J494" s="36">
        <v>279.19999999999993</v>
      </c>
      <c r="K494" s="31">
        <v>269.89999999999998</v>
      </c>
      <c r="L494" s="31">
        <v>261.8</v>
      </c>
      <c r="M494" s="31">
        <v>44.210569999999997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626.15</v>
      </c>
      <c r="D495" s="36">
        <v>626.9</v>
      </c>
      <c r="E495" s="36">
        <v>608.79999999999995</v>
      </c>
      <c r="F495" s="36">
        <v>591.44999999999993</v>
      </c>
      <c r="G495" s="36">
        <v>573.34999999999991</v>
      </c>
      <c r="H495" s="36">
        <v>644.25</v>
      </c>
      <c r="I495" s="36">
        <v>662.35000000000014</v>
      </c>
      <c r="J495" s="36">
        <v>679.7</v>
      </c>
      <c r="K495" s="31">
        <v>645</v>
      </c>
      <c r="L495" s="31">
        <v>609.54999999999995</v>
      </c>
      <c r="M495" s="31">
        <v>3.0390799999999998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1609.65</v>
      </c>
      <c r="D496" s="36">
        <v>1614.8</v>
      </c>
      <c r="E496" s="36">
        <v>1594.75</v>
      </c>
      <c r="F496" s="36">
        <v>1579.8500000000001</v>
      </c>
      <c r="G496" s="36">
        <v>1559.8000000000002</v>
      </c>
      <c r="H496" s="36">
        <v>1629.6999999999998</v>
      </c>
      <c r="I496" s="36">
        <v>1649.7499999999995</v>
      </c>
      <c r="J496" s="36">
        <v>1664.6499999999996</v>
      </c>
      <c r="K496" s="31">
        <v>1634.85</v>
      </c>
      <c r="L496" s="31">
        <v>1599.9</v>
      </c>
      <c r="M496" s="31">
        <v>0.27733999999999998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12.75</v>
      </c>
      <c r="D497" s="36">
        <v>12.683333333333332</v>
      </c>
      <c r="E497" s="36">
        <v>12.466666666666663</v>
      </c>
      <c r="F497" s="36">
        <v>12.183333333333332</v>
      </c>
      <c r="G497" s="36">
        <v>11.966666666666663</v>
      </c>
      <c r="H497" s="36">
        <v>12.966666666666663</v>
      </c>
      <c r="I497" s="36">
        <v>13.183333333333332</v>
      </c>
      <c r="J497" s="36">
        <v>13.466666666666663</v>
      </c>
      <c r="K497" s="31">
        <v>12.9</v>
      </c>
      <c r="L497" s="31">
        <v>12.4</v>
      </c>
      <c r="M497" s="31">
        <v>2732.8724699999998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1047.8499999999999</v>
      </c>
      <c r="D498" s="36">
        <v>1045.8500000000001</v>
      </c>
      <c r="E498" s="36">
        <v>1036.0500000000002</v>
      </c>
      <c r="F498" s="36">
        <v>1024.25</v>
      </c>
      <c r="G498" s="36">
        <v>1014.45</v>
      </c>
      <c r="H498" s="36">
        <v>1057.6500000000003</v>
      </c>
      <c r="I498" s="36">
        <v>1067.45</v>
      </c>
      <c r="J498" s="36">
        <v>1079.2500000000005</v>
      </c>
      <c r="K498" s="31">
        <v>1055.6500000000001</v>
      </c>
      <c r="L498" s="31">
        <v>1034.05</v>
      </c>
      <c r="M498" s="31">
        <v>5.0804999999999998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506.15</v>
      </c>
      <c r="D499" s="36">
        <v>505.34999999999997</v>
      </c>
      <c r="E499" s="36">
        <v>501.74999999999994</v>
      </c>
      <c r="F499" s="36">
        <v>497.34999999999997</v>
      </c>
      <c r="G499" s="36">
        <v>493.74999999999994</v>
      </c>
      <c r="H499" s="36">
        <v>509.74999999999994</v>
      </c>
      <c r="I499" s="36">
        <v>513.34999999999991</v>
      </c>
      <c r="J499" s="36">
        <v>517.75</v>
      </c>
      <c r="K499" s="31">
        <v>508.95</v>
      </c>
      <c r="L499" s="31">
        <v>500.95</v>
      </c>
      <c r="M499" s="31">
        <v>1.74352</v>
      </c>
      <c r="N499" s="1"/>
      <c r="O499" s="1"/>
    </row>
    <row r="500" spans="1:15" ht="12.75" customHeight="1">
      <c r="A500" s="33">
        <v>490</v>
      </c>
      <c r="B500" s="53" t="s">
        <v>899</v>
      </c>
      <c r="C500" s="53">
        <v>141.1</v>
      </c>
      <c r="D500" s="36">
        <v>143.76666666666665</v>
      </c>
      <c r="E500" s="36">
        <v>137.58333333333331</v>
      </c>
      <c r="F500" s="36">
        <v>134.06666666666666</v>
      </c>
      <c r="G500" s="36">
        <v>127.88333333333333</v>
      </c>
      <c r="H500" s="36">
        <v>147.2833333333333</v>
      </c>
      <c r="I500" s="36">
        <v>153.46666666666664</v>
      </c>
      <c r="J500" s="36">
        <v>156.98333333333329</v>
      </c>
      <c r="K500" s="31">
        <v>149.94999999999999</v>
      </c>
      <c r="L500" s="31">
        <v>140.25</v>
      </c>
      <c r="M500" s="31">
        <v>34.710610000000003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742.4</v>
      </c>
      <c r="D501" s="36">
        <v>738.45000000000016</v>
      </c>
      <c r="E501" s="36">
        <v>728.15000000000032</v>
      </c>
      <c r="F501" s="36">
        <v>713.9000000000002</v>
      </c>
      <c r="G501" s="36">
        <v>703.60000000000036</v>
      </c>
      <c r="H501" s="36">
        <v>752.70000000000027</v>
      </c>
      <c r="I501" s="36">
        <v>763.00000000000023</v>
      </c>
      <c r="J501" s="36">
        <v>777.25000000000023</v>
      </c>
      <c r="K501" s="31">
        <v>748.75</v>
      </c>
      <c r="L501" s="31">
        <v>724.2</v>
      </c>
      <c r="M501" s="31">
        <v>2.7497600000000002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1261.3</v>
      </c>
      <c r="D502" s="36">
        <v>1253.7666666666667</v>
      </c>
      <c r="E502" s="36">
        <v>1232.5333333333333</v>
      </c>
      <c r="F502" s="36">
        <v>1203.7666666666667</v>
      </c>
      <c r="G502" s="36">
        <v>1182.5333333333333</v>
      </c>
      <c r="H502" s="36">
        <v>1282.5333333333333</v>
      </c>
      <c r="I502" s="36">
        <v>1303.7666666666664</v>
      </c>
      <c r="J502" s="36">
        <v>1332.5333333333333</v>
      </c>
      <c r="K502" s="31">
        <v>1275</v>
      </c>
      <c r="L502" s="31">
        <v>1225</v>
      </c>
      <c r="M502" s="31">
        <v>1.4733000000000001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493.5</v>
      </c>
      <c r="D503" s="36">
        <v>494.65000000000003</v>
      </c>
      <c r="E503" s="36">
        <v>488.05000000000007</v>
      </c>
      <c r="F503" s="36">
        <v>482.6</v>
      </c>
      <c r="G503" s="36">
        <v>476.00000000000006</v>
      </c>
      <c r="H503" s="36">
        <v>500.10000000000008</v>
      </c>
      <c r="I503" s="36">
        <v>506.7000000000001</v>
      </c>
      <c r="J503" s="31">
        <v>512.15000000000009</v>
      </c>
      <c r="K503" s="31">
        <v>501.25</v>
      </c>
      <c r="L503" s="31">
        <v>489.2</v>
      </c>
      <c r="M503" s="53">
        <v>41.926720000000003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23.05</v>
      </c>
      <c r="D504" s="36">
        <v>23.150000000000002</v>
      </c>
      <c r="E504" s="36">
        <v>22.700000000000003</v>
      </c>
      <c r="F504" s="36">
        <v>22.35</v>
      </c>
      <c r="G504" s="36">
        <v>21.900000000000002</v>
      </c>
      <c r="H504" s="36">
        <v>23.500000000000004</v>
      </c>
      <c r="I504" s="36">
        <v>23.95</v>
      </c>
      <c r="J504" s="31">
        <v>24.300000000000004</v>
      </c>
      <c r="K504" s="31">
        <v>23.6</v>
      </c>
      <c r="L504" s="31">
        <v>22.8</v>
      </c>
      <c r="M504" s="53">
        <v>1942.4183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15408.15</v>
      </c>
      <c r="D505" s="36">
        <v>15483.416666666666</v>
      </c>
      <c r="E505" s="36">
        <v>15241.833333333332</v>
      </c>
      <c r="F505" s="36">
        <v>15075.516666666666</v>
      </c>
      <c r="G505" s="36">
        <v>14833.933333333332</v>
      </c>
      <c r="H505" s="36">
        <v>15649.733333333332</v>
      </c>
      <c r="I505" s="36">
        <v>15891.316666666664</v>
      </c>
      <c r="J505" s="36">
        <v>16057.633333333331</v>
      </c>
      <c r="K505" s="31">
        <v>15725</v>
      </c>
      <c r="L505" s="31">
        <v>15317.1</v>
      </c>
      <c r="M505" s="31">
        <v>9.9260000000000001E-2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140.65</v>
      </c>
      <c r="D506" s="36">
        <v>140.86666666666667</v>
      </c>
      <c r="E506" s="36">
        <v>138.13333333333335</v>
      </c>
      <c r="F506" s="36">
        <v>135.61666666666667</v>
      </c>
      <c r="G506" s="36">
        <v>132.88333333333335</v>
      </c>
      <c r="H506" s="36">
        <v>143.38333333333335</v>
      </c>
      <c r="I506" s="36">
        <v>146.1166666666667</v>
      </c>
      <c r="J506" s="36">
        <v>148.63333333333335</v>
      </c>
      <c r="K506" s="31">
        <v>143.6</v>
      </c>
      <c r="L506" s="31">
        <v>138.35</v>
      </c>
      <c r="M506" s="31">
        <v>157.09638000000001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576.20000000000005</v>
      </c>
      <c r="D507" s="36">
        <v>576.5333333333333</v>
      </c>
      <c r="E507" s="36">
        <v>568.81666666666661</v>
      </c>
      <c r="F507" s="36">
        <v>561.43333333333328</v>
      </c>
      <c r="G507" s="36">
        <v>553.71666666666658</v>
      </c>
      <c r="H507" s="36">
        <v>583.91666666666663</v>
      </c>
      <c r="I507" s="36">
        <v>591.63333333333333</v>
      </c>
      <c r="J507" s="31">
        <v>599.01666666666665</v>
      </c>
      <c r="K507" s="31">
        <v>584.25</v>
      </c>
      <c r="L507" s="31">
        <v>569.15</v>
      </c>
      <c r="M507" s="53">
        <v>9.3858099999999993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165.6</v>
      </c>
      <c r="D508" s="36">
        <v>163.76666666666665</v>
      </c>
      <c r="E508" s="36">
        <v>160.83333333333331</v>
      </c>
      <c r="F508" s="36">
        <v>156.06666666666666</v>
      </c>
      <c r="G508" s="36">
        <v>153.13333333333333</v>
      </c>
      <c r="H508" s="36">
        <v>168.5333333333333</v>
      </c>
      <c r="I508" s="36">
        <v>171.46666666666664</v>
      </c>
      <c r="J508" s="36">
        <v>176.23333333333329</v>
      </c>
      <c r="K508" s="31">
        <v>166.7</v>
      </c>
      <c r="L508" s="31">
        <v>159</v>
      </c>
      <c r="M508" s="31">
        <v>455.44054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971.4</v>
      </c>
      <c r="D509" s="231">
        <v>967.2166666666667</v>
      </c>
      <c r="E509" s="231">
        <v>950.43333333333339</v>
      </c>
      <c r="F509" s="231">
        <v>929.4666666666667</v>
      </c>
      <c r="G509" s="231">
        <v>912.68333333333339</v>
      </c>
      <c r="H509" s="231">
        <v>988.18333333333339</v>
      </c>
      <c r="I509" s="231">
        <v>1004.9666666666667</v>
      </c>
      <c r="J509" s="231">
        <v>1025.9333333333334</v>
      </c>
      <c r="K509" s="232">
        <v>984</v>
      </c>
      <c r="L509" s="232">
        <v>946.25</v>
      </c>
      <c r="M509" s="232">
        <v>18.490500000000001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1500.1</v>
      </c>
      <c r="D510" s="247">
        <v>1487.0333333333335</v>
      </c>
      <c r="E510" s="247">
        <v>1464.0666666666671</v>
      </c>
      <c r="F510" s="247">
        <v>1428.0333333333335</v>
      </c>
      <c r="G510" s="247">
        <v>1405.0666666666671</v>
      </c>
      <c r="H510" s="247">
        <v>1523.0666666666671</v>
      </c>
      <c r="I510" s="247">
        <v>1546.0333333333338</v>
      </c>
      <c r="J510" s="247">
        <v>1582.0666666666671</v>
      </c>
      <c r="K510" s="245">
        <v>1510</v>
      </c>
      <c r="L510" s="245">
        <v>1451</v>
      </c>
      <c r="M510" s="245">
        <v>0.35685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3"/>
      <c r="B5" s="374"/>
      <c r="C5" s="373"/>
      <c r="D5" s="37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75" t="s">
        <v>552</v>
      </c>
      <c r="C7" s="375"/>
      <c r="D7" s="7">
        <f>Main!B10</f>
        <v>45372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45371</v>
      </c>
      <c r="B10" s="32">
        <v>538351</v>
      </c>
      <c r="C10" s="31" t="s">
        <v>1120</v>
      </c>
      <c r="D10" s="31" t="s">
        <v>1121</v>
      </c>
      <c r="E10" s="31" t="s">
        <v>561</v>
      </c>
      <c r="F10" s="84">
        <v>100000</v>
      </c>
      <c r="G10" s="32">
        <v>5.86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45371</v>
      </c>
      <c r="B11" s="32">
        <v>538351</v>
      </c>
      <c r="C11" s="31" t="s">
        <v>1120</v>
      </c>
      <c r="D11" s="31" t="s">
        <v>1122</v>
      </c>
      <c r="E11" s="31" t="s">
        <v>562</v>
      </c>
      <c r="F11" s="84">
        <v>100000</v>
      </c>
      <c r="G11" s="32">
        <v>5.86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45371</v>
      </c>
      <c r="B12" s="32">
        <v>539115</v>
      </c>
      <c r="C12" s="31" t="s">
        <v>1123</v>
      </c>
      <c r="D12" s="31" t="s">
        <v>1124</v>
      </c>
      <c r="E12" s="31" t="s">
        <v>562</v>
      </c>
      <c r="F12" s="84">
        <v>9902</v>
      </c>
      <c r="G12" s="32">
        <v>64.73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45371</v>
      </c>
      <c r="B13" s="32">
        <v>543804</v>
      </c>
      <c r="C13" s="31" t="s">
        <v>1062</v>
      </c>
      <c r="D13" s="31" t="s">
        <v>1125</v>
      </c>
      <c r="E13" s="31" t="s">
        <v>562</v>
      </c>
      <c r="F13" s="84">
        <v>6000</v>
      </c>
      <c r="G13" s="32">
        <v>25.84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45371</v>
      </c>
      <c r="B14" s="32">
        <v>543804</v>
      </c>
      <c r="C14" s="31" t="s">
        <v>1062</v>
      </c>
      <c r="D14" s="31" t="s">
        <v>1125</v>
      </c>
      <c r="E14" s="31" t="s">
        <v>561</v>
      </c>
      <c r="F14" s="84">
        <v>24000</v>
      </c>
      <c r="G14" s="32">
        <v>25.84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45371</v>
      </c>
      <c r="B15" s="32">
        <v>543804</v>
      </c>
      <c r="C15" s="31" t="s">
        <v>1062</v>
      </c>
      <c r="D15" s="31" t="s">
        <v>1029</v>
      </c>
      <c r="E15" s="31" t="s">
        <v>561</v>
      </c>
      <c r="F15" s="84">
        <v>126000</v>
      </c>
      <c r="G15" s="32">
        <v>25.84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45371</v>
      </c>
      <c r="B16" s="32">
        <v>543804</v>
      </c>
      <c r="C16" s="31" t="s">
        <v>1062</v>
      </c>
      <c r="D16" s="31" t="s">
        <v>1029</v>
      </c>
      <c r="E16" s="31" t="s">
        <v>562</v>
      </c>
      <c r="F16" s="84">
        <v>66000</v>
      </c>
      <c r="G16" s="32">
        <v>25.84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45371</v>
      </c>
      <c r="B17" s="32">
        <v>531297</v>
      </c>
      <c r="C17" s="31" t="s">
        <v>1126</v>
      </c>
      <c r="D17" s="31" t="s">
        <v>1127</v>
      </c>
      <c r="E17" s="31" t="s">
        <v>561</v>
      </c>
      <c r="F17" s="84">
        <v>38822</v>
      </c>
      <c r="G17" s="32">
        <v>89.32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45371</v>
      </c>
      <c r="B18" s="32">
        <v>519532</v>
      </c>
      <c r="C18" s="31" t="s">
        <v>1128</v>
      </c>
      <c r="D18" s="31" t="s">
        <v>1129</v>
      </c>
      <c r="E18" s="31" t="s">
        <v>562</v>
      </c>
      <c r="F18" s="84">
        <v>109160</v>
      </c>
      <c r="G18" s="32">
        <v>12.71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45371</v>
      </c>
      <c r="B19" s="32">
        <v>530249</v>
      </c>
      <c r="C19" s="31" t="s">
        <v>1130</v>
      </c>
      <c r="D19" s="31" t="s">
        <v>1131</v>
      </c>
      <c r="E19" s="31" t="s">
        <v>561</v>
      </c>
      <c r="F19" s="84">
        <v>34000</v>
      </c>
      <c r="G19" s="32">
        <v>23.53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45371</v>
      </c>
      <c r="B20" s="32">
        <v>504340</v>
      </c>
      <c r="C20" s="31" t="s">
        <v>1132</v>
      </c>
      <c r="D20" s="31" t="s">
        <v>1133</v>
      </c>
      <c r="E20" s="31" t="s">
        <v>561</v>
      </c>
      <c r="F20" s="84">
        <v>70249</v>
      </c>
      <c r="G20" s="32">
        <v>8.19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45371</v>
      </c>
      <c r="B21" s="32">
        <v>512379</v>
      </c>
      <c r="C21" s="31" t="s">
        <v>1134</v>
      </c>
      <c r="D21" s="31" t="s">
        <v>1135</v>
      </c>
      <c r="E21" s="31" t="s">
        <v>562</v>
      </c>
      <c r="F21" s="84">
        <v>2058707</v>
      </c>
      <c r="G21" s="32">
        <v>15.46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45371</v>
      </c>
      <c r="B22" s="32">
        <v>512379</v>
      </c>
      <c r="C22" s="31" t="s">
        <v>1134</v>
      </c>
      <c r="D22" s="31" t="s">
        <v>1135</v>
      </c>
      <c r="E22" s="31" t="s">
        <v>561</v>
      </c>
      <c r="F22" s="84">
        <v>2223994</v>
      </c>
      <c r="G22" s="32">
        <v>15.8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45371</v>
      </c>
      <c r="B23" s="32">
        <v>539596</v>
      </c>
      <c r="C23" s="31" t="s">
        <v>1136</v>
      </c>
      <c r="D23" s="31" t="s">
        <v>1137</v>
      </c>
      <c r="E23" s="31" t="s">
        <v>562</v>
      </c>
      <c r="F23" s="84">
        <v>46050</v>
      </c>
      <c r="G23" s="32">
        <v>38.22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45371</v>
      </c>
      <c r="B24" s="32">
        <v>539492</v>
      </c>
      <c r="C24" s="31" t="s">
        <v>1138</v>
      </c>
      <c r="D24" s="31" t="s">
        <v>1139</v>
      </c>
      <c r="E24" s="31" t="s">
        <v>561</v>
      </c>
      <c r="F24" s="84">
        <v>101</v>
      </c>
      <c r="G24" s="32">
        <v>26.1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45371</v>
      </c>
      <c r="B25" s="32">
        <v>539492</v>
      </c>
      <c r="C25" s="31" t="s">
        <v>1138</v>
      </c>
      <c r="D25" s="31" t="s">
        <v>1139</v>
      </c>
      <c r="E25" s="31" t="s">
        <v>562</v>
      </c>
      <c r="F25" s="84">
        <v>73865</v>
      </c>
      <c r="G25" s="32">
        <v>27.43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45371</v>
      </c>
      <c r="B26" s="32">
        <v>531592</v>
      </c>
      <c r="C26" s="31" t="s">
        <v>1140</v>
      </c>
      <c r="D26" s="31" t="s">
        <v>1141</v>
      </c>
      <c r="E26" s="31" t="s">
        <v>562</v>
      </c>
      <c r="F26" s="84">
        <v>5813842</v>
      </c>
      <c r="G26" s="32">
        <v>2.2000000000000002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45371</v>
      </c>
      <c r="B27" s="32">
        <v>531592</v>
      </c>
      <c r="C27" s="31" t="s">
        <v>1140</v>
      </c>
      <c r="D27" s="31" t="s">
        <v>1142</v>
      </c>
      <c r="E27" s="31" t="s">
        <v>562</v>
      </c>
      <c r="F27" s="84">
        <v>4087074</v>
      </c>
      <c r="G27" s="32">
        <v>2.21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45371</v>
      </c>
      <c r="B28" s="32">
        <v>531592</v>
      </c>
      <c r="C28" s="31" t="s">
        <v>1140</v>
      </c>
      <c r="D28" s="31" t="s">
        <v>1142</v>
      </c>
      <c r="E28" s="31" t="s">
        <v>561</v>
      </c>
      <c r="F28" s="84">
        <v>6780573</v>
      </c>
      <c r="G28" s="32">
        <v>2.17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45371</v>
      </c>
      <c r="B29" s="32">
        <v>544108</v>
      </c>
      <c r="C29" s="31" t="s">
        <v>1143</v>
      </c>
      <c r="D29" s="31" t="s">
        <v>1144</v>
      </c>
      <c r="E29" s="31" t="s">
        <v>562</v>
      </c>
      <c r="F29" s="84">
        <v>22800</v>
      </c>
      <c r="G29" s="32">
        <v>125.11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45371</v>
      </c>
      <c r="B30" s="32">
        <v>544108</v>
      </c>
      <c r="C30" s="31" t="s">
        <v>1143</v>
      </c>
      <c r="D30" s="31" t="s">
        <v>1145</v>
      </c>
      <c r="E30" s="31" t="s">
        <v>561</v>
      </c>
      <c r="F30" s="84">
        <v>16800</v>
      </c>
      <c r="G30" s="32">
        <v>124.9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45371</v>
      </c>
      <c r="B31" s="32">
        <v>544108</v>
      </c>
      <c r="C31" s="31" t="s">
        <v>1143</v>
      </c>
      <c r="D31" s="31" t="s">
        <v>1145</v>
      </c>
      <c r="E31" s="31" t="s">
        <v>562</v>
      </c>
      <c r="F31" s="84">
        <v>3600</v>
      </c>
      <c r="G31" s="32">
        <v>125.33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45371</v>
      </c>
      <c r="B32" s="32">
        <v>539149</v>
      </c>
      <c r="C32" s="31" t="s">
        <v>1146</v>
      </c>
      <c r="D32" s="31" t="s">
        <v>1147</v>
      </c>
      <c r="E32" s="31" t="s">
        <v>562</v>
      </c>
      <c r="F32" s="84">
        <v>195000</v>
      </c>
      <c r="G32" s="32">
        <v>4.25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45371</v>
      </c>
      <c r="B33" s="32">
        <v>540134</v>
      </c>
      <c r="C33" s="31" t="s">
        <v>1148</v>
      </c>
      <c r="D33" s="31" t="s">
        <v>1149</v>
      </c>
      <c r="E33" s="31" t="s">
        <v>561</v>
      </c>
      <c r="F33" s="84">
        <v>135564</v>
      </c>
      <c r="G33" s="32">
        <v>4.9400000000000004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45371</v>
      </c>
      <c r="B34" s="32">
        <v>540134</v>
      </c>
      <c r="C34" s="31" t="s">
        <v>1148</v>
      </c>
      <c r="D34" s="31" t="s">
        <v>1150</v>
      </c>
      <c r="E34" s="31" t="s">
        <v>562</v>
      </c>
      <c r="F34" s="84">
        <v>200000</v>
      </c>
      <c r="G34" s="32">
        <v>4.9400000000000004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45371</v>
      </c>
      <c r="B35" s="32">
        <v>524614</v>
      </c>
      <c r="C35" s="31" t="s">
        <v>1151</v>
      </c>
      <c r="D35" s="31" t="s">
        <v>1152</v>
      </c>
      <c r="E35" s="31" t="s">
        <v>561</v>
      </c>
      <c r="F35" s="84">
        <v>200000</v>
      </c>
      <c r="G35" s="32">
        <v>10.61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45371</v>
      </c>
      <c r="B36" s="32">
        <v>524614</v>
      </c>
      <c r="C36" s="31" t="s">
        <v>1151</v>
      </c>
      <c r="D36" s="31" t="s">
        <v>1153</v>
      </c>
      <c r="E36" s="31" t="s">
        <v>562</v>
      </c>
      <c r="F36" s="84">
        <v>653063</v>
      </c>
      <c r="G36" s="32">
        <v>10.61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45371</v>
      </c>
      <c r="B37" s="32">
        <v>524614</v>
      </c>
      <c r="C37" s="31" t="s">
        <v>1151</v>
      </c>
      <c r="D37" s="31" t="s">
        <v>1154</v>
      </c>
      <c r="E37" s="31" t="s">
        <v>561</v>
      </c>
      <c r="F37" s="84">
        <v>400000</v>
      </c>
      <c r="G37" s="32">
        <v>10.6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45371</v>
      </c>
      <c r="B38" s="32">
        <v>543286</v>
      </c>
      <c r="C38" s="31" t="s">
        <v>1155</v>
      </c>
      <c r="D38" s="31" t="s">
        <v>1156</v>
      </c>
      <c r="E38" s="31" t="s">
        <v>562</v>
      </c>
      <c r="F38" s="84">
        <v>36000</v>
      </c>
      <c r="G38" s="32">
        <v>15.83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45371</v>
      </c>
      <c r="B39" s="32">
        <v>539814</v>
      </c>
      <c r="C39" s="31" t="s">
        <v>1157</v>
      </c>
      <c r="D39" s="31" t="s">
        <v>1158</v>
      </c>
      <c r="E39" s="31" t="s">
        <v>561</v>
      </c>
      <c r="F39" s="84">
        <v>50000</v>
      </c>
      <c r="G39" s="32">
        <v>114.72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45371</v>
      </c>
      <c r="B40" s="32">
        <v>539814</v>
      </c>
      <c r="C40" s="31" t="s">
        <v>1157</v>
      </c>
      <c r="D40" s="31" t="s">
        <v>1159</v>
      </c>
      <c r="E40" s="31" t="s">
        <v>562</v>
      </c>
      <c r="F40" s="84">
        <v>26997</v>
      </c>
      <c r="G40" s="32">
        <v>115.29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45371</v>
      </c>
      <c r="B41" s="32">
        <v>539814</v>
      </c>
      <c r="C41" s="31" t="s">
        <v>1157</v>
      </c>
      <c r="D41" s="31" t="s">
        <v>1160</v>
      </c>
      <c r="E41" s="31" t="s">
        <v>561</v>
      </c>
      <c r="F41" s="84">
        <v>23912</v>
      </c>
      <c r="G41" s="32">
        <v>117.51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45371</v>
      </c>
      <c r="B42" s="32">
        <v>539814</v>
      </c>
      <c r="C42" s="31" t="s">
        <v>1157</v>
      </c>
      <c r="D42" s="31" t="s">
        <v>1160</v>
      </c>
      <c r="E42" s="31" t="s">
        <v>562</v>
      </c>
      <c r="F42" s="84">
        <v>23761</v>
      </c>
      <c r="G42" s="32">
        <v>116.83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45371</v>
      </c>
      <c r="B43" s="32">
        <v>539814</v>
      </c>
      <c r="C43" s="31" t="s">
        <v>1157</v>
      </c>
      <c r="D43" s="31" t="s">
        <v>1161</v>
      </c>
      <c r="E43" s="31" t="s">
        <v>562</v>
      </c>
      <c r="F43" s="84">
        <v>21220</v>
      </c>
      <c r="G43" s="32">
        <v>117.09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45371</v>
      </c>
      <c r="B44" s="32">
        <v>539814</v>
      </c>
      <c r="C44" s="31" t="s">
        <v>1157</v>
      </c>
      <c r="D44" s="31" t="s">
        <v>1161</v>
      </c>
      <c r="E44" s="31" t="s">
        <v>561</v>
      </c>
      <c r="F44" s="84">
        <v>21220</v>
      </c>
      <c r="G44" s="32">
        <v>117.86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45371</v>
      </c>
      <c r="B45" s="32">
        <v>542724</v>
      </c>
      <c r="C45" s="31" t="s">
        <v>1162</v>
      </c>
      <c r="D45" s="31" t="s">
        <v>1142</v>
      </c>
      <c r="E45" s="31" t="s">
        <v>561</v>
      </c>
      <c r="F45" s="84">
        <v>2000000</v>
      </c>
      <c r="G45" s="32">
        <v>1.67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45371</v>
      </c>
      <c r="B46" s="32">
        <v>531832</v>
      </c>
      <c r="C46" s="31" t="s">
        <v>1163</v>
      </c>
      <c r="D46" s="31" t="s">
        <v>1164</v>
      </c>
      <c r="E46" s="31" t="s">
        <v>561</v>
      </c>
      <c r="F46" s="84">
        <v>84203</v>
      </c>
      <c r="G46" s="32">
        <v>9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45371</v>
      </c>
      <c r="B47" s="32">
        <v>531832</v>
      </c>
      <c r="C47" s="31" t="s">
        <v>1163</v>
      </c>
      <c r="D47" s="31" t="s">
        <v>1164</v>
      </c>
      <c r="E47" s="31" t="s">
        <v>562</v>
      </c>
      <c r="F47" s="84">
        <v>8602</v>
      </c>
      <c r="G47" s="32">
        <v>8.9700000000000006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45371</v>
      </c>
      <c r="B48" s="32">
        <v>531832</v>
      </c>
      <c r="C48" s="31" t="s">
        <v>1163</v>
      </c>
      <c r="D48" s="31" t="s">
        <v>1165</v>
      </c>
      <c r="E48" s="31" t="s">
        <v>562</v>
      </c>
      <c r="F48" s="84">
        <v>84881</v>
      </c>
      <c r="G48" s="32">
        <v>9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45371</v>
      </c>
      <c r="B49" s="32">
        <v>531494</v>
      </c>
      <c r="C49" s="31" t="s">
        <v>1166</v>
      </c>
      <c r="D49" s="31" t="s">
        <v>1167</v>
      </c>
      <c r="E49" s="31" t="s">
        <v>562</v>
      </c>
      <c r="F49" s="84">
        <v>1659595</v>
      </c>
      <c r="G49" s="32">
        <v>4.87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45371</v>
      </c>
      <c r="B50" s="32">
        <v>531494</v>
      </c>
      <c r="C50" s="31" t="s">
        <v>1166</v>
      </c>
      <c r="D50" s="31" t="s">
        <v>1168</v>
      </c>
      <c r="E50" s="31" t="s">
        <v>562</v>
      </c>
      <c r="F50" s="84">
        <v>1700000</v>
      </c>
      <c r="G50" s="32">
        <v>4.8600000000000003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45371</v>
      </c>
      <c r="B51" s="32">
        <v>531996</v>
      </c>
      <c r="C51" s="31" t="s">
        <v>1169</v>
      </c>
      <c r="D51" s="31" t="s">
        <v>1170</v>
      </c>
      <c r="E51" s="31" t="s">
        <v>562</v>
      </c>
      <c r="F51" s="84">
        <v>260000</v>
      </c>
      <c r="G51" s="32">
        <v>7.79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45371</v>
      </c>
      <c r="B52" s="32">
        <v>531996</v>
      </c>
      <c r="C52" s="31" t="s">
        <v>1169</v>
      </c>
      <c r="D52" s="31" t="s">
        <v>1171</v>
      </c>
      <c r="E52" s="31" t="s">
        <v>561</v>
      </c>
      <c r="F52" s="84">
        <v>260000</v>
      </c>
      <c r="G52" s="32">
        <v>7.79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45371</v>
      </c>
      <c r="B53" s="32">
        <v>538742</v>
      </c>
      <c r="C53" s="31" t="s">
        <v>1172</v>
      </c>
      <c r="D53" s="31" t="s">
        <v>1173</v>
      </c>
      <c r="E53" s="31" t="s">
        <v>562</v>
      </c>
      <c r="F53" s="84">
        <v>45790</v>
      </c>
      <c r="G53" s="32">
        <v>24.5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45371</v>
      </c>
      <c r="B54" s="32">
        <v>544141</v>
      </c>
      <c r="C54" s="31" t="s">
        <v>1174</v>
      </c>
      <c r="D54" s="31" t="s">
        <v>1175</v>
      </c>
      <c r="E54" s="31" t="s">
        <v>561</v>
      </c>
      <c r="F54" s="84">
        <v>200000</v>
      </c>
      <c r="G54" s="32">
        <v>114.2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45371</v>
      </c>
      <c r="B55" s="32">
        <v>544141</v>
      </c>
      <c r="C55" s="31" t="s">
        <v>1174</v>
      </c>
      <c r="D55" s="31" t="s">
        <v>1176</v>
      </c>
      <c r="E55" s="31" t="s">
        <v>561</v>
      </c>
      <c r="F55" s="84">
        <v>99200</v>
      </c>
      <c r="G55" s="32">
        <v>126.18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45371</v>
      </c>
      <c r="B56" s="32">
        <v>544143</v>
      </c>
      <c r="C56" s="31" t="s">
        <v>1088</v>
      </c>
      <c r="D56" s="31" t="s">
        <v>1089</v>
      </c>
      <c r="E56" s="31" t="s">
        <v>561</v>
      </c>
      <c r="F56" s="84">
        <v>30000</v>
      </c>
      <c r="G56" s="32">
        <v>128.75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45371</v>
      </c>
      <c r="B57" s="32">
        <v>544143</v>
      </c>
      <c r="C57" s="31" t="s">
        <v>1088</v>
      </c>
      <c r="D57" s="31" t="s">
        <v>1063</v>
      </c>
      <c r="E57" s="31" t="s">
        <v>562</v>
      </c>
      <c r="F57" s="84">
        <v>34000</v>
      </c>
      <c r="G57" s="32">
        <v>125.6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45371</v>
      </c>
      <c r="B58" s="32">
        <v>544143</v>
      </c>
      <c r="C58" s="31" t="s">
        <v>1088</v>
      </c>
      <c r="D58" s="31" t="s">
        <v>1063</v>
      </c>
      <c r="E58" s="31" t="s">
        <v>561</v>
      </c>
      <c r="F58" s="84">
        <v>10000</v>
      </c>
      <c r="G58" s="32">
        <v>118.29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45371</v>
      </c>
      <c r="B59" s="32">
        <v>544143</v>
      </c>
      <c r="C59" s="31" t="s">
        <v>1088</v>
      </c>
      <c r="D59" s="31" t="s">
        <v>1090</v>
      </c>
      <c r="E59" s="31" t="s">
        <v>561</v>
      </c>
      <c r="F59" s="84">
        <v>30000</v>
      </c>
      <c r="G59" s="32">
        <v>116.61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45371</v>
      </c>
      <c r="B60" s="32">
        <v>530025</v>
      </c>
      <c r="C60" s="31" t="s">
        <v>1177</v>
      </c>
      <c r="D60" s="31" t="s">
        <v>1178</v>
      </c>
      <c r="E60" s="31" t="s">
        <v>562</v>
      </c>
      <c r="F60" s="84">
        <v>40101</v>
      </c>
      <c r="G60" s="32">
        <v>23.02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45371</v>
      </c>
      <c r="B61" s="32">
        <v>530025</v>
      </c>
      <c r="C61" s="31" t="s">
        <v>1177</v>
      </c>
      <c r="D61" s="31" t="s">
        <v>1179</v>
      </c>
      <c r="E61" s="31" t="s">
        <v>561</v>
      </c>
      <c r="F61" s="84">
        <v>45000</v>
      </c>
      <c r="G61" s="32">
        <v>23.02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45371</v>
      </c>
      <c r="B62" s="32">
        <v>542753</v>
      </c>
      <c r="C62" s="31" t="s">
        <v>1180</v>
      </c>
      <c r="D62" s="31" t="s">
        <v>1181</v>
      </c>
      <c r="E62" s="31" t="s">
        <v>561</v>
      </c>
      <c r="F62" s="84">
        <v>8500000</v>
      </c>
      <c r="G62" s="32">
        <v>3.54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45371</v>
      </c>
      <c r="B63" s="32">
        <v>539584</v>
      </c>
      <c r="C63" s="31" t="s">
        <v>1182</v>
      </c>
      <c r="D63" s="31" t="s">
        <v>1183</v>
      </c>
      <c r="E63" s="31" t="s">
        <v>562</v>
      </c>
      <c r="F63" s="84">
        <v>468203</v>
      </c>
      <c r="G63" s="32">
        <v>0.97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45371</v>
      </c>
      <c r="B64" s="32">
        <v>539584</v>
      </c>
      <c r="C64" s="31" t="s">
        <v>1182</v>
      </c>
      <c r="D64" s="31" t="s">
        <v>1183</v>
      </c>
      <c r="E64" s="31" t="s">
        <v>561</v>
      </c>
      <c r="F64" s="84">
        <v>668183</v>
      </c>
      <c r="G64" s="32">
        <v>0.91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45371</v>
      </c>
      <c r="B65" s="32">
        <v>539584</v>
      </c>
      <c r="C65" s="31" t="s">
        <v>1182</v>
      </c>
      <c r="D65" s="31" t="s">
        <v>1184</v>
      </c>
      <c r="E65" s="31" t="s">
        <v>562</v>
      </c>
      <c r="F65" s="84">
        <v>4500001</v>
      </c>
      <c r="G65" s="32">
        <v>0.9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45371</v>
      </c>
      <c r="B66" s="32">
        <v>539584</v>
      </c>
      <c r="C66" s="31" t="s">
        <v>1182</v>
      </c>
      <c r="D66" s="31" t="s">
        <v>1085</v>
      </c>
      <c r="E66" s="31" t="s">
        <v>562</v>
      </c>
      <c r="F66" s="84">
        <v>710000</v>
      </c>
      <c r="G66" s="32">
        <v>0.9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45371</v>
      </c>
      <c r="B67" s="32">
        <v>539584</v>
      </c>
      <c r="C67" s="31" t="s">
        <v>1182</v>
      </c>
      <c r="D67" s="31" t="s">
        <v>1185</v>
      </c>
      <c r="E67" s="31" t="s">
        <v>562</v>
      </c>
      <c r="F67" s="84">
        <v>4358983</v>
      </c>
      <c r="G67" s="32">
        <v>0.9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45371</v>
      </c>
      <c r="B68" s="32">
        <v>539584</v>
      </c>
      <c r="C68" s="31" t="s">
        <v>1182</v>
      </c>
      <c r="D68" s="31" t="s">
        <v>1086</v>
      </c>
      <c r="E68" s="31" t="s">
        <v>562</v>
      </c>
      <c r="F68" s="84">
        <v>4705899</v>
      </c>
      <c r="G68" s="32">
        <v>0.9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45371</v>
      </c>
      <c r="B69" s="32">
        <v>539584</v>
      </c>
      <c r="C69" s="31" t="s">
        <v>1182</v>
      </c>
      <c r="D69" s="31" t="s">
        <v>1184</v>
      </c>
      <c r="E69" s="31" t="s">
        <v>561</v>
      </c>
      <c r="F69" s="84">
        <v>4500001</v>
      </c>
      <c r="G69" s="32">
        <v>0.9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45371</v>
      </c>
      <c r="B70" s="32">
        <v>539584</v>
      </c>
      <c r="C70" s="31" t="s">
        <v>1182</v>
      </c>
      <c r="D70" s="31" t="s">
        <v>1185</v>
      </c>
      <c r="E70" s="31" t="s">
        <v>561</v>
      </c>
      <c r="F70" s="84">
        <v>4638012</v>
      </c>
      <c r="G70" s="32">
        <v>0.9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45371</v>
      </c>
      <c r="B71" s="32">
        <v>539584</v>
      </c>
      <c r="C71" s="31" t="s">
        <v>1182</v>
      </c>
      <c r="D71" s="31" t="s">
        <v>1086</v>
      </c>
      <c r="E71" s="31" t="s">
        <v>561</v>
      </c>
      <c r="F71" s="84">
        <v>4705899</v>
      </c>
      <c r="G71" s="32">
        <v>0.9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45371</v>
      </c>
      <c r="B72" s="32">
        <v>539040</v>
      </c>
      <c r="C72" s="31" t="s">
        <v>1064</v>
      </c>
      <c r="D72" s="31" t="s">
        <v>1065</v>
      </c>
      <c r="E72" s="31" t="s">
        <v>561</v>
      </c>
      <c r="F72" s="84">
        <v>122500</v>
      </c>
      <c r="G72" s="32">
        <v>80.400000000000006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45371</v>
      </c>
      <c r="B73" s="32">
        <v>542803</v>
      </c>
      <c r="C73" s="31" t="s">
        <v>1186</v>
      </c>
      <c r="D73" s="31" t="s">
        <v>1187</v>
      </c>
      <c r="E73" s="31" t="s">
        <v>562</v>
      </c>
      <c r="F73" s="84">
        <v>57181</v>
      </c>
      <c r="G73" s="32">
        <v>9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45371</v>
      </c>
      <c r="B74" s="32">
        <v>542803</v>
      </c>
      <c r="C74" s="31" t="s">
        <v>1186</v>
      </c>
      <c r="D74" s="31" t="s">
        <v>1188</v>
      </c>
      <c r="E74" s="31" t="s">
        <v>562</v>
      </c>
      <c r="F74" s="84">
        <v>110000</v>
      </c>
      <c r="G74" s="32">
        <v>9.4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45371</v>
      </c>
      <c r="B75" s="32" t="s">
        <v>1091</v>
      </c>
      <c r="C75" s="31" t="s">
        <v>1092</v>
      </c>
      <c r="D75" s="31" t="s">
        <v>1086</v>
      </c>
      <c r="E75" s="31" t="s">
        <v>561</v>
      </c>
      <c r="F75" s="84">
        <v>1600000</v>
      </c>
      <c r="G75" s="32">
        <v>2.7</v>
      </c>
      <c r="H75" s="32" t="s">
        <v>940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45371</v>
      </c>
      <c r="B76" s="32" t="s">
        <v>1091</v>
      </c>
      <c r="C76" s="31" t="s">
        <v>1092</v>
      </c>
      <c r="D76" s="31" t="s">
        <v>1185</v>
      </c>
      <c r="E76" s="31" t="s">
        <v>561</v>
      </c>
      <c r="F76" s="84">
        <v>2600000</v>
      </c>
      <c r="G76" s="32">
        <v>2.7</v>
      </c>
      <c r="H76" s="32" t="s">
        <v>940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45371</v>
      </c>
      <c r="B77" s="32" t="s">
        <v>1091</v>
      </c>
      <c r="C77" s="31" t="s">
        <v>1092</v>
      </c>
      <c r="D77" s="31" t="s">
        <v>1184</v>
      </c>
      <c r="E77" s="31" t="s">
        <v>561</v>
      </c>
      <c r="F77" s="84">
        <v>1622393</v>
      </c>
      <c r="G77" s="32">
        <v>2.69</v>
      </c>
      <c r="H77" s="32" t="s">
        <v>940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45371</v>
      </c>
      <c r="B78" s="32" t="s">
        <v>1189</v>
      </c>
      <c r="C78" s="31" t="s">
        <v>1190</v>
      </c>
      <c r="D78" s="31" t="s">
        <v>1191</v>
      </c>
      <c r="E78" s="31" t="s">
        <v>561</v>
      </c>
      <c r="F78" s="84">
        <v>256000</v>
      </c>
      <c r="G78" s="32">
        <v>79</v>
      </c>
      <c r="H78" s="32" t="s">
        <v>940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45371</v>
      </c>
      <c r="B79" s="32" t="s">
        <v>1192</v>
      </c>
      <c r="C79" s="31" t="s">
        <v>1193</v>
      </c>
      <c r="D79" s="31" t="s">
        <v>1194</v>
      </c>
      <c r="E79" s="31" t="s">
        <v>561</v>
      </c>
      <c r="F79" s="84">
        <v>108000</v>
      </c>
      <c r="G79" s="32">
        <v>1.85</v>
      </c>
      <c r="H79" s="32" t="s">
        <v>940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45371</v>
      </c>
      <c r="B80" s="32" t="s">
        <v>1195</v>
      </c>
      <c r="C80" s="31" t="s">
        <v>1196</v>
      </c>
      <c r="D80" s="31" t="s">
        <v>1100</v>
      </c>
      <c r="E80" s="31" t="s">
        <v>561</v>
      </c>
      <c r="F80" s="84">
        <v>4554829</v>
      </c>
      <c r="G80" s="32">
        <v>43.25</v>
      </c>
      <c r="H80" s="32" t="s">
        <v>940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45371</v>
      </c>
      <c r="B81" s="32" t="s">
        <v>1197</v>
      </c>
      <c r="C81" s="31" t="s">
        <v>1198</v>
      </c>
      <c r="D81" s="31" t="s">
        <v>1181</v>
      </c>
      <c r="E81" s="31" t="s">
        <v>561</v>
      </c>
      <c r="F81" s="84">
        <v>75417760</v>
      </c>
      <c r="G81" s="32">
        <v>1.62</v>
      </c>
      <c r="H81" s="32" t="s">
        <v>940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45371</v>
      </c>
      <c r="B82" s="32" t="s">
        <v>1199</v>
      </c>
      <c r="C82" s="31" t="s">
        <v>1200</v>
      </c>
      <c r="D82" s="31" t="s">
        <v>1066</v>
      </c>
      <c r="E82" s="31" t="s">
        <v>561</v>
      </c>
      <c r="F82" s="84">
        <v>134474</v>
      </c>
      <c r="G82" s="32">
        <v>14.05</v>
      </c>
      <c r="H82" s="32" t="s">
        <v>940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45371</v>
      </c>
      <c r="B83" s="32" t="s">
        <v>1201</v>
      </c>
      <c r="C83" s="31" t="s">
        <v>1202</v>
      </c>
      <c r="D83" s="31" t="s">
        <v>1203</v>
      </c>
      <c r="E83" s="31" t="s">
        <v>561</v>
      </c>
      <c r="F83" s="84">
        <v>62400</v>
      </c>
      <c r="G83" s="32">
        <v>265.8</v>
      </c>
      <c r="H83" s="32" t="s">
        <v>940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45371</v>
      </c>
      <c r="B84" s="32" t="s">
        <v>1096</v>
      </c>
      <c r="C84" s="31" t="s">
        <v>1097</v>
      </c>
      <c r="D84" s="31" t="s">
        <v>1098</v>
      </c>
      <c r="E84" s="31" t="s">
        <v>561</v>
      </c>
      <c r="F84" s="84">
        <v>84335</v>
      </c>
      <c r="G84" s="32">
        <v>48.19</v>
      </c>
      <c r="H84" s="32" t="s">
        <v>940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45371</v>
      </c>
      <c r="B85" s="32" t="s">
        <v>1096</v>
      </c>
      <c r="C85" s="31" t="s">
        <v>1097</v>
      </c>
      <c r="D85" s="31" t="s">
        <v>1095</v>
      </c>
      <c r="E85" s="31" t="s">
        <v>561</v>
      </c>
      <c r="F85" s="84">
        <v>225436</v>
      </c>
      <c r="G85" s="32">
        <v>44.94</v>
      </c>
      <c r="H85" s="32" t="s">
        <v>940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45371</v>
      </c>
      <c r="B86" s="32" t="s">
        <v>1096</v>
      </c>
      <c r="C86" s="31" t="s">
        <v>1097</v>
      </c>
      <c r="D86" s="31" t="s">
        <v>1094</v>
      </c>
      <c r="E86" s="31" t="s">
        <v>561</v>
      </c>
      <c r="F86" s="84">
        <v>69033</v>
      </c>
      <c r="G86" s="32">
        <v>47.51</v>
      </c>
      <c r="H86" s="32" t="s">
        <v>940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45371</v>
      </c>
      <c r="B87" s="32" t="s">
        <v>1096</v>
      </c>
      <c r="C87" s="31" t="s">
        <v>1097</v>
      </c>
      <c r="D87" s="31" t="s">
        <v>1204</v>
      </c>
      <c r="E87" s="31" t="s">
        <v>561</v>
      </c>
      <c r="F87" s="84">
        <v>65335</v>
      </c>
      <c r="G87" s="32">
        <v>46.41</v>
      </c>
      <c r="H87" s="32" t="s">
        <v>940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45371</v>
      </c>
      <c r="B88" s="32" t="s">
        <v>1205</v>
      </c>
      <c r="C88" s="31" t="s">
        <v>1206</v>
      </c>
      <c r="D88" s="31" t="s">
        <v>1207</v>
      </c>
      <c r="E88" s="31" t="s">
        <v>561</v>
      </c>
      <c r="F88" s="84">
        <v>12000000</v>
      </c>
      <c r="G88" s="32">
        <v>124.71</v>
      </c>
      <c r="H88" s="32" t="s">
        <v>940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45371</v>
      </c>
      <c r="B89" s="32" t="s">
        <v>1087</v>
      </c>
      <c r="C89" s="31" t="s">
        <v>1099</v>
      </c>
      <c r="D89" s="31" t="s">
        <v>1093</v>
      </c>
      <c r="E89" s="31" t="s">
        <v>561</v>
      </c>
      <c r="F89" s="84">
        <v>3848920</v>
      </c>
      <c r="G89" s="32">
        <v>14.1</v>
      </c>
      <c r="H89" s="32" t="s">
        <v>940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45371</v>
      </c>
      <c r="B90" s="32" t="s">
        <v>1087</v>
      </c>
      <c r="C90" s="31" t="s">
        <v>1099</v>
      </c>
      <c r="D90" s="31" t="s">
        <v>1101</v>
      </c>
      <c r="E90" s="31" t="s">
        <v>561</v>
      </c>
      <c r="F90" s="84">
        <v>30243</v>
      </c>
      <c r="G90" s="32">
        <v>13.35</v>
      </c>
      <c r="H90" s="32" t="s">
        <v>940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45371</v>
      </c>
      <c r="B91" s="32" t="s">
        <v>1208</v>
      </c>
      <c r="C91" s="31" t="s">
        <v>1209</v>
      </c>
      <c r="D91" s="31" t="s">
        <v>1142</v>
      </c>
      <c r="E91" s="31" t="s">
        <v>561</v>
      </c>
      <c r="F91" s="84">
        <v>5500000</v>
      </c>
      <c r="G91" s="32">
        <v>8.9</v>
      </c>
      <c r="H91" s="32" t="s">
        <v>940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45371</v>
      </c>
      <c r="B92" s="32" t="s">
        <v>1102</v>
      </c>
      <c r="C92" s="31" t="s">
        <v>1103</v>
      </c>
      <c r="D92" s="31" t="s">
        <v>1104</v>
      </c>
      <c r="E92" s="31" t="s">
        <v>561</v>
      </c>
      <c r="F92" s="84">
        <v>66000</v>
      </c>
      <c r="G92" s="32">
        <v>143.01</v>
      </c>
      <c r="H92" s="32" t="s">
        <v>940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45371</v>
      </c>
      <c r="B93" s="32" t="s">
        <v>1210</v>
      </c>
      <c r="C93" s="31" t="s">
        <v>1211</v>
      </c>
      <c r="D93" s="31" t="s">
        <v>1212</v>
      </c>
      <c r="E93" s="31" t="s">
        <v>561</v>
      </c>
      <c r="F93" s="84">
        <v>7108157</v>
      </c>
      <c r="G93" s="32">
        <v>3.58</v>
      </c>
      <c r="H93" s="32" t="s">
        <v>940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45371</v>
      </c>
      <c r="B94" s="32" t="s">
        <v>1189</v>
      </c>
      <c r="C94" s="31" t="s">
        <v>1190</v>
      </c>
      <c r="D94" s="31" t="s">
        <v>1213</v>
      </c>
      <c r="E94" s="31" t="s">
        <v>562</v>
      </c>
      <c r="F94" s="84">
        <v>812800</v>
      </c>
      <c r="G94" s="32">
        <v>77.849999999999994</v>
      </c>
      <c r="H94" s="32" t="s">
        <v>940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45371</v>
      </c>
      <c r="B95" s="32" t="s">
        <v>1192</v>
      </c>
      <c r="C95" s="31" t="s">
        <v>1193</v>
      </c>
      <c r="D95" s="31" t="s">
        <v>1214</v>
      </c>
      <c r="E95" s="31" t="s">
        <v>562</v>
      </c>
      <c r="F95" s="84">
        <v>159000</v>
      </c>
      <c r="G95" s="32">
        <v>1.85</v>
      </c>
      <c r="H95" s="32" t="s">
        <v>940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45371</v>
      </c>
      <c r="B96" s="32" t="s">
        <v>1195</v>
      </c>
      <c r="C96" s="31" t="s">
        <v>1196</v>
      </c>
      <c r="D96" s="31" t="s">
        <v>1100</v>
      </c>
      <c r="E96" s="31" t="s">
        <v>562</v>
      </c>
      <c r="F96" s="84">
        <v>98788</v>
      </c>
      <c r="G96" s="32">
        <v>44.65</v>
      </c>
      <c r="H96" s="32" t="s">
        <v>940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45371</v>
      </c>
      <c r="B97" s="32" t="s">
        <v>1197</v>
      </c>
      <c r="C97" s="31" t="s">
        <v>1198</v>
      </c>
      <c r="D97" s="31" t="s">
        <v>1181</v>
      </c>
      <c r="E97" s="31" t="s">
        <v>562</v>
      </c>
      <c r="F97" s="84">
        <v>49817760</v>
      </c>
      <c r="G97" s="32">
        <v>1.62</v>
      </c>
      <c r="H97" s="32" t="s">
        <v>940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45371</v>
      </c>
      <c r="B98" s="32" t="s">
        <v>1199</v>
      </c>
      <c r="C98" s="31" t="s">
        <v>1200</v>
      </c>
      <c r="D98" s="31" t="s">
        <v>1066</v>
      </c>
      <c r="E98" s="31" t="s">
        <v>562</v>
      </c>
      <c r="F98" s="84">
        <v>89762</v>
      </c>
      <c r="G98" s="32">
        <v>14.11</v>
      </c>
      <c r="H98" s="32" t="s">
        <v>940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45371</v>
      </c>
      <c r="B99" s="32" t="s">
        <v>1201</v>
      </c>
      <c r="C99" s="31" t="s">
        <v>1202</v>
      </c>
      <c r="D99" s="31" t="s">
        <v>1215</v>
      </c>
      <c r="E99" s="31" t="s">
        <v>562</v>
      </c>
      <c r="F99" s="84">
        <v>62400</v>
      </c>
      <c r="G99" s="32">
        <v>263.57</v>
      </c>
      <c r="H99" s="32" t="s">
        <v>940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45371</v>
      </c>
      <c r="B100" s="32" t="s">
        <v>1096</v>
      </c>
      <c r="C100" s="31" t="s">
        <v>1097</v>
      </c>
      <c r="D100" s="31" t="s">
        <v>1204</v>
      </c>
      <c r="E100" s="31" t="s">
        <v>562</v>
      </c>
      <c r="F100" s="84">
        <v>62966</v>
      </c>
      <c r="G100" s="32">
        <v>46.85</v>
      </c>
      <c r="H100" s="32" t="s">
        <v>940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45371</v>
      </c>
      <c r="B101" s="32" t="s">
        <v>1096</v>
      </c>
      <c r="C101" s="31" t="s">
        <v>1097</v>
      </c>
      <c r="D101" s="31" t="s">
        <v>1094</v>
      </c>
      <c r="E101" s="31" t="s">
        <v>562</v>
      </c>
      <c r="F101" s="84">
        <v>69033</v>
      </c>
      <c r="G101" s="32">
        <v>47.54</v>
      </c>
      <c r="H101" s="32" t="s">
        <v>940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45371</v>
      </c>
      <c r="B102" s="32" t="s">
        <v>1096</v>
      </c>
      <c r="C102" s="31" t="s">
        <v>1097</v>
      </c>
      <c r="D102" s="31" t="s">
        <v>1095</v>
      </c>
      <c r="E102" s="31" t="s">
        <v>562</v>
      </c>
      <c r="F102" s="84">
        <v>225436</v>
      </c>
      <c r="G102" s="32">
        <v>46.11</v>
      </c>
      <c r="H102" s="32" t="s">
        <v>940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45371</v>
      </c>
      <c r="B103" s="32" t="s">
        <v>1096</v>
      </c>
      <c r="C103" s="31" t="s">
        <v>1097</v>
      </c>
      <c r="D103" s="31" t="s">
        <v>1098</v>
      </c>
      <c r="E103" s="31" t="s">
        <v>562</v>
      </c>
      <c r="F103" s="84">
        <v>67522</v>
      </c>
      <c r="G103" s="32">
        <v>48.68</v>
      </c>
      <c r="H103" s="32" t="s">
        <v>940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45371</v>
      </c>
      <c r="B104" s="32" t="s">
        <v>1087</v>
      </c>
      <c r="C104" s="31" t="s">
        <v>1099</v>
      </c>
      <c r="D104" s="31" t="s">
        <v>1093</v>
      </c>
      <c r="E104" s="31" t="s">
        <v>562</v>
      </c>
      <c r="F104" s="84">
        <v>2723776</v>
      </c>
      <c r="G104" s="32">
        <v>14.25</v>
      </c>
      <c r="H104" s="32" t="s">
        <v>940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45371</v>
      </c>
      <c r="B105" s="32" t="s">
        <v>1087</v>
      </c>
      <c r="C105" s="31" t="s">
        <v>1099</v>
      </c>
      <c r="D105" s="31" t="s">
        <v>1101</v>
      </c>
      <c r="E105" s="31" t="s">
        <v>562</v>
      </c>
      <c r="F105" s="84">
        <v>3076080</v>
      </c>
      <c r="G105" s="32">
        <v>13.93</v>
      </c>
      <c r="H105" s="32" t="s">
        <v>940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45371</v>
      </c>
      <c r="B106" s="32" t="s">
        <v>1210</v>
      </c>
      <c r="C106" s="31" t="s">
        <v>1211</v>
      </c>
      <c r="D106" s="31" t="s">
        <v>1212</v>
      </c>
      <c r="E106" s="31" t="s">
        <v>562</v>
      </c>
      <c r="F106" s="84">
        <v>7108157</v>
      </c>
      <c r="G106" s="32">
        <v>3.61</v>
      </c>
      <c r="H106" s="32" t="s">
        <v>940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45371</v>
      </c>
      <c r="B107" s="32" t="s">
        <v>1216</v>
      </c>
      <c r="C107" s="31" t="s">
        <v>1217</v>
      </c>
      <c r="D107" s="31" t="s">
        <v>1218</v>
      </c>
      <c r="E107" s="31" t="s">
        <v>562</v>
      </c>
      <c r="F107" s="84">
        <v>706700</v>
      </c>
      <c r="G107" s="32">
        <v>30.43</v>
      </c>
      <c r="H107" s="32" t="s">
        <v>940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/>
      <c r="B108" s="32"/>
      <c r="C108" s="31"/>
      <c r="D108" s="31"/>
      <c r="E108" s="31"/>
      <c r="F108" s="84"/>
      <c r="G108" s="32"/>
      <c r="H108" s="3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/>
      <c r="B109" s="32"/>
      <c r="C109" s="31"/>
      <c r="D109" s="31"/>
      <c r="E109" s="31"/>
      <c r="F109" s="84"/>
      <c r="G109" s="32"/>
      <c r="H109" s="3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/>
      <c r="B110" s="32"/>
      <c r="C110" s="31"/>
      <c r="D110" s="31"/>
      <c r="E110" s="31"/>
      <c r="F110" s="84"/>
      <c r="G110" s="32"/>
      <c r="H110" s="3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/>
      <c r="B111" s="32"/>
      <c r="C111" s="31"/>
      <c r="D111" s="31"/>
      <c r="E111" s="31"/>
      <c r="F111" s="84"/>
      <c r="G111" s="32"/>
      <c r="H111" s="3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/>
      <c r="B112" s="32"/>
      <c r="C112" s="31"/>
      <c r="D112" s="31"/>
      <c r="E112" s="31"/>
      <c r="F112" s="84"/>
      <c r="G112" s="32"/>
      <c r="H112" s="3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/>
      <c r="B113" s="32"/>
      <c r="C113" s="31"/>
      <c r="D113" s="31"/>
      <c r="E113" s="31"/>
      <c r="F113" s="84"/>
      <c r="G113" s="32"/>
      <c r="H113" s="3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/>
      <c r="B114" s="32"/>
      <c r="C114" s="31"/>
      <c r="D114" s="31"/>
      <c r="E114" s="31"/>
      <c r="F114" s="84"/>
      <c r="G114" s="32"/>
      <c r="H114" s="3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/>
      <c r="B115" s="32"/>
      <c r="C115" s="31"/>
      <c r="D115" s="31"/>
      <c r="E115" s="31"/>
      <c r="F115" s="84"/>
      <c r="G115" s="32"/>
      <c r="H115" s="3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/>
      <c r="B116" s="32"/>
      <c r="C116" s="31"/>
      <c r="D116" s="31"/>
      <c r="E116" s="31"/>
      <c r="F116" s="84"/>
      <c r="G116" s="32"/>
      <c r="H116" s="3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7"/>
  <sheetViews>
    <sheetView zoomScale="80" zoomScaleNormal="80" workbookViewId="0">
      <selection activeCell="D34" sqref="D3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936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1">
        <v>2</v>
      </c>
      <c r="B11" s="352">
        <v>45328</v>
      </c>
      <c r="C11" s="353"/>
      <c r="D11" s="354" t="s">
        <v>352</v>
      </c>
      <c r="E11" s="355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941</v>
      </c>
      <c r="K11" s="325">
        <f t="shared" ref="K11" si="3">H11-F11</f>
        <v>5</v>
      </c>
      <c r="L11" s="356">
        <f t="shared" ref="L11" si="4">(F11*-0.3)/100</f>
        <v>-3.2549999999999999</v>
      </c>
      <c r="M11" s="357">
        <f t="shared" ref="M11" si="5">(K11+L11)/F11</f>
        <v>1.6082949308755762E-3</v>
      </c>
      <c r="N11" s="325" t="s">
        <v>597</v>
      </c>
      <c r="O11" s="358">
        <v>45366</v>
      </c>
      <c r="P11" s="359"/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872</v>
      </c>
      <c r="G12" s="209">
        <v>4990</v>
      </c>
      <c r="H12" s="207"/>
      <c r="I12" s="207" t="s">
        <v>873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5101.05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875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2">
        <v>5</v>
      </c>
      <c r="B14" s="343">
        <v>45338</v>
      </c>
      <c r="C14" s="344"/>
      <c r="D14" s="345" t="s">
        <v>854</v>
      </c>
      <c r="E14" s="346" t="s">
        <v>577</v>
      </c>
      <c r="F14" s="282">
        <v>853</v>
      </c>
      <c r="G14" s="285">
        <v>805</v>
      </c>
      <c r="H14" s="282">
        <v>805</v>
      </c>
      <c r="I14" s="282" t="s">
        <v>882</v>
      </c>
      <c r="J14" s="291" t="s">
        <v>1010</v>
      </c>
      <c r="K14" s="291">
        <f t="shared" si="6"/>
        <v>-48</v>
      </c>
      <c r="L14" s="347">
        <f t="shared" si="7"/>
        <v>-2.5589999999999997</v>
      </c>
      <c r="M14" s="348">
        <f t="shared" si="8"/>
        <v>-5.9271981242672918E-2</v>
      </c>
      <c r="N14" s="291" t="s">
        <v>590</v>
      </c>
      <c r="O14" s="349">
        <v>45364</v>
      </c>
      <c r="P14" s="350"/>
      <c r="Q14" s="260"/>
      <c r="S14" s="37" t="s">
        <v>771</v>
      </c>
    </row>
    <row r="15" spans="1:27" ht="15" customHeight="1">
      <c r="A15" s="342">
        <v>6</v>
      </c>
      <c r="B15" s="343">
        <v>45343</v>
      </c>
      <c r="C15" s="344"/>
      <c r="D15" s="345" t="s">
        <v>137</v>
      </c>
      <c r="E15" s="346" t="s">
        <v>577</v>
      </c>
      <c r="F15" s="282">
        <v>180</v>
      </c>
      <c r="G15" s="285">
        <v>164</v>
      </c>
      <c r="H15" s="282">
        <v>168</v>
      </c>
      <c r="I15" s="282" t="s">
        <v>901</v>
      </c>
      <c r="J15" s="291" t="s">
        <v>1011</v>
      </c>
      <c r="K15" s="291">
        <f t="shared" ref="K15" si="9">H15-F15</f>
        <v>-12</v>
      </c>
      <c r="L15" s="347">
        <f t="shared" ref="L15" si="10">(F15*-0.3)/100</f>
        <v>-0.54</v>
      </c>
      <c r="M15" s="348">
        <f t="shared" ref="M15" si="11">(K15+L15)/F15</f>
        <v>-6.9666666666666668E-2</v>
      </c>
      <c r="N15" s="291" t="s">
        <v>590</v>
      </c>
      <c r="O15" s="349">
        <v>45364</v>
      </c>
      <c r="P15" s="350"/>
      <c r="Q15" s="260"/>
      <c r="S15" s="37" t="s">
        <v>579</v>
      </c>
    </row>
    <row r="16" spans="1:27" ht="15" customHeight="1">
      <c r="A16" s="342">
        <v>7</v>
      </c>
      <c r="B16" s="343">
        <v>45345</v>
      </c>
      <c r="C16" s="344"/>
      <c r="D16" s="345" t="s">
        <v>874</v>
      </c>
      <c r="E16" s="346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1008</v>
      </c>
      <c r="K16" s="291">
        <f t="shared" ref="K16" si="12">H16-F16</f>
        <v>-20.75</v>
      </c>
      <c r="L16" s="347">
        <f t="shared" ref="L16" si="13">(F16*-0.3)/100</f>
        <v>-0.77625</v>
      </c>
      <c r="M16" s="348">
        <f t="shared" ref="M16" si="14">(K16+L16)/F16</f>
        <v>-8.3193236714975846E-2</v>
      </c>
      <c r="N16" s="291" t="s">
        <v>590</v>
      </c>
      <c r="O16" s="349">
        <v>45364</v>
      </c>
      <c r="P16" s="350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908</v>
      </c>
      <c r="J17" s="278" t="s">
        <v>900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917</v>
      </c>
      <c r="G18" s="209">
        <v>477.5</v>
      </c>
      <c r="H18" s="207"/>
      <c r="I18" s="207" t="s">
        <v>918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493.5</v>
      </c>
      <c r="Q18" s="260"/>
      <c r="S18" s="37" t="s">
        <v>579</v>
      </c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928</v>
      </c>
      <c r="J19" s="278" t="s">
        <v>937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 t="s">
        <v>579</v>
      </c>
    </row>
    <row r="20" spans="1:19" ht="15" customHeight="1">
      <c r="A20" s="351">
        <v>11</v>
      </c>
      <c r="B20" s="352">
        <v>45355</v>
      </c>
      <c r="C20" s="353"/>
      <c r="D20" s="354" t="s">
        <v>228</v>
      </c>
      <c r="E20" s="355" t="s">
        <v>577</v>
      </c>
      <c r="F20" s="323">
        <v>148</v>
      </c>
      <c r="G20" s="324">
        <v>139</v>
      </c>
      <c r="H20" s="323">
        <v>148.5</v>
      </c>
      <c r="I20" s="323" t="s">
        <v>929</v>
      </c>
      <c r="J20" s="325" t="s">
        <v>1052</v>
      </c>
      <c r="K20" s="325">
        <f t="shared" ref="K20" si="21">H20-F20</f>
        <v>0.5</v>
      </c>
      <c r="L20" s="356">
        <f t="shared" ref="L20" si="22">(F20*-0.3)/100</f>
        <v>-0.44400000000000001</v>
      </c>
      <c r="M20" s="357">
        <f t="shared" ref="M20" si="23">(K20+L20)/F20</f>
        <v>3.7837837837837834E-4</v>
      </c>
      <c r="N20" s="325" t="s">
        <v>597</v>
      </c>
      <c r="O20" s="358">
        <v>45369</v>
      </c>
      <c r="P20" s="359"/>
      <c r="Q20" s="260"/>
      <c r="S20" s="37" t="s">
        <v>579</v>
      </c>
    </row>
    <row r="21" spans="1:19" ht="15" customHeight="1">
      <c r="A21" s="342">
        <v>12</v>
      </c>
      <c r="B21" s="343">
        <v>45355</v>
      </c>
      <c r="C21" s="344"/>
      <c r="D21" s="345" t="s">
        <v>397</v>
      </c>
      <c r="E21" s="346" t="s">
        <v>577</v>
      </c>
      <c r="F21" s="346">
        <v>3485</v>
      </c>
      <c r="G21" s="285">
        <v>3290</v>
      </c>
      <c r="H21" s="282">
        <v>3290</v>
      </c>
      <c r="I21" s="282" t="s">
        <v>933</v>
      </c>
      <c r="J21" s="291" t="s">
        <v>1009</v>
      </c>
      <c r="K21" s="291">
        <f t="shared" ref="K21" si="24">H21-F21</f>
        <v>-195</v>
      </c>
      <c r="L21" s="347">
        <f t="shared" ref="L21" si="25">(F21*-0.3)/100</f>
        <v>-10.455</v>
      </c>
      <c r="M21" s="348">
        <f t="shared" ref="M21" si="26">(K21+L21)/F21</f>
        <v>-5.8954088952654235E-2</v>
      </c>
      <c r="N21" s="291" t="s">
        <v>590</v>
      </c>
      <c r="O21" s="349">
        <v>45364</v>
      </c>
      <c r="P21" s="350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952</v>
      </c>
      <c r="J22" s="278" t="s">
        <v>980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957</v>
      </c>
      <c r="J23" s="278" t="s">
        <v>1042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958</v>
      </c>
      <c r="G24" s="209">
        <v>230</v>
      </c>
      <c r="H24" s="207"/>
      <c r="I24" s="207" t="s">
        <v>959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250.7</v>
      </c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981</v>
      </c>
      <c r="G25" s="209">
        <v>2390</v>
      </c>
      <c r="H25" s="207"/>
      <c r="I25" s="207" t="s">
        <v>982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2550.25</v>
      </c>
      <c r="Q25" s="260"/>
      <c r="S25" s="37" t="s">
        <v>579</v>
      </c>
    </row>
    <row r="26" spans="1:19" ht="15" customHeight="1">
      <c r="A26" s="273">
        <v>17</v>
      </c>
      <c r="B26" s="274">
        <v>45362</v>
      </c>
      <c r="C26" s="275"/>
      <c r="D26" s="276" t="s">
        <v>887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988</v>
      </c>
      <c r="J26" s="278" t="s">
        <v>620</v>
      </c>
      <c r="K26" s="278">
        <f t="shared" ref="K26" si="33">H26-F26</f>
        <v>40</v>
      </c>
      <c r="L26" s="279">
        <f t="shared" ref="L26" si="34">(F26*-0.3)/100</f>
        <v>-2.145</v>
      </c>
      <c r="M26" s="280">
        <f t="shared" ref="M26" si="35">(K26+L26)/F26</f>
        <v>5.2944055944055941E-2</v>
      </c>
      <c r="N26" s="278" t="s">
        <v>580</v>
      </c>
      <c r="O26" s="281">
        <v>45369</v>
      </c>
      <c r="P26" s="294"/>
      <c r="Q26" s="260"/>
      <c r="S26" s="37" t="s">
        <v>579</v>
      </c>
    </row>
    <row r="27" spans="1:19" ht="15" customHeight="1">
      <c r="A27" s="342">
        <v>18</v>
      </c>
      <c r="B27" s="343">
        <v>45363</v>
      </c>
      <c r="C27" s="344"/>
      <c r="D27" s="345" t="s">
        <v>241</v>
      </c>
      <c r="E27" s="346" t="s">
        <v>577</v>
      </c>
      <c r="F27" s="282">
        <v>152.5</v>
      </c>
      <c r="G27" s="285">
        <v>145</v>
      </c>
      <c r="H27" s="282">
        <v>145</v>
      </c>
      <c r="I27" s="282" t="s">
        <v>994</v>
      </c>
      <c r="J27" s="291" t="s">
        <v>1017</v>
      </c>
      <c r="K27" s="291">
        <f t="shared" ref="K27" si="36">H27-F27</f>
        <v>-7.5</v>
      </c>
      <c r="L27" s="347">
        <f t="shared" ref="L27" si="37">(F27*-0.3)/100</f>
        <v>-0.45750000000000002</v>
      </c>
      <c r="M27" s="348">
        <f t="shared" ref="M27" si="38">(K27+L27)/F27</f>
        <v>-5.2180327868852454E-2</v>
      </c>
      <c r="N27" s="291" t="s">
        <v>590</v>
      </c>
      <c r="O27" s="349">
        <v>45364</v>
      </c>
      <c r="P27" s="350"/>
      <c r="Q27" s="260"/>
      <c r="S27" s="37" t="s">
        <v>579</v>
      </c>
    </row>
    <row r="28" spans="1:19" ht="15" customHeight="1">
      <c r="A28" s="211">
        <v>19</v>
      </c>
      <c r="B28" s="208">
        <v>45364</v>
      </c>
      <c r="C28" s="212"/>
      <c r="D28" s="216" t="s">
        <v>440</v>
      </c>
      <c r="E28" s="213" t="s">
        <v>577</v>
      </c>
      <c r="F28" s="207" t="s">
        <v>1013</v>
      </c>
      <c r="G28" s="209">
        <v>419</v>
      </c>
      <c r="H28" s="207"/>
      <c r="I28" s="207" t="s">
        <v>1014</v>
      </c>
      <c r="J28" s="209" t="s">
        <v>578</v>
      </c>
      <c r="K28" s="209"/>
      <c r="L28" s="210"/>
      <c r="M28" s="214"/>
      <c r="N28" s="209"/>
      <c r="O28" s="215"/>
      <c r="P28" s="210">
        <f>VLOOKUP(D28,'MidCap Intra'!$B$11:$C$568,2,0)</f>
        <v>446.8</v>
      </c>
      <c r="Q28" s="260"/>
      <c r="S28" s="37" t="s">
        <v>579</v>
      </c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1036</v>
      </c>
      <c r="J29" s="278" t="s">
        <v>1037</v>
      </c>
      <c r="K29" s="278">
        <f t="shared" ref="K29" si="39">H29-F29</f>
        <v>8</v>
      </c>
      <c r="L29" s="279">
        <f>(F29*-0.03)/100</f>
        <v>-5.4600000000000003E-2</v>
      </c>
      <c r="M29" s="280">
        <f t="shared" ref="M29" si="40">(K29+L29)/F29</f>
        <v>4.3656043956043958E-2</v>
      </c>
      <c r="N29" s="278" t="s">
        <v>580</v>
      </c>
      <c r="O29" s="281">
        <v>45366</v>
      </c>
      <c r="P29" s="294"/>
      <c r="Q29" s="260"/>
      <c r="S29" s="37" t="s">
        <v>579</v>
      </c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1043</v>
      </c>
      <c r="G30" s="209">
        <v>590</v>
      </c>
      <c r="H30" s="207"/>
      <c r="I30" s="207" t="s">
        <v>1044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607.70000000000005</v>
      </c>
      <c r="Q30" s="260"/>
      <c r="S30" s="37" t="s">
        <v>579</v>
      </c>
    </row>
    <row r="31" spans="1:19" ht="15" customHeight="1">
      <c r="A31" s="273">
        <v>22</v>
      </c>
      <c r="B31" s="274">
        <v>45369</v>
      </c>
      <c r="C31" s="275"/>
      <c r="D31" s="276" t="s">
        <v>844</v>
      </c>
      <c r="E31" s="277" t="s">
        <v>577</v>
      </c>
      <c r="F31" s="308">
        <v>617.5</v>
      </c>
      <c r="G31" s="205">
        <v>580</v>
      </c>
      <c r="H31" s="308">
        <v>644</v>
      </c>
      <c r="I31" s="308" t="s">
        <v>1046</v>
      </c>
      <c r="J31" s="278" t="s">
        <v>1075</v>
      </c>
      <c r="K31" s="278">
        <f t="shared" ref="K31" si="41">H31-F31</f>
        <v>26.5</v>
      </c>
      <c r="L31" s="279">
        <f>(F31*-0.3)/100</f>
        <v>-1.8525</v>
      </c>
      <c r="M31" s="280">
        <f t="shared" ref="M31" si="42">(K31+L31)/F31</f>
        <v>3.9914979757085023E-2</v>
      </c>
      <c r="N31" s="278" t="s">
        <v>580</v>
      </c>
      <c r="O31" s="281">
        <v>45370</v>
      </c>
      <c r="P31" s="294"/>
      <c r="Q31" s="260"/>
      <c r="S31" s="37" t="s">
        <v>579</v>
      </c>
    </row>
    <row r="32" spans="1:19" ht="15" customHeight="1">
      <c r="A32" s="211">
        <v>23</v>
      </c>
      <c r="B32" s="208">
        <v>45370</v>
      </c>
      <c r="C32" s="212"/>
      <c r="D32" s="216" t="s">
        <v>364</v>
      </c>
      <c r="E32" s="213" t="s">
        <v>577</v>
      </c>
      <c r="F32" s="207" t="s">
        <v>1067</v>
      </c>
      <c r="G32" s="209">
        <v>2618</v>
      </c>
      <c r="H32" s="207"/>
      <c r="I32" s="207" t="s">
        <v>1068</v>
      </c>
      <c r="J32" s="209" t="s">
        <v>578</v>
      </c>
      <c r="K32" s="209"/>
      <c r="L32" s="210"/>
      <c r="M32" s="214"/>
      <c r="N32" s="209"/>
      <c r="O32" s="215"/>
      <c r="P32" s="210">
        <f>VLOOKUP(D32,'MidCap Intra'!$B$11:$C$568,2,0)</f>
        <v>2831.85</v>
      </c>
      <c r="Q32" s="260"/>
      <c r="S32" s="37" t="s">
        <v>579</v>
      </c>
    </row>
    <row r="33" spans="1:39" ht="15" customHeight="1">
      <c r="A33" s="211">
        <v>24</v>
      </c>
      <c r="B33" s="208">
        <v>45370</v>
      </c>
      <c r="C33" s="212"/>
      <c r="D33" s="216" t="s">
        <v>887</v>
      </c>
      <c r="E33" s="213" t="s">
        <v>577</v>
      </c>
      <c r="F33" s="207" t="s">
        <v>1080</v>
      </c>
      <c r="G33" s="209">
        <v>668</v>
      </c>
      <c r="H33" s="207"/>
      <c r="I33" s="207" t="s">
        <v>1081</v>
      </c>
      <c r="J33" s="209" t="s">
        <v>578</v>
      </c>
      <c r="K33" s="209"/>
      <c r="L33" s="210"/>
      <c r="M33" s="214"/>
      <c r="N33" s="209"/>
      <c r="O33" s="215"/>
      <c r="P33" s="210">
        <f>VLOOKUP(D33,'MidCap Intra'!$B$11:$C$568,2,0)</f>
        <v>741.15</v>
      </c>
      <c r="Q33" s="260"/>
      <c r="S33" s="37" t="s">
        <v>579</v>
      </c>
    </row>
    <row r="34" spans="1:39" ht="15" customHeight="1">
      <c r="A34" s="211">
        <v>25</v>
      </c>
      <c r="B34" s="208">
        <v>45371</v>
      </c>
      <c r="C34" s="212"/>
      <c r="D34" s="216" t="s">
        <v>114</v>
      </c>
      <c r="E34" s="213" t="s">
        <v>577</v>
      </c>
      <c r="F34" s="207" t="s">
        <v>1109</v>
      </c>
      <c r="G34" s="209">
        <v>136</v>
      </c>
      <c r="H34" s="207"/>
      <c r="I34" s="207" t="s">
        <v>1110</v>
      </c>
      <c r="J34" s="209" t="s">
        <v>578</v>
      </c>
      <c r="K34" s="209"/>
      <c r="L34" s="210"/>
      <c r="M34" s="214"/>
      <c r="N34" s="209"/>
      <c r="O34" s="215"/>
      <c r="P34" s="210">
        <f>VLOOKUP(D34,'MidCap Intra'!$B$11:$C$568,2,0)</f>
        <v>147.44999999999999</v>
      </c>
      <c r="Q34" s="260"/>
      <c r="S34" s="37" t="s">
        <v>771</v>
      </c>
    </row>
    <row r="35" spans="1:39" ht="15" customHeight="1">
      <c r="A35" s="211"/>
      <c r="B35" s="208"/>
      <c r="C35" s="212"/>
      <c r="D35" s="216"/>
      <c r="E35" s="213"/>
      <c r="F35" s="207"/>
      <c r="G35" s="209"/>
      <c r="H35" s="207"/>
      <c r="I35" s="207"/>
      <c r="J35" s="209"/>
      <c r="K35" s="209"/>
      <c r="L35" s="210"/>
      <c r="M35" s="214"/>
      <c r="N35" s="209"/>
      <c r="O35" s="215"/>
      <c r="P35" s="210"/>
      <c r="Q35" s="260"/>
      <c r="S35" s="37"/>
    </row>
    <row r="36" spans="1:39" ht="15" customHeight="1">
      <c r="A36" s="211"/>
      <c r="B36" s="208"/>
      <c r="C36" s="212"/>
      <c r="D36" s="216"/>
      <c r="E36" s="213"/>
      <c r="F36" s="207"/>
      <c r="G36" s="209"/>
      <c r="H36" s="207"/>
      <c r="I36" s="207"/>
      <c r="J36" s="209"/>
      <c r="K36" s="209"/>
      <c r="L36" s="210"/>
      <c r="M36" s="214"/>
      <c r="N36" s="209"/>
      <c r="O36" s="215"/>
      <c r="P36" s="210"/>
      <c r="Q36" s="260"/>
      <c r="S36" s="37"/>
    </row>
    <row r="37" spans="1:39" ht="15" customHeight="1">
      <c r="A37" s="211"/>
      <c r="B37" s="208"/>
      <c r="C37" s="212"/>
      <c r="D37" s="216"/>
      <c r="E37" s="213"/>
      <c r="F37" s="207"/>
      <c r="G37" s="209"/>
      <c r="H37" s="207"/>
      <c r="I37" s="207"/>
      <c r="J37" s="209"/>
      <c r="K37" s="209"/>
      <c r="L37" s="210"/>
      <c r="M37" s="214"/>
      <c r="N37" s="209"/>
      <c r="O37" s="215"/>
      <c r="P37" s="210"/>
      <c r="Q37" s="260"/>
      <c r="S37" s="37"/>
    </row>
    <row r="39" spans="1:39" ht="14.25" customHeight="1">
      <c r="A39" s="100"/>
      <c r="B39" s="101"/>
      <c r="C39" s="102"/>
      <c r="D39" s="103"/>
      <c r="E39" s="104"/>
      <c r="F39" s="104"/>
      <c r="G39" s="100"/>
      <c r="H39" s="104"/>
      <c r="I39" s="105"/>
      <c r="J39" s="106"/>
      <c r="K39" s="106"/>
      <c r="L39" s="107"/>
      <c r="M39" s="108"/>
      <c r="N39" s="109"/>
      <c r="O39" s="110"/>
      <c r="P39" s="111"/>
      <c r="Q39" s="11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112" t="s">
        <v>581</v>
      </c>
      <c r="B40" s="113"/>
      <c r="C40" s="114"/>
      <c r="E40" s="115"/>
      <c r="F40" s="115"/>
      <c r="G40" s="115"/>
      <c r="H40" s="115"/>
      <c r="I40" s="115"/>
      <c r="J40" s="116"/>
      <c r="K40" s="115"/>
      <c r="L40" s="117"/>
      <c r="M40" s="54"/>
      <c r="N40" s="116"/>
      <c r="O40" s="11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118" t="s">
        <v>582</v>
      </c>
      <c r="B41" s="112"/>
      <c r="C41" s="112"/>
      <c r="D41" s="112"/>
      <c r="E41" s="37"/>
      <c r="F41" s="119" t="s">
        <v>583</v>
      </c>
      <c r="G41" s="6"/>
      <c r="H41" s="6"/>
      <c r="I41" s="6"/>
      <c r="J41" s="120"/>
      <c r="K41" s="121"/>
      <c r="L41" s="121"/>
      <c r="M41" s="122"/>
      <c r="N41" s="1"/>
      <c r="O41" s="123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" customHeight="1">
      <c r="A42" s="112" t="s">
        <v>584</v>
      </c>
      <c r="B42" s="112"/>
      <c r="C42" s="112"/>
      <c r="D42" s="112" t="s">
        <v>585</v>
      </c>
      <c r="E42" s="6"/>
      <c r="F42" s="119" t="s">
        <v>586</v>
      </c>
      <c r="G42" s="6"/>
      <c r="H42" s="6"/>
      <c r="I42" s="6"/>
      <c r="J42" s="120"/>
      <c r="K42" s="121"/>
      <c r="L42" s="121"/>
      <c r="M42" s="122"/>
      <c r="N42" s="1"/>
      <c r="O42" s="12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112"/>
      <c r="B43" s="112"/>
      <c r="C43" s="112"/>
      <c r="D43" s="112"/>
      <c r="E43" s="6"/>
      <c r="F43" s="6"/>
      <c r="G43" s="6"/>
      <c r="H43" s="6"/>
      <c r="I43" s="6"/>
      <c r="J43" s="124"/>
      <c r="K43" s="121"/>
      <c r="L43" s="121"/>
      <c r="M43" s="6"/>
      <c r="N43" s="125"/>
      <c r="O43" s="1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" customHeight="1">
      <c r="A44" s="223"/>
      <c r="B44" s="223"/>
      <c r="C44" s="223"/>
      <c r="D44" s="223"/>
      <c r="E44" s="224"/>
      <c r="F44" s="224"/>
      <c r="G44" s="224"/>
      <c r="H44" s="224"/>
      <c r="I44" s="224"/>
      <c r="J44" s="225"/>
      <c r="K44" s="226"/>
      <c r="L44" s="226"/>
      <c r="M44" s="224"/>
      <c r="N44" s="227"/>
      <c r="O44" s="228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4.25" customHeight="1">
      <c r="A45" s="112"/>
      <c r="B45" s="112"/>
      <c r="C45" s="112"/>
      <c r="D45" s="112"/>
      <c r="E45" s="6"/>
      <c r="F45" s="6"/>
      <c r="G45" s="6"/>
      <c r="H45" s="6"/>
      <c r="I45" s="6"/>
      <c r="J45" s="124"/>
      <c r="K45" s="121"/>
      <c r="L45" s="122"/>
      <c r="M45" s="6"/>
      <c r="N45" s="125"/>
      <c r="O45" s="1"/>
      <c r="P45" s="37"/>
      <c r="Q45" s="37"/>
      <c r="R45" s="37"/>
      <c r="S45" s="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2.75" customHeight="1">
      <c r="A46" s="135" t="s">
        <v>591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R46" s="37"/>
      <c r="S46" s="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38.25" customHeight="1">
      <c r="A47" s="93" t="s">
        <v>16</v>
      </c>
      <c r="B47" s="93" t="s">
        <v>553</v>
      </c>
      <c r="C47" s="93"/>
      <c r="D47" s="94" t="s">
        <v>564</v>
      </c>
      <c r="E47" s="93" t="s">
        <v>565</v>
      </c>
      <c r="F47" s="93" t="s">
        <v>566</v>
      </c>
      <c r="G47" s="93" t="s">
        <v>587</v>
      </c>
      <c r="H47" s="93" t="s">
        <v>568</v>
      </c>
      <c r="I47" s="217" t="s">
        <v>569</v>
      </c>
      <c r="J47" s="219" t="s">
        <v>570</v>
      </c>
      <c r="K47" s="218" t="s">
        <v>592</v>
      </c>
      <c r="L47" s="95" t="s">
        <v>572</v>
      </c>
      <c r="M47" s="136" t="s">
        <v>593</v>
      </c>
      <c r="N47" s="93" t="s">
        <v>594</v>
      </c>
      <c r="O47" s="92" t="s">
        <v>574</v>
      </c>
      <c r="P47" s="94" t="s">
        <v>575</v>
      </c>
      <c r="Q47" s="263"/>
      <c r="R47" s="37"/>
      <c r="S47" s="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2.75" customHeight="1">
      <c r="A48" s="308">
        <v>1</v>
      </c>
      <c r="B48" s="309">
        <v>45348</v>
      </c>
      <c r="C48" s="237"/>
      <c r="D48" s="237" t="s">
        <v>905</v>
      </c>
      <c r="E48" s="308" t="s">
        <v>589</v>
      </c>
      <c r="F48" s="308">
        <v>812.5</v>
      </c>
      <c r="G48" s="308">
        <v>795</v>
      </c>
      <c r="H48" s="308">
        <v>826</v>
      </c>
      <c r="I48" s="205" t="s">
        <v>906</v>
      </c>
      <c r="J48" s="310" t="s">
        <v>913</v>
      </c>
      <c r="K48" s="220">
        <f>H48-F48</f>
        <v>13.5</v>
      </c>
      <c r="L48" s="292">
        <f t="shared" ref="L48" si="43">(H48*N48)*0.03%</f>
        <v>167.26499999999999</v>
      </c>
      <c r="M48" s="221">
        <f t="shared" ref="M48" si="44">(K48*N48)-L48</f>
        <v>8945.2350000000006</v>
      </c>
      <c r="N48" s="220">
        <v>675</v>
      </c>
      <c r="O48" s="99" t="s">
        <v>580</v>
      </c>
      <c r="P48" s="222">
        <v>45352</v>
      </c>
      <c r="Q48" s="258"/>
      <c r="R48" s="137"/>
      <c r="S48" s="54" t="s">
        <v>771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08">
        <v>2</v>
      </c>
      <c r="B49" s="309">
        <v>45351</v>
      </c>
      <c r="C49" s="237"/>
      <c r="D49" s="237" t="s">
        <v>909</v>
      </c>
      <c r="E49" s="308" t="s">
        <v>589</v>
      </c>
      <c r="F49" s="308">
        <v>151.19999999999999</v>
      </c>
      <c r="G49" s="308">
        <v>149</v>
      </c>
      <c r="H49" s="308">
        <v>153</v>
      </c>
      <c r="I49" s="205" t="s">
        <v>908</v>
      </c>
      <c r="J49" s="310" t="s">
        <v>915</v>
      </c>
      <c r="K49" s="220">
        <f>H49-F49</f>
        <v>1.8000000000000114</v>
      </c>
      <c r="L49" s="292">
        <f t="shared" ref="L49" si="45">(H49*N49)*0.03%</f>
        <v>229.49999999999997</v>
      </c>
      <c r="M49" s="221">
        <f t="shared" ref="M49" si="46">(K49*N49)-L49</f>
        <v>8770.5000000000564</v>
      </c>
      <c r="N49" s="220">
        <v>5000</v>
      </c>
      <c r="O49" s="99" t="s">
        <v>580</v>
      </c>
      <c r="P49" s="222">
        <v>45352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3</v>
      </c>
      <c r="B50" s="309">
        <v>45351</v>
      </c>
      <c r="C50" s="237"/>
      <c r="D50" s="237" t="s">
        <v>910</v>
      </c>
      <c r="E50" s="308" t="s">
        <v>589</v>
      </c>
      <c r="F50" s="308">
        <v>2934</v>
      </c>
      <c r="G50" s="308">
        <v>2890</v>
      </c>
      <c r="H50" s="308">
        <v>2963.5</v>
      </c>
      <c r="I50" s="205" t="s">
        <v>911</v>
      </c>
      <c r="J50" s="310" t="s">
        <v>935</v>
      </c>
      <c r="K50" s="220">
        <f>H50-F50</f>
        <v>29.5</v>
      </c>
      <c r="L50" s="292">
        <f t="shared" ref="L50:L51" si="47">(H50*N50)*0.03%</f>
        <v>222.26249999999999</v>
      </c>
      <c r="M50" s="221">
        <f t="shared" ref="M50:M51" si="48">(K50*N50)-L50</f>
        <v>7152.7375000000002</v>
      </c>
      <c r="N50" s="220">
        <v>250</v>
      </c>
      <c r="O50" s="99" t="s">
        <v>580</v>
      </c>
      <c r="P50" s="222">
        <v>45352</v>
      </c>
      <c r="Q50" s="258"/>
      <c r="R50" s="137"/>
      <c r="S50" s="54" t="s">
        <v>877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282">
        <v>4</v>
      </c>
      <c r="B51" s="283">
        <v>45352</v>
      </c>
      <c r="C51" s="284"/>
      <c r="D51" s="284" t="s">
        <v>907</v>
      </c>
      <c r="E51" s="282" t="s">
        <v>860</v>
      </c>
      <c r="F51" s="282">
        <v>22295</v>
      </c>
      <c r="G51" s="282">
        <v>22420</v>
      </c>
      <c r="H51" s="282">
        <v>22405</v>
      </c>
      <c r="I51" s="285" t="s">
        <v>914</v>
      </c>
      <c r="J51" s="311" t="s">
        <v>902</v>
      </c>
      <c r="K51" s="288">
        <f>F51-H51</f>
        <v>-110</v>
      </c>
      <c r="L51" s="293">
        <f t="shared" si="47"/>
        <v>336.07499999999999</v>
      </c>
      <c r="M51" s="287">
        <f t="shared" si="48"/>
        <v>-5836.0749999999998</v>
      </c>
      <c r="N51" s="288">
        <v>50</v>
      </c>
      <c r="O51" s="289" t="s">
        <v>590</v>
      </c>
      <c r="P51" s="290">
        <v>45352</v>
      </c>
      <c r="Q51" s="258"/>
      <c r="R51" s="137"/>
      <c r="S51" s="54" t="s">
        <v>579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2">
        <v>5</v>
      </c>
      <c r="B52" s="283">
        <v>45352</v>
      </c>
      <c r="C52" s="284"/>
      <c r="D52" s="284" t="s">
        <v>919</v>
      </c>
      <c r="E52" s="282" t="s">
        <v>589</v>
      </c>
      <c r="F52" s="282">
        <v>3707.5</v>
      </c>
      <c r="G52" s="282">
        <v>3668</v>
      </c>
      <c r="H52" s="282">
        <v>3668</v>
      </c>
      <c r="I52" s="285" t="s">
        <v>922</v>
      </c>
      <c r="J52" s="311" t="s">
        <v>934</v>
      </c>
      <c r="K52" s="288">
        <f t="shared" ref="K52:K58" si="49">H52-F52</f>
        <v>-39.5</v>
      </c>
      <c r="L52" s="293">
        <f t="shared" ref="L52" si="50">(H52*N52)*0.03%</f>
        <v>275.09999999999997</v>
      </c>
      <c r="M52" s="287">
        <f t="shared" ref="M52" si="51">(K52*N52)-L52</f>
        <v>-10150.1</v>
      </c>
      <c r="N52" s="288">
        <v>250</v>
      </c>
      <c r="O52" s="289" t="s">
        <v>590</v>
      </c>
      <c r="P52" s="290">
        <v>45355</v>
      </c>
      <c r="Q52" s="258"/>
      <c r="R52" s="137"/>
      <c r="S52" s="54" t="s">
        <v>877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08">
        <v>6</v>
      </c>
      <c r="B53" s="309">
        <v>45352</v>
      </c>
      <c r="C53" s="237"/>
      <c r="D53" s="237" t="s">
        <v>920</v>
      </c>
      <c r="E53" s="308" t="s">
        <v>589</v>
      </c>
      <c r="F53" s="308">
        <v>47575</v>
      </c>
      <c r="G53" s="308">
        <v>47200</v>
      </c>
      <c r="H53" s="308">
        <v>47740</v>
      </c>
      <c r="I53" s="205" t="s">
        <v>923</v>
      </c>
      <c r="J53" s="310" t="s">
        <v>930</v>
      </c>
      <c r="K53" s="220">
        <f t="shared" si="49"/>
        <v>165</v>
      </c>
      <c r="L53" s="292">
        <f t="shared" ref="L53" si="52">(H53*N53)*0.03%</f>
        <v>214.82999999999998</v>
      </c>
      <c r="M53" s="221">
        <f t="shared" ref="M53" si="53">(K53*N53)-L53</f>
        <v>2260.17</v>
      </c>
      <c r="N53" s="220">
        <v>15</v>
      </c>
      <c r="O53" s="99" t="s">
        <v>580</v>
      </c>
      <c r="P53" s="222">
        <v>45355</v>
      </c>
      <c r="Q53" s="258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8">
        <v>7</v>
      </c>
      <c r="B54" s="309">
        <v>45352</v>
      </c>
      <c r="C54" s="237"/>
      <c r="D54" s="237" t="s">
        <v>921</v>
      </c>
      <c r="E54" s="308" t="s">
        <v>589</v>
      </c>
      <c r="F54" s="308">
        <v>3775</v>
      </c>
      <c r="G54" s="308">
        <v>3718</v>
      </c>
      <c r="H54" s="308">
        <v>3823</v>
      </c>
      <c r="I54" s="205" t="s">
        <v>924</v>
      </c>
      <c r="J54" s="310" t="s">
        <v>967</v>
      </c>
      <c r="K54" s="220">
        <f t="shared" si="49"/>
        <v>48</v>
      </c>
      <c r="L54" s="292">
        <f t="shared" ref="L54" si="54">(H54*N54)*0.03%</f>
        <v>200.70749999999998</v>
      </c>
      <c r="M54" s="221">
        <f t="shared" ref="M54" si="55">(K54*N54)-L54</f>
        <v>8199.2924999999996</v>
      </c>
      <c r="N54" s="220">
        <v>175</v>
      </c>
      <c r="O54" s="99" t="s">
        <v>580</v>
      </c>
      <c r="P54" s="222">
        <v>45357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282">
        <v>8</v>
      </c>
      <c r="B55" s="283">
        <v>45353</v>
      </c>
      <c r="C55" s="284"/>
      <c r="D55" s="284" t="s">
        <v>926</v>
      </c>
      <c r="E55" s="282" t="s">
        <v>589</v>
      </c>
      <c r="F55" s="282">
        <v>2757.5</v>
      </c>
      <c r="G55" s="282">
        <v>2718</v>
      </c>
      <c r="H55" s="282">
        <v>2718</v>
      </c>
      <c r="I55" s="285" t="s">
        <v>927</v>
      </c>
      <c r="J55" s="311" t="s">
        <v>934</v>
      </c>
      <c r="K55" s="288">
        <f t="shared" si="49"/>
        <v>-39.5</v>
      </c>
      <c r="L55" s="293">
        <f t="shared" ref="L55" si="56">(H55*N55)*0.03%</f>
        <v>203.85</v>
      </c>
      <c r="M55" s="287">
        <f>(K55*N55)-L55</f>
        <v>-10078.85</v>
      </c>
      <c r="N55" s="288">
        <v>250</v>
      </c>
      <c r="O55" s="289" t="s">
        <v>590</v>
      </c>
      <c r="P55" s="290">
        <v>45355</v>
      </c>
      <c r="Q55" s="258"/>
      <c r="R55" s="137"/>
      <c r="S55" s="54" t="s">
        <v>877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282">
        <v>9</v>
      </c>
      <c r="B56" s="283">
        <v>45354</v>
      </c>
      <c r="C56" s="284"/>
      <c r="D56" s="284" t="s">
        <v>905</v>
      </c>
      <c r="E56" s="282" t="s">
        <v>589</v>
      </c>
      <c r="F56" s="282">
        <v>834</v>
      </c>
      <c r="G56" s="282">
        <v>816</v>
      </c>
      <c r="H56" s="282">
        <v>816</v>
      </c>
      <c r="I56" s="285" t="s">
        <v>931</v>
      </c>
      <c r="J56" s="311" t="s">
        <v>956</v>
      </c>
      <c r="K56" s="288">
        <f t="shared" si="49"/>
        <v>-18</v>
      </c>
      <c r="L56" s="293">
        <f t="shared" ref="L56:L57" si="57">(H56*N56)*0.03%</f>
        <v>165.23999999999998</v>
      </c>
      <c r="M56" s="287">
        <f t="shared" ref="M56:M57" si="58">(K56*N56)-L56</f>
        <v>-12315.24</v>
      </c>
      <c r="N56" s="288">
        <v>675</v>
      </c>
      <c r="O56" s="289" t="s">
        <v>590</v>
      </c>
      <c r="P56" s="290">
        <v>45357</v>
      </c>
      <c r="Q56" s="258"/>
      <c r="R56" s="137"/>
      <c r="S56" s="54" t="s">
        <v>771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08">
        <v>10</v>
      </c>
      <c r="B57" s="309">
        <v>45356</v>
      </c>
      <c r="C57" s="237"/>
      <c r="D57" s="237" t="s">
        <v>953</v>
      </c>
      <c r="E57" s="308" t="s">
        <v>589</v>
      </c>
      <c r="F57" s="308">
        <v>1445</v>
      </c>
      <c r="G57" s="308">
        <v>1425</v>
      </c>
      <c r="H57" s="308">
        <v>1462</v>
      </c>
      <c r="I57" s="205" t="s">
        <v>954</v>
      </c>
      <c r="J57" s="310" t="s">
        <v>1004</v>
      </c>
      <c r="K57" s="220">
        <f t="shared" si="49"/>
        <v>17</v>
      </c>
      <c r="L57" s="292">
        <f t="shared" si="57"/>
        <v>241.23</v>
      </c>
      <c r="M57" s="221">
        <f t="shared" si="58"/>
        <v>9108.77</v>
      </c>
      <c r="N57" s="220">
        <v>550</v>
      </c>
      <c r="O57" s="99" t="s">
        <v>580</v>
      </c>
      <c r="P57" s="222">
        <v>45363</v>
      </c>
      <c r="Q57" s="258"/>
      <c r="R57" s="137"/>
      <c r="S57" s="54" t="s">
        <v>579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08">
        <v>11</v>
      </c>
      <c r="B58" s="309">
        <v>45357</v>
      </c>
      <c r="C58" s="237"/>
      <c r="D58" s="237" t="s">
        <v>960</v>
      </c>
      <c r="E58" s="308" t="s">
        <v>589</v>
      </c>
      <c r="F58" s="308">
        <v>4020</v>
      </c>
      <c r="G58" s="308">
        <v>3960</v>
      </c>
      <c r="H58" s="308">
        <v>4067.5</v>
      </c>
      <c r="I58" s="205" t="s">
        <v>961</v>
      </c>
      <c r="J58" s="310" t="s">
        <v>599</v>
      </c>
      <c r="K58" s="220">
        <f t="shared" si="49"/>
        <v>47.5</v>
      </c>
      <c r="L58" s="292">
        <f t="shared" ref="L58" si="59">(H58*N58)*0.03%</f>
        <v>213.54374999999999</v>
      </c>
      <c r="M58" s="221">
        <f t="shared" ref="M58" si="60">(K58*N58)-L58</f>
        <v>8098.9562500000002</v>
      </c>
      <c r="N58" s="220">
        <v>175</v>
      </c>
      <c r="O58" s="99" t="s">
        <v>580</v>
      </c>
      <c r="P58" s="222">
        <v>45357</v>
      </c>
      <c r="Q58" s="258"/>
      <c r="R58" s="137"/>
      <c r="S58" s="54" t="s">
        <v>877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308">
        <v>12</v>
      </c>
      <c r="B59" s="309">
        <v>45357</v>
      </c>
      <c r="C59" s="237"/>
      <c r="D59" s="237" t="s">
        <v>962</v>
      </c>
      <c r="E59" s="308" t="s">
        <v>589</v>
      </c>
      <c r="F59" s="308">
        <v>1618</v>
      </c>
      <c r="G59" s="308">
        <v>1590</v>
      </c>
      <c r="H59" s="308">
        <v>1626.5</v>
      </c>
      <c r="I59" s="205" t="s">
        <v>963</v>
      </c>
      <c r="J59" s="310" t="s">
        <v>1018</v>
      </c>
      <c r="K59" s="220">
        <f t="shared" ref="K59" si="61">H59-F59</f>
        <v>8.5</v>
      </c>
      <c r="L59" s="292">
        <f t="shared" ref="L59" si="62">(H59*N59)*0.03%</f>
        <v>195.17999999999998</v>
      </c>
      <c r="M59" s="221">
        <f t="shared" ref="M59" si="63">(K59*N59)-L59</f>
        <v>3204.82</v>
      </c>
      <c r="N59" s="220">
        <v>400</v>
      </c>
      <c r="O59" s="99" t="s">
        <v>580</v>
      </c>
      <c r="P59" s="222">
        <v>45365</v>
      </c>
      <c r="Q59" s="258"/>
      <c r="R59" s="137"/>
      <c r="S59" s="54" t="s">
        <v>877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23">
        <v>13</v>
      </c>
      <c r="B60" s="334">
        <v>45357</v>
      </c>
      <c r="C60" s="322"/>
      <c r="D60" s="322" t="s">
        <v>964</v>
      </c>
      <c r="E60" s="323" t="s">
        <v>589</v>
      </c>
      <c r="F60" s="323">
        <v>410.5</v>
      </c>
      <c r="G60" s="323">
        <v>403</v>
      </c>
      <c r="H60" s="323">
        <v>410.5</v>
      </c>
      <c r="I60" s="324" t="s">
        <v>965</v>
      </c>
      <c r="J60" s="335" t="s">
        <v>970</v>
      </c>
      <c r="K60" s="336">
        <f t="shared" ref="K60:K67" si="64">H60-F60</f>
        <v>0</v>
      </c>
      <c r="L60" s="337">
        <f t="shared" ref="L60:L61" si="65">(H60*N60)*0.03%</f>
        <v>197.04</v>
      </c>
      <c r="M60" s="338">
        <f t="shared" ref="M60:M61" si="66">(K60*N60)-L60</f>
        <v>-197.04</v>
      </c>
      <c r="N60" s="336">
        <v>1600</v>
      </c>
      <c r="O60" s="339" t="s">
        <v>597</v>
      </c>
      <c r="P60" s="340">
        <v>45358</v>
      </c>
      <c r="Q60" s="258"/>
      <c r="R60" s="137"/>
      <c r="S60" s="54" t="s">
        <v>579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282">
        <v>14</v>
      </c>
      <c r="B61" s="283">
        <v>45357</v>
      </c>
      <c r="C61" s="284"/>
      <c r="D61" s="284" t="s">
        <v>907</v>
      </c>
      <c r="E61" s="282" t="s">
        <v>589</v>
      </c>
      <c r="F61" s="282">
        <v>22590</v>
      </c>
      <c r="G61" s="282">
        <v>22480</v>
      </c>
      <c r="H61" s="282">
        <v>22545</v>
      </c>
      <c r="I61" s="285" t="s">
        <v>966</v>
      </c>
      <c r="J61" s="311" t="s">
        <v>978</v>
      </c>
      <c r="K61" s="288">
        <f t="shared" si="64"/>
        <v>-45</v>
      </c>
      <c r="L61" s="293">
        <f t="shared" si="65"/>
        <v>338.17499999999995</v>
      </c>
      <c r="M61" s="287">
        <f t="shared" si="66"/>
        <v>-2588.1750000000002</v>
      </c>
      <c r="N61" s="288">
        <v>50</v>
      </c>
      <c r="O61" s="289" t="s">
        <v>590</v>
      </c>
      <c r="P61" s="290">
        <v>45358</v>
      </c>
      <c r="Q61" s="258"/>
      <c r="R61" s="137"/>
      <c r="S61" s="54" t="s">
        <v>579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308">
        <v>15</v>
      </c>
      <c r="B62" s="309">
        <v>45358</v>
      </c>
      <c r="C62" s="237"/>
      <c r="D62" s="237" t="s">
        <v>971</v>
      </c>
      <c r="E62" s="308" t="s">
        <v>589</v>
      </c>
      <c r="F62" s="308">
        <v>4865</v>
      </c>
      <c r="G62" s="308">
        <v>4815</v>
      </c>
      <c r="H62" s="308">
        <v>4918</v>
      </c>
      <c r="I62" s="205" t="s">
        <v>972</v>
      </c>
      <c r="J62" s="310" t="s">
        <v>977</v>
      </c>
      <c r="K62" s="220">
        <f t="shared" si="64"/>
        <v>53</v>
      </c>
      <c r="L62" s="292">
        <f t="shared" ref="L62" si="67">(H62*N62)*0.03%</f>
        <v>295.08</v>
      </c>
      <c r="M62" s="221">
        <f t="shared" ref="M62" si="68">(K62*N62)-L62</f>
        <v>10304.92</v>
      </c>
      <c r="N62" s="220">
        <v>200</v>
      </c>
      <c r="O62" s="99" t="s">
        <v>580</v>
      </c>
      <c r="P62" s="222">
        <v>45358</v>
      </c>
      <c r="Q62" s="258"/>
      <c r="R62" s="137"/>
      <c r="S62" s="54" t="s">
        <v>579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16</v>
      </c>
      <c r="B63" s="309">
        <v>45358</v>
      </c>
      <c r="C63" s="237"/>
      <c r="D63" s="237" t="s">
        <v>973</v>
      </c>
      <c r="E63" s="308" t="s">
        <v>589</v>
      </c>
      <c r="F63" s="308">
        <v>4732</v>
      </c>
      <c r="G63" s="308">
        <v>4655</v>
      </c>
      <c r="H63" s="308">
        <v>4805</v>
      </c>
      <c r="I63" s="205" t="s">
        <v>974</v>
      </c>
      <c r="J63" s="310" t="s">
        <v>987</v>
      </c>
      <c r="K63" s="220">
        <f t="shared" si="64"/>
        <v>73</v>
      </c>
      <c r="L63" s="292">
        <f t="shared" ref="L63:L65" si="69">(H63*N63)*0.03%</f>
        <v>216.22499999999999</v>
      </c>
      <c r="M63" s="221">
        <f t="shared" ref="M63:M65" si="70">(K63*N63)-L63</f>
        <v>10733.775</v>
      </c>
      <c r="N63" s="220">
        <v>150</v>
      </c>
      <c r="O63" s="99" t="s">
        <v>580</v>
      </c>
      <c r="P63" s="222">
        <v>45362</v>
      </c>
      <c r="Q63" s="258"/>
      <c r="R63" s="137"/>
      <c r="S63" s="54" t="s">
        <v>771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323">
        <v>17</v>
      </c>
      <c r="B64" s="334">
        <v>45362</v>
      </c>
      <c r="C64" s="322"/>
      <c r="D64" s="322" t="s">
        <v>907</v>
      </c>
      <c r="E64" s="323" t="s">
        <v>589</v>
      </c>
      <c r="F64" s="323">
        <v>22490</v>
      </c>
      <c r="G64" s="323">
        <v>22315</v>
      </c>
      <c r="H64" s="323">
        <v>22495</v>
      </c>
      <c r="I64" s="324" t="s">
        <v>986</v>
      </c>
      <c r="J64" s="335" t="s">
        <v>941</v>
      </c>
      <c r="K64" s="336">
        <f t="shared" si="64"/>
        <v>5</v>
      </c>
      <c r="L64" s="337">
        <f t="shared" si="69"/>
        <v>337.42499999999995</v>
      </c>
      <c r="M64" s="338">
        <f t="shared" si="70"/>
        <v>-87.424999999999955</v>
      </c>
      <c r="N64" s="336">
        <v>50</v>
      </c>
      <c r="O64" s="339" t="s">
        <v>597</v>
      </c>
      <c r="P64" s="340">
        <v>45362</v>
      </c>
      <c r="Q64" s="258"/>
      <c r="R64" s="137"/>
      <c r="S64" s="54" t="s">
        <v>579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282">
        <v>18</v>
      </c>
      <c r="B65" s="283">
        <v>45363</v>
      </c>
      <c r="C65" s="284"/>
      <c r="D65" s="284" t="s">
        <v>909</v>
      </c>
      <c r="E65" s="282" t="s">
        <v>589</v>
      </c>
      <c r="F65" s="282">
        <v>152.65</v>
      </c>
      <c r="G65" s="282">
        <v>150.5</v>
      </c>
      <c r="H65" s="282">
        <v>150.5</v>
      </c>
      <c r="I65" s="285" t="s">
        <v>995</v>
      </c>
      <c r="J65" s="311" t="s">
        <v>1012</v>
      </c>
      <c r="K65" s="288">
        <f t="shared" si="64"/>
        <v>-2.1500000000000057</v>
      </c>
      <c r="L65" s="293">
        <f t="shared" si="69"/>
        <v>225.74999999999997</v>
      </c>
      <c r="M65" s="287">
        <f t="shared" si="70"/>
        <v>-10975.750000000029</v>
      </c>
      <c r="N65" s="288">
        <v>5000</v>
      </c>
      <c r="O65" s="289" t="s">
        <v>590</v>
      </c>
      <c r="P65" s="290">
        <v>45364</v>
      </c>
      <c r="Q65" s="258"/>
      <c r="R65" s="137"/>
      <c r="S65" s="54" t="s">
        <v>771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82">
        <v>19</v>
      </c>
      <c r="B66" s="283">
        <v>45363</v>
      </c>
      <c r="C66" s="284"/>
      <c r="D66" s="284" t="s">
        <v>999</v>
      </c>
      <c r="E66" s="282" t="s">
        <v>589</v>
      </c>
      <c r="F66" s="282">
        <v>1227</v>
      </c>
      <c r="G66" s="282">
        <v>1205</v>
      </c>
      <c r="H66" s="282">
        <v>1198.5</v>
      </c>
      <c r="I66" s="285" t="s">
        <v>1000</v>
      </c>
      <c r="J66" s="311" t="s">
        <v>1016</v>
      </c>
      <c r="K66" s="288">
        <f t="shared" si="64"/>
        <v>-28.5</v>
      </c>
      <c r="L66" s="293">
        <f t="shared" ref="L66:L67" si="71">(H66*N66)*0.03%</f>
        <v>179.77499999999998</v>
      </c>
      <c r="M66" s="287">
        <f t="shared" ref="M66:M67" si="72">(K66*N66)-L66</f>
        <v>-14429.775</v>
      </c>
      <c r="N66" s="288">
        <v>500</v>
      </c>
      <c r="O66" s="289" t="s">
        <v>590</v>
      </c>
      <c r="P66" s="290">
        <v>45364</v>
      </c>
      <c r="Q66" s="258"/>
      <c r="R66" s="137"/>
      <c r="S66" s="54" t="s">
        <v>771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308">
        <v>20</v>
      </c>
      <c r="B67" s="309">
        <v>45365</v>
      </c>
      <c r="C67" s="237"/>
      <c r="D67" s="237" t="s">
        <v>1025</v>
      </c>
      <c r="E67" s="308" t="s">
        <v>589</v>
      </c>
      <c r="F67" s="308">
        <v>11435</v>
      </c>
      <c r="G67" s="308">
        <v>11200</v>
      </c>
      <c r="H67" s="308">
        <v>11615</v>
      </c>
      <c r="I67" s="308" t="s">
        <v>1026</v>
      </c>
      <c r="J67" s="310" t="s">
        <v>1054</v>
      </c>
      <c r="K67" s="220">
        <f t="shared" si="64"/>
        <v>180</v>
      </c>
      <c r="L67" s="292">
        <f t="shared" si="71"/>
        <v>174.22499999999999</v>
      </c>
      <c r="M67" s="221">
        <f t="shared" si="72"/>
        <v>8825.7749999999996</v>
      </c>
      <c r="N67" s="220">
        <v>50</v>
      </c>
      <c r="O67" s="99" t="s">
        <v>580</v>
      </c>
      <c r="P67" s="222">
        <v>45369</v>
      </c>
      <c r="Q67" s="258"/>
      <c r="R67" s="137"/>
      <c r="S67" s="54" t="s">
        <v>771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308">
        <v>21</v>
      </c>
      <c r="B68" s="309">
        <v>45365</v>
      </c>
      <c r="C68" s="237"/>
      <c r="D68" s="237" t="s">
        <v>960</v>
      </c>
      <c r="E68" s="308" t="s">
        <v>589</v>
      </c>
      <c r="F68" s="308">
        <v>4180</v>
      </c>
      <c r="G68" s="308">
        <v>4120</v>
      </c>
      <c r="H68" s="308">
        <v>4227.5</v>
      </c>
      <c r="I68" s="205" t="s">
        <v>1027</v>
      </c>
      <c r="J68" s="310" t="s">
        <v>599</v>
      </c>
      <c r="K68" s="220">
        <f t="shared" ref="K68" si="73">H68-F68</f>
        <v>47.5</v>
      </c>
      <c r="L68" s="292">
        <f t="shared" ref="L68" si="74">(H68*N68)*0.03%</f>
        <v>221.94374999999999</v>
      </c>
      <c r="M68" s="221">
        <f t="shared" ref="M68" si="75">(K68*N68)-L68</f>
        <v>8090.5562499999996</v>
      </c>
      <c r="N68" s="220">
        <v>175</v>
      </c>
      <c r="O68" s="99" t="s">
        <v>580</v>
      </c>
      <c r="P68" s="222">
        <v>45365</v>
      </c>
      <c r="Q68" s="258"/>
      <c r="R68" s="137"/>
      <c r="S68" s="54" t="s">
        <v>877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308">
        <v>22</v>
      </c>
      <c r="B69" s="309">
        <v>45365</v>
      </c>
      <c r="C69" s="237"/>
      <c r="D69" s="237" t="s">
        <v>921</v>
      </c>
      <c r="E69" s="308" t="s">
        <v>589</v>
      </c>
      <c r="F69" s="308">
        <v>3632.5</v>
      </c>
      <c r="G69" s="308">
        <v>3570</v>
      </c>
      <c r="H69" s="308">
        <v>3652.5</v>
      </c>
      <c r="I69" s="205" t="s">
        <v>1028</v>
      </c>
      <c r="J69" s="310" t="s">
        <v>1001</v>
      </c>
      <c r="K69" s="220">
        <f t="shared" ref="K69" si="76">H69-F69</f>
        <v>20</v>
      </c>
      <c r="L69" s="292">
        <f t="shared" ref="L69" si="77">(H69*N69)*0.03%</f>
        <v>191.75624999999999</v>
      </c>
      <c r="M69" s="221">
        <f t="shared" ref="M69" si="78">(K69*N69)-L69</f>
        <v>3308.2437500000001</v>
      </c>
      <c r="N69" s="220">
        <v>175</v>
      </c>
      <c r="O69" s="99" t="s">
        <v>580</v>
      </c>
      <c r="P69" s="222">
        <v>45366</v>
      </c>
      <c r="Q69" s="258"/>
      <c r="R69" s="137"/>
      <c r="S69" s="54" t="s">
        <v>579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323">
        <v>23</v>
      </c>
      <c r="B70" s="334">
        <v>45366</v>
      </c>
      <c r="C70" s="322"/>
      <c r="D70" s="322" t="s">
        <v>953</v>
      </c>
      <c r="E70" s="323" t="s">
        <v>589</v>
      </c>
      <c r="F70" s="323">
        <v>1451</v>
      </c>
      <c r="G70" s="323">
        <v>1433</v>
      </c>
      <c r="H70" s="323">
        <v>1455</v>
      </c>
      <c r="I70" s="324" t="s">
        <v>1030</v>
      </c>
      <c r="J70" s="335" t="s">
        <v>1003</v>
      </c>
      <c r="K70" s="336">
        <f t="shared" ref="K70" si="79">H70-F70</f>
        <v>4</v>
      </c>
      <c r="L70" s="337">
        <f t="shared" ref="L70" si="80">(H70*N70)*0.03%</f>
        <v>240.07499999999999</v>
      </c>
      <c r="M70" s="338">
        <f t="shared" ref="M70" si="81">(K70*N70)-L70</f>
        <v>1959.925</v>
      </c>
      <c r="N70" s="336">
        <v>550</v>
      </c>
      <c r="O70" s="339" t="s">
        <v>597</v>
      </c>
      <c r="P70" s="340">
        <v>45370</v>
      </c>
      <c r="Q70" s="258"/>
      <c r="R70" s="137"/>
      <c r="S70" s="54" t="s">
        <v>579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308">
        <v>24</v>
      </c>
      <c r="B71" s="309">
        <v>45366</v>
      </c>
      <c r="C71" s="237"/>
      <c r="D71" s="237" t="s">
        <v>973</v>
      </c>
      <c r="E71" s="308" t="s">
        <v>589</v>
      </c>
      <c r="F71" s="308">
        <v>4720</v>
      </c>
      <c r="G71" s="308">
        <v>4650</v>
      </c>
      <c r="H71" s="308">
        <v>4785</v>
      </c>
      <c r="I71" s="205" t="s">
        <v>1038</v>
      </c>
      <c r="J71" s="310" t="s">
        <v>1039</v>
      </c>
      <c r="K71" s="220">
        <f t="shared" ref="K71" si="82">H71-F71</f>
        <v>65</v>
      </c>
      <c r="L71" s="292">
        <f t="shared" ref="L71" si="83">(H71*N71)*0.03%</f>
        <v>215.32499999999999</v>
      </c>
      <c r="M71" s="221">
        <f t="shared" ref="M71" si="84">(K71*N71)-L71</f>
        <v>9534.6749999999993</v>
      </c>
      <c r="N71" s="220">
        <v>150</v>
      </c>
      <c r="O71" s="99" t="s">
        <v>580</v>
      </c>
      <c r="P71" s="222">
        <v>45366</v>
      </c>
      <c r="Q71" s="258"/>
      <c r="R71" s="137"/>
      <c r="S71" s="54" t="s">
        <v>877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08">
        <v>25</v>
      </c>
      <c r="B72" s="309">
        <v>45366</v>
      </c>
      <c r="C72" s="237"/>
      <c r="D72" s="237" t="s">
        <v>910</v>
      </c>
      <c r="E72" s="308" t="s">
        <v>589</v>
      </c>
      <c r="F72" s="308">
        <v>2852</v>
      </c>
      <c r="G72" s="308">
        <v>2805</v>
      </c>
      <c r="H72" s="308">
        <v>2885</v>
      </c>
      <c r="I72" s="205" t="s">
        <v>1040</v>
      </c>
      <c r="J72" s="310" t="s">
        <v>1057</v>
      </c>
      <c r="K72" s="220">
        <f t="shared" ref="K72" si="85">H72-F72</f>
        <v>33</v>
      </c>
      <c r="L72" s="292">
        <f t="shared" ref="L72" si="86">(H72*N72)*0.03%</f>
        <v>216.37499999999997</v>
      </c>
      <c r="M72" s="221">
        <f t="shared" ref="M72" si="87">(K72*N72)-L72</f>
        <v>8033.625</v>
      </c>
      <c r="N72" s="220">
        <v>250</v>
      </c>
      <c r="O72" s="99" t="s">
        <v>580</v>
      </c>
      <c r="P72" s="222">
        <v>45369</v>
      </c>
      <c r="Q72" s="258"/>
      <c r="R72" s="137"/>
      <c r="S72" s="54" t="s">
        <v>771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08">
        <v>26</v>
      </c>
      <c r="B73" s="309">
        <v>45369</v>
      </c>
      <c r="C73" s="237"/>
      <c r="D73" s="237" t="s">
        <v>919</v>
      </c>
      <c r="E73" s="308" t="s">
        <v>589</v>
      </c>
      <c r="F73" s="308">
        <v>3672.5</v>
      </c>
      <c r="G73" s="308">
        <v>3630</v>
      </c>
      <c r="H73" s="308">
        <v>3732</v>
      </c>
      <c r="I73" s="205" t="s">
        <v>1049</v>
      </c>
      <c r="J73" s="310" t="s">
        <v>1050</v>
      </c>
      <c r="K73" s="220">
        <f t="shared" ref="K73:K74" si="88">H73-F73</f>
        <v>59.5</v>
      </c>
      <c r="L73" s="292">
        <f t="shared" ref="L73:L74" si="89">(H73*N73)*0.03%</f>
        <v>279.89999999999998</v>
      </c>
      <c r="M73" s="221">
        <f t="shared" ref="M73:M74" si="90">(K73*N73)-L73</f>
        <v>14595.1</v>
      </c>
      <c r="N73" s="220">
        <v>250</v>
      </c>
      <c r="O73" s="99" t="s">
        <v>580</v>
      </c>
      <c r="P73" s="222">
        <v>45369</v>
      </c>
      <c r="Q73" s="258"/>
      <c r="R73" s="137"/>
      <c r="S73" s="54" t="s">
        <v>877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282">
        <v>27</v>
      </c>
      <c r="B74" s="283">
        <v>45369</v>
      </c>
      <c r="C74" s="284"/>
      <c r="D74" s="284" t="s">
        <v>960</v>
      </c>
      <c r="E74" s="282" t="s">
        <v>589</v>
      </c>
      <c r="F74" s="282">
        <v>4215</v>
      </c>
      <c r="G74" s="282">
        <v>4158</v>
      </c>
      <c r="H74" s="282">
        <v>4165.5</v>
      </c>
      <c r="I74" s="285" t="s">
        <v>1051</v>
      </c>
      <c r="J74" s="311" t="s">
        <v>1058</v>
      </c>
      <c r="K74" s="288">
        <f t="shared" si="88"/>
        <v>-49.5</v>
      </c>
      <c r="L74" s="293">
        <f t="shared" si="89"/>
        <v>218.68874999999997</v>
      </c>
      <c r="M74" s="287">
        <f t="shared" si="90"/>
        <v>-8881.1887499999993</v>
      </c>
      <c r="N74" s="288">
        <v>175</v>
      </c>
      <c r="O74" s="289" t="s">
        <v>590</v>
      </c>
      <c r="P74" s="290">
        <v>45369</v>
      </c>
      <c r="Q74" s="258"/>
      <c r="R74" s="137"/>
      <c r="S74" s="54" t="s">
        <v>579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282">
        <v>28</v>
      </c>
      <c r="B75" s="283">
        <v>45370</v>
      </c>
      <c r="C75" s="284"/>
      <c r="D75" s="284" t="s">
        <v>919</v>
      </c>
      <c r="E75" s="282" t="s">
        <v>589</v>
      </c>
      <c r="F75" s="282">
        <v>3717.5</v>
      </c>
      <c r="G75" s="282">
        <v>3678</v>
      </c>
      <c r="H75" s="282">
        <v>3678</v>
      </c>
      <c r="I75" s="285" t="s">
        <v>1073</v>
      </c>
      <c r="J75" s="311" t="s">
        <v>934</v>
      </c>
      <c r="K75" s="288">
        <f t="shared" ref="K75" si="91">H75-F75</f>
        <v>-39.5</v>
      </c>
      <c r="L75" s="293">
        <f t="shared" ref="L75" si="92">(H75*N75)*0.03%</f>
        <v>275.84999999999997</v>
      </c>
      <c r="M75" s="287">
        <f t="shared" ref="M75" si="93">(K75*N75)-L75</f>
        <v>-10150.85</v>
      </c>
      <c r="N75" s="288">
        <v>250</v>
      </c>
      <c r="O75" s="289" t="s">
        <v>590</v>
      </c>
      <c r="P75" s="290">
        <v>45371</v>
      </c>
      <c r="Q75" s="258"/>
      <c r="R75" s="137"/>
      <c r="S75" s="54" t="s">
        <v>877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308">
        <v>29</v>
      </c>
      <c r="B76" s="309">
        <v>45370</v>
      </c>
      <c r="C76" s="237"/>
      <c r="D76" s="237" t="s">
        <v>907</v>
      </c>
      <c r="E76" s="308" t="s">
        <v>860</v>
      </c>
      <c r="F76" s="308">
        <v>21970</v>
      </c>
      <c r="G76" s="308">
        <v>22100</v>
      </c>
      <c r="H76" s="308">
        <v>21875</v>
      </c>
      <c r="I76" s="205" t="s">
        <v>1074</v>
      </c>
      <c r="J76" s="310" t="s">
        <v>1082</v>
      </c>
      <c r="K76" s="220">
        <f>F76-H76</f>
        <v>95</v>
      </c>
      <c r="L76" s="292">
        <f t="shared" ref="L76" si="94">(H76*N76)*0.03%</f>
        <v>328.12499999999994</v>
      </c>
      <c r="M76" s="221">
        <f t="shared" ref="M76" si="95">(K76*N76)-L76</f>
        <v>4421.875</v>
      </c>
      <c r="N76" s="220">
        <v>50</v>
      </c>
      <c r="O76" s="99" t="s">
        <v>580</v>
      </c>
      <c r="P76" s="222">
        <v>45370</v>
      </c>
      <c r="Q76" s="258"/>
      <c r="R76" s="137"/>
      <c r="S76" s="54" t="s">
        <v>579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23">
        <v>30</v>
      </c>
      <c r="B77" s="334">
        <v>45370</v>
      </c>
      <c r="C77" s="322"/>
      <c r="D77" s="322" t="s">
        <v>1076</v>
      </c>
      <c r="E77" s="323" t="s">
        <v>860</v>
      </c>
      <c r="F77" s="323">
        <v>1448</v>
      </c>
      <c r="G77" s="323">
        <v>1467</v>
      </c>
      <c r="H77" s="323">
        <v>1445</v>
      </c>
      <c r="I77" s="324" t="s">
        <v>1077</v>
      </c>
      <c r="J77" s="335" t="s">
        <v>1045</v>
      </c>
      <c r="K77" s="336">
        <f>F77-H77</f>
        <v>3</v>
      </c>
      <c r="L77" s="337">
        <f t="shared" ref="L77:L78" si="96">(H77*N77)*0.03%</f>
        <v>216.74999999999997</v>
      </c>
      <c r="M77" s="338">
        <f t="shared" ref="M77:M78" si="97">(K77*N77)-L77</f>
        <v>1283.25</v>
      </c>
      <c r="N77" s="336">
        <v>500</v>
      </c>
      <c r="O77" s="339" t="s">
        <v>597</v>
      </c>
      <c r="P77" s="340">
        <v>45370</v>
      </c>
      <c r="Q77" s="258"/>
      <c r="R77" s="137"/>
      <c r="S77" s="54" t="s">
        <v>579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08">
        <v>31</v>
      </c>
      <c r="B78" s="309">
        <v>45371</v>
      </c>
      <c r="C78" s="237"/>
      <c r="D78" s="237" t="s">
        <v>907</v>
      </c>
      <c r="E78" s="308" t="s">
        <v>860</v>
      </c>
      <c r="F78" s="308">
        <v>21945</v>
      </c>
      <c r="G78" s="308">
        <v>22100</v>
      </c>
      <c r="H78" s="308">
        <v>21860</v>
      </c>
      <c r="I78" s="205" t="s">
        <v>1074</v>
      </c>
      <c r="J78" s="362" t="s">
        <v>1108</v>
      </c>
      <c r="K78" s="220">
        <f>F78-H78</f>
        <v>85</v>
      </c>
      <c r="L78" s="363">
        <f t="shared" si="96"/>
        <v>327.9</v>
      </c>
      <c r="M78" s="221">
        <f t="shared" si="97"/>
        <v>3922.1</v>
      </c>
      <c r="N78" s="220">
        <v>50</v>
      </c>
      <c r="O78" s="220" t="s">
        <v>580</v>
      </c>
      <c r="P78" s="222">
        <v>45371</v>
      </c>
      <c r="Q78" s="258"/>
      <c r="R78" s="137"/>
      <c r="S78" s="54" t="s">
        <v>579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32</v>
      </c>
      <c r="B79" s="309">
        <v>45371</v>
      </c>
      <c r="C79" s="237"/>
      <c r="D79" s="237" t="s">
        <v>1105</v>
      </c>
      <c r="E79" s="308" t="s">
        <v>860</v>
      </c>
      <c r="F79" s="308">
        <v>1446</v>
      </c>
      <c r="G79" s="308">
        <v>1467</v>
      </c>
      <c r="H79" s="308">
        <v>1426</v>
      </c>
      <c r="I79" s="308" t="s">
        <v>1106</v>
      </c>
      <c r="J79" s="362" t="s">
        <v>1001</v>
      </c>
      <c r="K79" s="220">
        <f>F79-H79</f>
        <v>20</v>
      </c>
      <c r="L79" s="363">
        <f t="shared" ref="L79" si="98">(H79*N79)*0.03%</f>
        <v>278.07</v>
      </c>
      <c r="M79" s="221">
        <f t="shared" ref="M79" si="99">(K79*N79)-L79</f>
        <v>12721.93</v>
      </c>
      <c r="N79" s="220">
        <v>650</v>
      </c>
      <c r="O79" s="220" t="s">
        <v>580</v>
      </c>
      <c r="P79" s="222">
        <v>45371</v>
      </c>
      <c r="Q79" s="258"/>
      <c r="R79" s="137"/>
      <c r="S79" s="54" t="s">
        <v>579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207">
        <v>33</v>
      </c>
      <c r="B80" s="264">
        <v>45371</v>
      </c>
      <c r="C80" s="259"/>
      <c r="D80" s="259" t="s">
        <v>953</v>
      </c>
      <c r="E80" s="207" t="s">
        <v>589</v>
      </c>
      <c r="F80" s="207" t="s">
        <v>1111</v>
      </c>
      <c r="G80" s="207">
        <v>1425</v>
      </c>
      <c r="H80" s="207"/>
      <c r="I80" s="209" t="s">
        <v>1112</v>
      </c>
      <c r="J80" s="206" t="s">
        <v>578</v>
      </c>
      <c r="K80" s="96"/>
      <c r="L80" s="98"/>
      <c r="M80" s="261"/>
      <c r="N80" s="96"/>
      <c r="O80" s="97"/>
      <c r="P80" s="265"/>
      <c r="Q80" s="258"/>
      <c r="R80" s="137"/>
      <c r="S80" s="54" t="s">
        <v>579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282">
        <v>34</v>
      </c>
      <c r="B81" s="283">
        <v>45371</v>
      </c>
      <c r="C81" s="284"/>
      <c r="D81" s="284" t="s">
        <v>1117</v>
      </c>
      <c r="E81" s="282" t="s">
        <v>589</v>
      </c>
      <c r="F81" s="282">
        <v>4527.5</v>
      </c>
      <c r="G81" s="282">
        <v>4494</v>
      </c>
      <c r="H81" s="282">
        <v>4494</v>
      </c>
      <c r="I81" s="285" t="s">
        <v>1118</v>
      </c>
      <c r="J81" s="311" t="s">
        <v>1119</v>
      </c>
      <c r="K81" s="288">
        <f t="shared" ref="K81" si="100">H81-F81</f>
        <v>-33.5</v>
      </c>
      <c r="L81" s="293">
        <f t="shared" ref="L81" si="101">(H81*N81)*0.03%</f>
        <v>404.46</v>
      </c>
      <c r="M81" s="287">
        <f t="shared" ref="M81" si="102">(K81*N81)-L81</f>
        <v>-10454.459999999999</v>
      </c>
      <c r="N81" s="288">
        <v>300</v>
      </c>
      <c r="O81" s="289" t="s">
        <v>590</v>
      </c>
      <c r="P81" s="290">
        <v>45371</v>
      </c>
      <c r="Q81" s="258"/>
      <c r="R81" s="137"/>
      <c r="S81" s="54" t="s">
        <v>877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207"/>
      <c r="B82" s="264"/>
      <c r="C82" s="259"/>
      <c r="D82" s="259"/>
      <c r="E82" s="207"/>
      <c r="F82" s="207"/>
      <c r="G82" s="207"/>
      <c r="H82" s="207"/>
      <c r="I82" s="209"/>
      <c r="J82" s="206"/>
      <c r="K82" s="96"/>
      <c r="L82" s="98"/>
      <c r="M82" s="261"/>
      <c r="N82" s="96"/>
      <c r="O82" s="97"/>
      <c r="P82" s="265"/>
      <c r="Q82" s="258"/>
      <c r="R82" s="137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4" spans="1:39" ht="12.75" customHeight="1">
      <c r="A84" s="138"/>
      <c r="B84" s="140"/>
      <c r="C84" s="137"/>
      <c r="D84" s="137"/>
      <c r="E84" s="138"/>
      <c r="F84" s="138"/>
      <c r="G84" s="138"/>
      <c r="H84" s="141"/>
      <c r="I84" s="141"/>
      <c r="J84" s="141"/>
      <c r="K84" s="137"/>
      <c r="L84" s="138"/>
      <c r="M84" s="138"/>
      <c r="N84" s="138"/>
      <c r="O84" s="141"/>
      <c r="P84" s="141"/>
      <c r="Q84" s="141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>
      <c r="A85" s="142" t="s">
        <v>595</v>
      </c>
      <c r="B85" s="142"/>
      <c r="C85" s="142"/>
      <c r="D85" s="142"/>
      <c r="E85" s="143"/>
      <c r="F85" s="105"/>
      <c r="G85" s="105"/>
      <c r="H85" s="105"/>
      <c r="I85" s="105"/>
      <c r="J85" s="1"/>
      <c r="K85" s="6"/>
      <c r="L85" s="6"/>
      <c r="M85" s="6"/>
      <c r="N85" s="1"/>
      <c r="O85" s="1"/>
      <c r="P85" s="37"/>
      <c r="Q85" s="37"/>
      <c r="R85" s="37"/>
      <c r="S85" s="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37"/>
      <c r="AH85" s="37"/>
      <c r="AI85" s="37"/>
      <c r="AJ85" s="37"/>
      <c r="AK85" s="37"/>
      <c r="AL85" s="37"/>
      <c r="AM85" s="37"/>
    </row>
    <row r="86" spans="1:39" ht="38.25">
      <c r="A86" s="93" t="s">
        <v>16</v>
      </c>
      <c r="B86" s="93" t="s">
        <v>553</v>
      </c>
      <c r="C86" s="93"/>
      <c r="D86" s="94" t="s">
        <v>564</v>
      </c>
      <c r="E86" s="93" t="s">
        <v>565</v>
      </c>
      <c r="F86" s="93" t="s">
        <v>566</v>
      </c>
      <c r="G86" s="93" t="s">
        <v>587</v>
      </c>
      <c r="H86" s="93" t="s">
        <v>568</v>
      </c>
      <c r="I86" s="93" t="s">
        <v>569</v>
      </c>
      <c r="J86" s="92" t="s">
        <v>570</v>
      </c>
      <c r="K86" s="92" t="s">
        <v>596</v>
      </c>
      <c r="L86" s="95" t="s">
        <v>572</v>
      </c>
      <c r="M86" s="136" t="s">
        <v>593</v>
      </c>
      <c r="N86" s="93" t="s">
        <v>594</v>
      </c>
      <c r="O86" s="93" t="s">
        <v>574</v>
      </c>
      <c r="P86" s="94" t="s">
        <v>575</v>
      </c>
      <c r="Q86" s="262"/>
      <c r="R86" s="37"/>
      <c r="S86" s="6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37"/>
      <c r="AH86" s="37"/>
      <c r="AI86" s="37"/>
      <c r="AJ86" s="37"/>
      <c r="AK86" s="37"/>
      <c r="AL86" s="37"/>
      <c r="AM86" s="37"/>
    </row>
    <row r="87" spans="1:39" s="305" customFormat="1" ht="12.75" customHeight="1">
      <c r="A87" s="282">
        <v>1</v>
      </c>
      <c r="B87" s="283">
        <v>45352</v>
      </c>
      <c r="C87" s="284"/>
      <c r="D87" s="284" t="s">
        <v>912</v>
      </c>
      <c r="E87" s="282" t="s">
        <v>589</v>
      </c>
      <c r="F87" s="282">
        <v>97</v>
      </c>
      <c r="G87" s="282">
        <v>60</v>
      </c>
      <c r="H87" s="282">
        <v>64</v>
      </c>
      <c r="I87" s="285" t="s">
        <v>881</v>
      </c>
      <c r="J87" s="286" t="s">
        <v>916</v>
      </c>
      <c r="K87" s="291">
        <f>H87-F87</f>
        <v>-33</v>
      </c>
      <c r="L87" s="312">
        <v>50</v>
      </c>
      <c r="M87" s="313">
        <f t="shared" ref="M87" si="103">(K87*N87)-L87</f>
        <v>-1700</v>
      </c>
      <c r="N87" s="291">
        <v>50</v>
      </c>
      <c r="O87" s="286" t="s">
        <v>590</v>
      </c>
      <c r="P87" s="283">
        <v>45352</v>
      </c>
      <c r="Q87" s="299"/>
      <c r="R87" s="300"/>
      <c r="S87" s="301" t="s">
        <v>579</v>
      </c>
      <c r="T87" s="302"/>
      <c r="U87" s="302"/>
      <c r="V87" s="302"/>
      <c r="W87" s="302"/>
      <c r="X87" s="302"/>
      <c r="Y87" s="302"/>
      <c r="Z87" s="302"/>
      <c r="AA87" s="302"/>
      <c r="AB87" s="302"/>
      <c r="AC87" s="302"/>
      <c r="AD87" s="302"/>
      <c r="AE87" s="302"/>
      <c r="AF87" s="302"/>
      <c r="AG87" s="303"/>
      <c r="AH87" s="304"/>
      <c r="AI87" s="300"/>
      <c r="AJ87" s="300"/>
      <c r="AK87" s="303"/>
      <c r="AL87" s="303"/>
      <c r="AM87" s="303"/>
    </row>
    <row r="88" spans="1:39" s="305" customFormat="1" ht="12.75" customHeight="1">
      <c r="A88" s="390">
        <v>2</v>
      </c>
      <c r="B88" s="386">
        <v>45355</v>
      </c>
      <c r="C88" s="322"/>
      <c r="D88" s="322" t="s">
        <v>938</v>
      </c>
      <c r="E88" s="323" t="s">
        <v>860</v>
      </c>
      <c r="F88" s="323">
        <v>30</v>
      </c>
      <c r="G88" s="323"/>
      <c r="H88" s="323">
        <v>10</v>
      </c>
      <c r="I88" s="324"/>
      <c r="J88" s="384" t="s">
        <v>941</v>
      </c>
      <c r="K88" s="325">
        <f>F88-H88</f>
        <v>20</v>
      </c>
      <c r="L88" s="326">
        <v>50</v>
      </c>
      <c r="M88" s="388">
        <v>100</v>
      </c>
      <c r="N88" s="325">
        <v>40</v>
      </c>
      <c r="O88" s="384" t="s">
        <v>597</v>
      </c>
      <c r="P88" s="386">
        <v>45356</v>
      </c>
      <c r="Q88" s="299"/>
      <c r="R88" s="300"/>
      <c r="S88" s="301" t="s">
        <v>877</v>
      </c>
      <c r="T88" s="302"/>
      <c r="U88" s="302"/>
      <c r="V88" s="302"/>
      <c r="W88" s="302"/>
      <c r="X88" s="302"/>
      <c r="Y88" s="302"/>
      <c r="Z88" s="302"/>
      <c r="AA88" s="302"/>
      <c r="AB88" s="302"/>
      <c r="AC88" s="302"/>
      <c r="AD88" s="302"/>
      <c r="AE88" s="302"/>
      <c r="AF88" s="302"/>
      <c r="AG88" s="303"/>
      <c r="AH88" s="304"/>
      <c r="AI88" s="300"/>
      <c r="AJ88" s="300"/>
      <c r="AK88" s="303"/>
      <c r="AL88" s="303"/>
      <c r="AM88" s="303"/>
    </row>
    <row r="89" spans="1:39" s="305" customFormat="1" ht="12.75" customHeight="1">
      <c r="A89" s="391"/>
      <c r="B89" s="387"/>
      <c r="C89" s="322"/>
      <c r="D89" s="322" t="s">
        <v>939</v>
      </c>
      <c r="E89" s="323" t="s">
        <v>860</v>
      </c>
      <c r="F89" s="323">
        <v>37</v>
      </c>
      <c r="G89" s="323"/>
      <c r="H89" s="323">
        <v>52</v>
      </c>
      <c r="I89" s="324"/>
      <c r="J89" s="385"/>
      <c r="K89" s="325">
        <f>F89-H89</f>
        <v>-15</v>
      </c>
      <c r="L89" s="326">
        <v>50</v>
      </c>
      <c r="M89" s="389"/>
      <c r="N89" s="325">
        <v>40</v>
      </c>
      <c r="O89" s="385"/>
      <c r="P89" s="387"/>
      <c r="Q89" s="299"/>
      <c r="R89" s="300"/>
      <c r="S89" s="301"/>
      <c r="T89" s="302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  <c r="AF89" s="302"/>
      <c r="AG89" s="303"/>
      <c r="AH89" s="304"/>
      <c r="AI89" s="300"/>
      <c r="AJ89" s="300"/>
      <c r="AK89" s="303"/>
      <c r="AL89" s="303"/>
      <c r="AM89" s="303"/>
    </row>
    <row r="90" spans="1:39" s="305" customFormat="1" ht="12.75" customHeight="1">
      <c r="A90" s="308">
        <v>3</v>
      </c>
      <c r="B90" s="309">
        <v>45356</v>
      </c>
      <c r="C90" s="237"/>
      <c r="D90" s="237" t="s">
        <v>944</v>
      </c>
      <c r="E90" s="308" t="s">
        <v>589</v>
      </c>
      <c r="F90" s="308">
        <v>240</v>
      </c>
      <c r="G90" s="308">
        <v>90</v>
      </c>
      <c r="H90" s="308">
        <v>300</v>
      </c>
      <c r="I90" s="308" t="s">
        <v>945</v>
      </c>
      <c r="J90" s="331" t="s">
        <v>794</v>
      </c>
      <c r="K90" s="278">
        <f>H90-F90</f>
        <v>60</v>
      </c>
      <c r="L90" s="332">
        <v>50</v>
      </c>
      <c r="M90" s="333">
        <f t="shared" ref="M90" si="104">(K90*N90)-L90</f>
        <v>850</v>
      </c>
      <c r="N90" s="278">
        <v>15</v>
      </c>
      <c r="O90" s="331" t="s">
        <v>580</v>
      </c>
      <c r="P90" s="309">
        <v>45356</v>
      </c>
      <c r="Q90" s="299"/>
      <c r="R90" s="300"/>
      <c r="S90" s="301" t="s">
        <v>579</v>
      </c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3"/>
      <c r="AH90" s="304"/>
      <c r="AI90" s="300"/>
      <c r="AJ90" s="300"/>
      <c r="AK90" s="303"/>
      <c r="AL90" s="303"/>
      <c r="AM90" s="303"/>
    </row>
    <row r="91" spans="1:39" s="305" customFormat="1" ht="12.75" customHeight="1">
      <c r="A91" s="308">
        <v>4</v>
      </c>
      <c r="B91" s="309">
        <v>45356</v>
      </c>
      <c r="C91" s="237"/>
      <c r="D91" s="237" t="s">
        <v>946</v>
      </c>
      <c r="E91" s="308" t="s">
        <v>589</v>
      </c>
      <c r="F91" s="308">
        <v>30</v>
      </c>
      <c r="G91" s="308">
        <v>5</v>
      </c>
      <c r="H91" s="308">
        <v>45</v>
      </c>
      <c r="I91" s="308" t="s">
        <v>947</v>
      </c>
      <c r="J91" s="331" t="s">
        <v>951</v>
      </c>
      <c r="K91" s="278">
        <f>H91-F91</f>
        <v>15</v>
      </c>
      <c r="L91" s="332">
        <v>50</v>
      </c>
      <c r="M91" s="333">
        <f t="shared" ref="M91" si="105">(K91*N91)-L91</f>
        <v>550</v>
      </c>
      <c r="N91" s="278">
        <v>40</v>
      </c>
      <c r="O91" s="331" t="s">
        <v>580</v>
      </c>
      <c r="P91" s="309">
        <v>45356</v>
      </c>
      <c r="Q91" s="299"/>
      <c r="R91" s="300"/>
      <c r="S91" s="301" t="s">
        <v>877</v>
      </c>
      <c r="T91" s="302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  <c r="AF91" s="302"/>
      <c r="AG91" s="303"/>
      <c r="AH91" s="304"/>
      <c r="AI91" s="300"/>
      <c r="AJ91" s="300"/>
      <c r="AK91" s="303"/>
      <c r="AL91" s="303"/>
      <c r="AM91" s="303"/>
    </row>
    <row r="92" spans="1:39" s="305" customFormat="1" ht="12.75" customHeight="1">
      <c r="A92" s="282">
        <v>5</v>
      </c>
      <c r="B92" s="283">
        <v>45356</v>
      </c>
      <c r="C92" s="284"/>
      <c r="D92" s="284" t="s">
        <v>948</v>
      </c>
      <c r="E92" s="282" t="s">
        <v>860</v>
      </c>
      <c r="F92" s="282">
        <v>250</v>
      </c>
      <c r="G92" s="282">
        <v>305</v>
      </c>
      <c r="H92" s="282">
        <v>297.5</v>
      </c>
      <c r="I92" s="282" t="s">
        <v>949</v>
      </c>
      <c r="J92" s="286" t="s">
        <v>950</v>
      </c>
      <c r="K92" s="291">
        <f>F92-H92</f>
        <v>-47.5</v>
      </c>
      <c r="L92" s="312">
        <v>50</v>
      </c>
      <c r="M92" s="313">
        <f t="shared" ref="M92" si="106">(K92*N92)-L92</f>
        <v>-2425</v>
      </c>
      <c r="N92" s="291">
        <v>50</v>
      </c>
      <c r="O92" s="286" t="s">
        <v>590</v>
      </c>
      <c r="P92" s="283">
        <v>45356</v>
      </c>
      <c r="Q92" s="299"/>
      <c r="R92" s="300"/>
      <c r="S92" s="301" t="s">
        <v>579</v>
      </c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3"/>
      <c r="AH92" s="304"/>
      <c r="AI92" s="300"/>
      <c r="AJ92" s="300"/>
      <c r="AK92" s="303"/>
      <c r="AL92" s="303"/>
      <c r="AM92" s="303"/>
    </row>
    <row r="93" spans="1:39" s="305" customFormat="1" ht="12.75" customHeight="1">
      <c r="A93" s="382">
        <v>6</v>
      </c>
      <c r="B93" s="378">
        <v>45358</v>
      </c>
      <c r="C93" s="237"/>
      <c r="D93" s="237" t="s">
        <v>968</v>
      </c>
      <c r="E93" s="308" t="s">
        <v>589</v>
      </c>
      <c r="F93" s="308">
        <v>37.5</v>
      </c>
      <c r="G93" s="308"/>
      <c r="H93" s="308">
        <v>42.5</v>
      </c>
      <c r="I93" s="205"/>
      <c r="J93" s="376" t="s">
        <v>1003</v>
      </c>
      <c r="K93" s="278">
        <f>H93-F93</f>
        <v>5</v>
      </c>
      <c r="L93" s="332">
        <v>50</v>
      </c>
      <c r="M93" s="380">
        <v>1500</v>
      </c>
      <c r="N93" s="278">
        <v>400</v>
      </c>
      <c r="O93" s="376" t="s">
        <v>580</v>
      </c>
      <c r="P93" s="378">
        <v>45363</v>
      </c>
      <c r="Q93" s="299"/>
      <c r="R93" s="300"/>
      <c r="S93" s="301" t="s">
        <v>579</v>
      </c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3"/>
      <c r="AH93" s="304"/>
      <c r="AI93" s="300"/>
      <c r="AJ93" s="300"/>
      <c r="AK93" s="303"/>
      <c r="AL93" s="303"/>
      <c r="AM93" s="303"/>
    </row>
    <row r="94" spans="1:39" s="305" customFormat="1" ht="12.75" customHeight="1">
      <c r="A94" s="383"/>
      <c r="B94" s="379"/>
      <c r="C94" s="237"/>
      <c r="D94" s="237" t="s">
        <v>969</v>
      </c>
      <c r="E94" s="308" t="s">
        <v>860</v>
      </c>
      <c r="F94" s="308">
        <v>21.5</v>
      </c>
      <c r="G94" s="308"/>
      <c r="H94" s="308">
        <v>22.5</v>
      </c>
      <c r="I94" s="205"/>
      <c r="J94" s="377"/>
      <c r="K94" s="278">
        <f>F94-H94</f>
        <v>-1</v>
      </c>
      <c r="L94" s="332">
        <v>50</v>
      </c>
      <c r="M94" s="381"/>
      <c r="N94" s="278">
        <v>400</v>
      </c>
      <c r="O94" s="377"/>
      <c r="P94" s="379"/>
      <c r="Q94" s="299"/>
      <c r="R94" s="300"/>
      <c r="S94" s="301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3"/>
      <c r="AH94" s="304"/>
      <c r="AI94" s="300"/>
      <c r="AJ94" s="300"/>
      <c r="AK94" s="303"/>
      <c r="AL94" s="303"/>
      <c r="AM94" s="303"/>
    </row>
    <row r="95" spans="1:39" s="305" customFormat="1" ht="12.75" customHeight="1">
      <c r="A95" s="308">
        <v>7</v>
      </c>
      <c r="B95" s="309">
        <v>45358</v>
      </c>
      <c r="C95" s="237"/>
      <c r="D95" s="237" t="s">
        <v>975</v>
      </c>
      <c r="E95" s="308" t="s">
        <v>589</v>
      </c>
      <c r="F95" s="308">
        <v>16</v>
      </c>
      <c r="G95" s="308">
        <v>0</v>
      </c>
      <c r="H95" s="308">
        <v>41</v>
      </c>
      <c r="I95" s="205" t="s">
        <v>976</v>
      </c>
      <c r="J95" s="331" t="s">
        <v>747</v>
      </c>
      <c r="K95" s="278">
        <f>H95-F95</f>
        <v>25</v>
      </c>
      <c r="L95" s="332">
        <v>50</v>
      </c>
      <c r="M95" s="333">
        <f t="shared" ref="M95:M96" si="107">(K95*N95)-L95</f>
        <v>1200</v>
      </c>
      <c r="N95" s="278">
        <v>50</v>
      </c>
      <c r="O95" s="331" t="s">
        <v>580</v>
      </c>
      <c r="P95" s="309">
        <v>45358</v>
      </c>
      <c r="Q95" s="299"/>
      <c r="R95" s="300"/>
      <c r="S95" s="301" t="s">
        <v>579</v>
      </c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3"/>
      <c r="AH95" s="304"/>
      <c r="AI95" s="300"/>
      <c r="AJ95" s="300"/>
      <c r="AK95" s="303"/>
      <c r="AL95" s="303"/>
      <c r="AM95" s="303"/>
    </row>
    <row r="96" spans="1:39" ht="12.75" customHeight="1">
      <c r="A96" s="282">
        <v>8</v>
      </c>
      <c r="B96" s="283">
        <v>45362</v>
      </c>
      <c r="C96" s="284"/>
      <c r="D96" s="284" t="s">
        <v>983</v>
      </c>
      <c r="E96" s="282" t="s">
        <v>589</v>
      </c>
      <c r="F96" s="282">
        <v>295</v>
      </c>
      <c r="G96" s="282">
        <v>190</v>
      </c>
      <c r="H96" s="282">
        <v>190</v>
      </c>
      <c r="I96" s="285" t="s">
        <v>984</v>
      </c>
      <c r="J96" s="286" t="s">
        <v>985</v>
      </c>
      <c r="K96" s="291">
        <f>H96-F96</f>
        <v>-105</v>
      </c>
      <c r="L96" s="312">
        <v>50</v>
      </c>
      <c r="M96" s="313">
        <f t="shared" si="107"/>
        <v>-1625</v>
      </c>
      <c r="N96" s="291">
        <v>15</v>
      </c>
      <c r="O96" s="286" t="s">
        <v>590</v>
      </c>
      <c r="P96" s="283">
        <v>45362</v>
      </c>
      <c r="Q96" s="258"/>
      <c r="R96" s="137"/>
      <c r="S96" s="54" t="s">
        <v>579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8"/>
      <c r="AH96" s="139"/>
      <c r="AI96" s="137"/>
      <c r="AJ96" s="137"/>
      <c r="AK96" s="138"/>
      <c r="AL96" s="138"/>
      <c r="AM96" s="138"/>
    </row>
    <row r="97" spans="1:39" ht="12.75" customHeight="1">
      <c r="A97" s="382">
        <v>9</v>
      </c>
      <c r="B97" s="378">
        <v>45362</v>
      </c>
      <c r="C97" s="237"/>
      <c r="D97" s="237" t="s">
        <v>989</v>
      </c>
      <c r="E97" s="308" t="s">
        <v>860</v>
      </c>
      <c r="F97" s="308">
        <v>35</v>
      </c>
      <c r="G97" s="308"/>
      <c r="H97" s="308">
        <v>33.5</v>
      </c>
      <c r="I97" s="205"/>
      <c r="J97" s="376" t="s">
        <v>991</v>
      </c>
      <c r="K97" s="278">
        <f>F97-H97</f>
        <v>1.5</v>
      </c>
      <c r="L97" s="332">
        <v>50</v>
      </c>
      <c r="M97" s="380">
        <v>400</v>
      </c>
      <c r="N97" s="278">
        <v>40</v>
      </c>
      <c r="O97" s="376" t="s">
        <v>580</v>
      </c>
      <c r="P97" s="378">
        <v>45363</v>
      </c>
      <c r="Q97" s="258"/>
      <c r="R97" s="137"/>
      <c r="S97" s="54" t="s">
        <v>877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8"/>
      <c r="AH97" s="139"/>
      <c r="AI97" s="137"/>
      <c r="AJ97" s="137"/>
      <c r="AK97" s="138"/>
      <c r="AL97" s="138"/>
      <c r="AM97" s="138"/>
    </row>
    <row r="98" spans="1:39" ht="12.75" customHeight="1">
      <c r="A98" s="383"/>
      <c r="B98" s="379"/>
      <c r="C98" s="237"/>
      <c r="D98" s="237" t="s">
        <v>990</v>
      </c>
      <c r="E98" s="308" t="s">
        <v>860</v>
      </c>
      <c r="F98" s="308">
        <v>21</v>
      </c>
      <c r="G98" s="308"/>
      <c r="H98" s="308">
        <v>10</v>
      </c>
      <c r="I98" s="205"/>
      <c r="J98" s="377"/>
      <c r="K98" s="278">
        <f>F98-H98</f>
        <v>11</v>
      </c>
      <c r="L98" s="332">
        <v>50</v>
      </c>
      <c r="M98" s="381"/>
      <c r="N98" s="278">
        <v>40</v>
      </c>
      <c r="O98" s="377"/>
      <c r="P98" s="379"/>
      <c r="Q98" s="258"/>
      <c r="R98" s="137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8"/>
      <c r="AH98" s="139"/>
      <c r="AI98" s="137"/>
      <c r="AJ98" s="137"/>
      <c r="AK98" s="138"/>
      <c r="AL98" s="138"/>
      <c r="AM98" s="138"/>
    </row>
    <row r="99" spans="1:39" ht="12.75" customHeight="1">
      <c r="A99" s="308">
        <v>10</v>
      </c>
      <c r="B99" s="309">
        <v>45363</v>
      </c>
      <c r="C99" s="237"/>
      <c r="D99" s="237" t="s">
        <v>992</v>
      </c>
      <c r="E99" s="308" t="s">
        <v>589</v>
      </c>
      <c r="F99" s="308">
        <v>19</v>
      </c>
      <c r="G99" s="308">
        <v>0</v>
      </c>
      <c r="H99" s="308">
        <v>45</v>
      </c>
      <c r="I99" s="205" t="s">
        <v>993</v>
      </c>
      <c r="J99" s="331" t="s">
        <v>932</v>
      </c>
      <c r="K99" s="278">
        <f>H99-F99</f>
        <v>26</v>
      </c>
      <c r="L99" s="332">
        <v>50</v>
      </c>
      <c r="M99" s="333">
        <f t="shared" ref="M99:M101" si="108">(K99*N99)-L99</f>
        <v>990</v>
      </c>
      <c r="N99" s="278">
        <v>40</v>
      </c>
      <c r="O99" s="331" t="s">
        <v>580</v>
      </c>
      <c r="P99" s="309">
        <v>45363</v>
      </c>
      <c r="Q99" s="258"/>
      <c r="R99" s="137"/>
      <c r="S99" s="54" t="s">
        <v>877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8"/>
      <c r="AH99" s="139"/>
      <c r="AI99" s="137"/>
      <c r="AJ99" s="137"/>
      <c r="AK99" s="138"/>
      <c r="AL99" s="138"/>
      <c r="AM99" s="138"/>
    </row>
    <row r="100" spans="1:39" ht="12.75" customHeight="1">
      <c r="A100" s="308">
        <v>11</v>
      </c>
      <c r="B100" s="309">
        <v>45363</v>
      </c>
      <c r="C100" s="237"/>
      <c r="D100" s="237" t="s">
        <v>996</v>
      </c>
      <c r="E100" s="308" t="s">
        <v>860</v>
      </c>
      <c r="F100" s="308">
        <v>72</v>
      </c>
      <c r="G100" s="308">
        <v>110</v>
      </c>
      <c r="H100" s="308">
        <v>52</v>
      </c>
      <c r="I100" s="341" t="s">
        <v>997</v>
      </c>
      <c r="J100" s="331" t="s">
        <v>1001</v>
      </c>
      <c r="K100" s="278">
        <f>F100-H100</f>
        <v>20</v>
      </c>
      <c r="L100" s="332">
        <v>50</v>
      </c>
      <c r="M100" s="333">
        <f t="shared" si="108"/>
        <v>950</v>
      </c>
      <c r="N100" s="278">
        <v>50</v>
      </c>
      <c r="O100" s="331" t="s">
        <v>580</v>
      </c>
      <c r="P100" s="309">
        <v>45363</v>
      </c>
      <c r="Q100" s="258"/>
      <c r="R100" s="137"/>
      <c r="S100" s="54" t="s">
        <v>579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8"/>
      <c r="AH100" s="139"/>
      <c r="AI100" s="137"/>
      <c r="AJ100" s="137"/>
      <c r="AK100" s="138"/>
      <c r="AL100" s="138"/>
      <c r="AM100" s="138"/>
    </row>
    <row r="101" spans="1:39" ht="12.75" customHeight="1">
      <c r="A101" s="282">
        <v>12</v>
      </c>
      <c r="B101" s="283">
        <v>45363</v>
      </c>
      <c r="C101" s="284"/>
      <c r="D101" s="284" t="s">
        <v>998</v>
      </c>
      <c r="E101" s="282" t="s">
        <v>860</v>
      </c>
      <c r="F101" s="282">
        <v>80</v>
      </c>
      <c r="G101" s="282">
        <v>140</v>
      </c>
      <c r="H101" s="282">
        <v>115</v>
      </c>
      <c r="I101" s="285">
        <v>1</v>
      </c>
      <c r="J101" s="286" t="s">
        <v>1002</v>
      </c>
      <c r="K101" s="291">
        <f>F101-H101</f>
        <v>-35</v>
      </c>
      <c r="L101" s="312">
        <v>50</v>
      </c>
      <c r="M101" s="313">
        <f t="shared" si="108"/>
        <v>-575</v>
      </c>
      <c r="N101" s="291">
        <v>15</v>
      </c>
      <c r="O101" s="286" t="s">
        <v>590</v>
      </c>
      <c r="P101" s="283">
        <v>45363</v>
      </c>
      <c r="Q101" s="258"/>
      <c r="R101" s="137"/>
      <c r="S101" s="54" t="s">
        <v>579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8"/>
      <c r="AH101" s="139"/>
      <c r="AI101" s="137"/>
      <c r="AJ101" s="137"/>
      <c r="AK101" s="138"/>
      <c r="AL101" s="138"/>
      <c r="AM101" s="138"/>
    </row>
    <row r="102" spans="1:39" ht="12.75" customHeight="1">
      <c r="A102" s="282">
        <v>13</v>
      </c>
      <c r="B102" s="283">
        <v>45364</v>
      </c>
      <c r="C102" s="284"/>
      <c r="D102" s="284" t="s">
        <v>1005</v>
      </c>
      <c r="E102" s="282" t="s">
        <v>589</v>
      </c>
      <c r="F102" s="282">
        <v>129</v>
      </c>
      <c r="G102" s="282">
        <v>99</v>
      </c>
      <c r="H102" s="282">
        <v>99</v>
      </c>
      <c r="I102" s="285" t="s">
        <v>1006</v>
      </c>
      <c r="J102" s="286" t="s">
        <v>1007</v>
      </c>
      <c r="K102" s="291">
        <f t="shared" ref="K102:K109" si="109">H102-F102</f>
        <v>-30</v>
      </c>
      <c r="L102" s="312">
        <v>50</v>
      </c>
      <c r="M102" s="313">
        <f t="shared" ref="M102" si="110">(K102*N102)-L102</f>
        <v>-1250</v>
      </c>
      <c r="N102" s="291">
        <v>40</v>
      </c>
      <c r="O102" s="286" t="s">
        <v>590</v>
      </c>
      <c r="P102" s="283">
        <v>45364</v>
      </c>
      <c r="Q102" s="258"/>
      <c r="R102" s="137"/>
      <c r="S102" s="54" t="s">
        <v>877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8"/>
      <c r="AH102" s="139"/>
      <c r="AI102" s="137"/>
      <c r="AJ102" s="137"/>
      <c r="AK102" s="138"/>
      <c r="AL102" s="138"/>
      <c r="AM102" s="138"/>
    </row>
    <row r="103" spans="1:39" ht="12.75" customHeight="1">
      <c r="A103" s="382">
        <v>14</v>
      </c>
      <c r="B103" s="378">
        <v>45364</v>
      </c>
      <c r="C103" s="237"/>
      <c r="D103" s="237" t="s">
        <v>1015</v>
      </c>
      <c r="E103" s="308" t="s">
        <v>589</v>
      </c>
      <c r="F103" s="308">
        <v>52</v>
      </c>
      <c r="G103" s="308"/>
      <c r="H103" s="308">
        <v>0</v>
      </c>
      <c r="I103" s="205"/>
      <c r="J103" s="376" t="s">
        <v>809</v>
      </c>
      <c r="K103" s="278">
        <f t="shared" si="109"/>
        <v>-52</v>
      </c>
      <c r="L103" s="332">
        <v>25</v>
      </c>
      <c r="M103" s="380">
        <v>660</v>
      </c>
      <c r="N103" s="278">
        <v>15</v>
      </c>
      <c r="O103" s="376" t="s">
        <v>580</v>
      </c>
      <c r="P103" s="378">
        <v>45364</v>
      </c>
      <c r="Q103" s="258"/>
      <c r="R103" s="137"/>
      <c r="S103" s="54" t="s">
        <v>877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8"/>
      <c r="AH103" s="139"/>
      <c r="AI103" s="137"/>
      <c r="AJ103" s="137"/>
      <c r="AK103" s="138"/>
      <c r="AL103" s="138"/>
      <c r="AM103" s="138"/>
    </row>
    <row r="104" spans="1:39" ht="12.75" customHeight="1">
      <c r="A104" s="383"/>
      <c r="B104" s="379"/>
      <c r="C104" s="237"/>
      <c r="D104" s="237" t="s">
        <v>998</v>
      </c>
      <c r="E104" s="308" t="s">
        <v>589</v>
      </c>
      <c r="F104" s="308">
        <v>49</v>
      </c>
      <c r="G104" s="308"/>
      <c r="H104" s="308">
        <v>150</v>
      </c>
      <c r="I104" s="205"/>
      <c r="J104" s="377"/>
      <c r="K104" s="278">
        <f t="shared" si="109"/>
        <v>101</v>
      </c>
      <c r="L104" s="332">
        <v>50</v>
      </c>
      <c r="M104" s="381"/>
      <c r="N104" s="278">
        <v>15</v>
      </c>
      <c r="O104" s="377"/>
      <c r="P104" s="379"/>
      <c r="Q104" s="258"/>
      <c r="R104" s="137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8"/>
      <c r="AH104" s="139"/>
      <c r="AI104" s="137"/>
      <c r="AJ104" s="137"/>
      <c r="AK104" s="138"/>
      <c r="AL104" s="138"/>
      <c r="AM104" s="138"/>
    </row>
    <row r="105" spans="1:39" ht="12.75" customHeight="1">
      <c r="A105" s="282">
        <v>15</v>
      </c>
      <c r="B105" s="283">
        <v>45365</v>
      </c>
      <c r="C105" s="284"/>
      <c r="D105" s="284" t="s">
        <v>1019</v>
      </c>
      <c r="E105" s="282" t="s">
        <v>589</v>
      </c>
      <c r="F105" s="282">
        <v>35.5</v>
      </c>
      <c r="G105" s="282">
        <v>10</v>
      </c>
      <c r="H105" s="282">
        <v>6</v>
      </c>
      <c r="I105" s="282" t="s">
        <v>1020</v>
      </c>
      <c r="J105" s="286" t="s">
        <v>1023</v>
      </c>
      <c r="K105" s="291">
        <f t="shared" si="109"/>
        <v>-29.5</v>
      </c>
      <c r="L105" s="312">
        <v>50</v>
      </c>
      <c r="M105" s="313">
        <f t="shared" ref="M105" si="111">(K105*N105)-L105</f>
        <v>-1525</v>
      </c>
      <c r="N105" s="291">
        <v>50</v>
      </c>
      <c r="O105" s="286" t="s">
        <v>590</v>
      </c>
      <c r="P105" s="283">
        <v>45365</v>
      </c>
      <c r="Q105" s="258"/>
      <c r="R105" s="137"/>
      <c r="S105" s="54" t="s">
        <v>877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8"/>
      <c r="AH105" s="139"/>
      <c r="AI105" s="137"/>
      <c r="AJ105" s="137"/>
      <c r="AK105" s="138"/>
      <c r="AL105" s="138"/>
      <c r="AM105" s="138"/>
    </row>
    <row r="106" spans="1:39" ht="12.75" customHeight="1">
      <c r="A106" s="308">
        <v>16</v>
      </c>
      <c r="B106" s="309">
        <v>45365</v>
      </c>
      <c r="C106" s="237"/>
      <c r="D106" s="237" t="s">
        <v>1021</v>
      </c>
      <c r="E106" s="308" t="s">
        <v>589</v>
      </c>
      <c r="F106" s="308">
        <v>109</v>
      </c>
      <c r="G106" s="308">
        <v>70</v>
      </c>
      <c r="H106" s="308">
        <v>152.5</v>
      </c>
      <c r="I106" s="308" t="s">
        <v>1022</v>
      </c>
      <c r="J106" s="331" t="s">
        <v>1024</v>
      </c>
      <c r="K106" s="278">
        <f t="shared" si="109"/>
        <v>43.5</v>
      </c>
      <c r="L106" s="332">
        <v>50</v>
      </c>
      <c r="M106" s="333">
        <f t="shared" ref="M106" si="112">(K106*N106)-L106</f>
        <v>1690</v>
      </c>
      <c r="N106" s="278">
        <v>40</v>
      </c>
      <c r="O106" s="331" t="s">
        <v>580</v>
      </c>
      <c r="P106" s="309">
        <v>45365</v>
      </c>
      <c r="Q106" s="258"/>
      <c r="R106" s="137"/>
      <c r="S106" s="54" t="s">
        <v>877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8"/>
      <c r="AH106" s="139"/>
      <c r="AI106" s="137"/>
      <c r="AJ106" s="137"/>
      <c r="AK106" s="138"/>
      <c r="AL106" s="138"/>
      <c r="AM106" s="138"/>
    </row>
    <row r="107" spans="1:39" ht="12.75" customHeight="1">
      <c r="A107" s="392">
        <v>17</v>
      </c>
      <c r="B107" s="394">
        <v>45366</v>
      </c>
      <c r="C107" s="284"/>
      <c r="D107" s="284" t="s">
        <v>1031</v>
      </c>
      <c r="E107" s="282" t="s">
        <v>589</v>
      </c>
      <c r="F107" s="282">
        <v>87.5</v>
      </c>
      <c r="G107" s="282"/>
      <c r="H107" s="282">
        <v>0</v>
      </c>
      <c r="I107" s="285"/>
      <c r="J107" s="396" t="s">
        <v>1033</v>
      </c>
      <c r="K107" s="291">
        <f t="shared" si="109"/>
        <v>-87.5</v>
      </c>
      <c r="L107" s="312">
        <v>25</v>
      </c>
      <c r="M107" s="398">
        <v>-1800</v>
      </c>
      <c r="N107" s="291">
        <v>10</v>
      </c>
      <c r="O107" s="396" t="s">
        <v>590</v>
      </c>
      <c r="P107" s="394">
        <v>45366</v>
      </c>
      <c r="Q107" s="258"/>
      <c r="R107" s="137"/>
      <c r="S107" s="54" t="s">
        <v>877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8"/>
      <c r="AH107" s="139"/>
      <c r="AI107" s="137"/>
      <c r="AJ107" s="137"/>
      <c r="AK107" s="138"/>
      <c r="AL107" s="138"/>
      <c r="AM107" s="138"/>
    </row>
    <row r="108" spans="1:39" ht="12.75" customHeight="1">
      <c r="A108" s="393"/>
      <c r="B108" s="395"/>
      <c r="C108" s="284"/>
      <c r="D108" s="284" t="s">
        <v>1032</v>
      </c>
      <c r="E108" s="282" t="s">
        <v>589</v>
      </c>
      <c r="F108" s="282">
        <v>87.5</v>
      </c>
      <c r="G108" s="282"/>
      <c r="H108" s="282">
        <v>0</v>
      </c>
      <c r="I108" s="285"/>
      <c r="J108" s="397"/>
      <c r="K108" s="291">
        <f t="shared" si="109"/>
        <v>-87.5</v>
      </c>
      <c r="L108" s="312">
        <v>25</v>
      </c>
      <c r="M108" s="399"/>
      <c r="N108" s="291">
        <v>10</v>
      </c>
      <c r="O108" s="397"/>
      <c r="P108" s="395"/>
      <c r="Q108" s="258"/>
      <c r="R108" s="137"/>
      <c r="S108" s="5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8"/>
      <c r="AH108" s="139"/>
      <c r="AI108" s="137"/>
      <c r="AJ108" s="137"/>
      <c r="AK108" s="138"/>
      <c r="AL108" s="138"/>
      <c r="AM108" s="138"/>
    </row>
    <row r="109" spans="1:39" ht="12.75" customHeight="1">
      <c r="A109" s="308">
        <v>18</v>
      </c>
      <c r="B109" s="309">
        <v>45366</v>
      </c>
      <c r="C109" s="237"/>
      <c r="D109" s="237" t="s">
        <v>1034</v>
      </c>
      <c r="E109" s="308" t="s">
        <v>589</v>
      </c>
      <c r="F109" s="308">
        <v>100</v>
      </c>
      <c r="G109" s="308">
        <v>70</v>
      </c>
      <c r="H109" s="308">
        <v>115</v>
      </c>
      <c r="I109" s="205" t="s">
        <v>1035</v>
      </c>
      <c r="J109" s="331" t="s">
        <v>951</v>
      </c>
      <c r="K109" s="278">
        <f t="shared" si="109"/>
        <v>15</v>
      </c>
      <c r="L109" s="332">
        <v>50</v>
      </c>
      <c r="M109" s="333">
        <f t="shared" ref="M109" si="113">(K109*N109)-L109</f>
        <v>700</v>
      </c>
      <c r="N109" s="278">
        <v>50</v>
      </c>
      <c r="O109" s="331" t="s">
        <v>580</v>
      </c>
      <c r="P109" s="309">
        <v>45366</v>
      </c>
      <c r="Q109" s="258"/>
      <c r="R109" s="137"/>
      <c r="S109" s="54" t="s">
        <v>579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8"/>
      <c r="AH109" s="139"/>
      <c r="AI109" s="137"/>
      <c r="AJ109" s="137"/>
      <c r="AK109" s="138"/>
      <c r="AL109" s="138"/>
      <c r="AM109" s="138"/>
    </row>
    <row r="110" spans="1:39" ht="12.75" customHeight="1">
      <c r="A110" s="390">
        <v>19</v>
      </c>
      <c r="B110" s="386">
        <v>45366</v>
      </c>
      <c r="C110" s="322"/>
      <c r="D110" s="322" t="s">
        <v>1021</v>
      </c>
      <c r="E110" s="323" t="s">
        <v>860</v>
      </c>
      <c r="F110" s="323">
        <v>51</v>
      </c>
      <c r="G110" s="323"/>
      <c r="H110" s="323">
        <v>35</v>
      </c>
      <c r="I110" s="324"/>
      <c r="J110" s="384" t="s">
        <v>1045</v>
      </c>
      <c r="K110" s="325">
        <f>F110-H110</f>
        <v>16</v>
      </c>
      <c r="L110" s="326">
        <v>50</v>
      </c>
      <c r="M110" s="388">
        <v>20</v>
      </c>
      <c r="N110" s="325">
        <v>40</v>
      </c>
      <c r="O110" s="384" t="s">
        <v>597</v>
      </c>
      <c r="P110" s="386">
        <v>45369</v>
      </c>
      <c r="Q110" s="258"/>
      <c r="R110" s="137"/>
      <c r="S110" s="54" t="s">
        <v>877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8"/>
      <c r="AH110" s="139"/>
      <c r="AI110" s="137"/>
      <c r="AJ110" s="137"/>
      <c r="AK110" s="138"/>
      <c r="AL110" s="138"/>
      <c r="AM110" s="138"/>
    </row>
    <row r="111" spans="1:39" ht="12.75" customHeight="1">
      <c r="A111" s="391"/>
      <c r="B111" s="387"/>
      <c r="C111" s="322"/>
      <c r="D111" s="322" t="s">
        <v>1041</v>
      </c>
      <c r="E111" s="323" t="s">
        <v>860</v>
      </c>
      <c r="F111" s="323">
        <v>49</v>
      </c>
      <c r="G111" s="323"/>
      <c r="H111" s="323">
        <v>62</v>
      </c>
      <c r="I111" s="324"/>
      <c r="J111" s="385"/>
      <c r="K111" s="325">
        <f>F111-H111</f>
        <v>-13</v>
      </c>
      <c r="L111" s="326">
        <v>50</v>
      </c>
      <c r="M111" s="389"/>
      <c r="N111" s="325">
        <v>40</v>
      </c>
      <c r="O111" s="385"/>
      <c r="P111" s="387"/>
      <c r="Q111" s="258"/>
      <c r="R111" s="137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8"/>
      <c r="AH111" s="139"/>
      <c r="AI111" s="137"/>
      <c r="AJ111" s="137"/>
      <c r="AK111" s="138"/>
      <c r="AL111" s="138"/>
      <c r="AM111" s="138"/>
    </row>
    <row r="112" spans="1:39" ht="12.75" customHeight="1">
      <c r="A112" s="308">
        <v>20</v>
      </c>
      <c r="B112" s="309">
        <v>45369</v>
      </c>
      <c r="C112" s="237"/>
      <c r="D112" s="237" t="s">
        <v>1047</v>
      </c>
      <c r="E112" s="308" t="s">
        <v>589</v>
      </c>
      <c r="F112" s="308">
        <v>255</v>
      </c>
      <c r="G112" s="308">
        <v>150</v>
      </c>
      <c r="H112" s="308">
        <v>385</v>
      </c>
      <c r="I112" s="205" t="s">
        <v>1048</v>
      </c>
      <c r="J112" s="331" t="s">
        <v>1061</v>
      </c>
      <c r="K112" s="278">
        <f t="shared" ref="K112" si="114">H112-F112</f>
        <v>130</v>
      </c>
      <c r="L112" s="332">
        <v>50</v>
      </c>
      <c r="M112" s="333">
        <f t="shared" ref="M112:M113" si="115">(K112*N112)-L112</f>
        <v>1900</v>
      </c>
      <c r="N112" s="278">
        <v>15</v>
      </c>
      <c r="O112" s="331" t="s">
        <v>580</v>
      </c>
      <c r="P112" s="309">
        <v>45369</v>
      </c>
      <c r="Q112" s="258"/>
      <c r="R112" s="137"/>
      <c r="S112" s="54" t="s">
        <v>579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8"/>
      <c r="AH112" s="139"/>
      <c r="AI112" s="137"/>
      <c r="AJ112" s="137"/>
      <c r="AK112" s="138"/>
      <c r="AL112" s="138"/>
      <c r="AM112" s="138"/>
    </row>
    <row r="113" spans="1:39" ht="12.75" customHeight="1">
      <c r="A113" s="308">
        <v>21</v>
      </c>
      <c r="B113" s="309">
        <v>45369</v>
      </c>
      <c r="C113" s="237"/>
      <c r="D113" s="237" t="s">
        <v>948</v>
      </c>
      <c r="E113" s="308" t="s">
        <v>860</v>
      </c>
      <c r="F113" s="308">
        <v>77.5</v>
      </c>
      <c r="G113" s="308">
        <v>115</v>
      </c>
      <c r="H113" s="308">
        <v>58</v>
      </c>
      <c r="I113" s="205" t="s">
        <v>1053</v>
      </c>
      <c r="J113" s="331" t="s">
        <v>1060</v>
      </c>
      <c r="K113" s="278">
        <f>F113-H113</f>
        <v>19.5</v>
      </c>
      <c r="L113" s="332">
        <v>50</v>
      </c>
      <c r="M113" s="333">
        <f t="shared" si="115"/>
        <v>925</v>
      </c>
      <c r="N113" s="278">
        <v>50</v>
      </c>
      <c r="O113" s="331" t="s">
        <v>580</v>
      </c>
      <c r="P113" s="309">
        <v>45369</v>
      </c>
      <c r="Q113" s="258"/>
      <c r="R113" s="137"/>
      <c r="S113" s="54" t="s">
        <v>579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8"/>
      <c r="AH113" s="139"/>
      <c r="AI113" s="137"/>
      <c r="AJ113" s="137"/>
      <c r="AK113" s="138"/>
      <c r="AL113" s="138"/>
      <c r="AM113" s="138"/>
    </row>
    <row r="114" spans="1:39" ht="12.75" customHeight="1">
      <c r="A114" s="308">
        <v>22</v>
      </c>
      <c r="B114" s="309">
        <v>45369</v>
      </c>
      <c r="C114" s="237"/>
      <c r="D114" s="237" t="s">
        <v>1055</v>
      </c>
      <c r="E114" s="308" t="s">
        <v>589</v>
      </c>
      <c r="F114" s="308">
        <v>49</v>
      </c>
      <c r="G114" s="308">
        <v>19</v>
      </c>
      <c r="H114" s="308">
        <v>62</v>
      </c>
      <c r="I114" s="205" t="s">
        <v>1056</v>
      </c>
      <c r="J114" s="331" t="s">
        <v>1059</v>
      </c>
      <c r="K114" s="278">
        <f t="shared" ref="K114:K115" si="116">H114-F114</f>
        <v>13</v>
      </c>
      <c r="L114" s="332">
        <v>50</v>
      </c>
      <c r="M114" s="333">
        <f t="shared" ref="M114:M115" si="117">(K114*N114)-L114</f>
        <v>470</v>
      </c>
      <c r="N114" s="278">
        <v>40</v>
      </c>
      <c r="O114" s="331" t="s">
        <v>580</v>
      </c>
      <c r="P114" s="309">
        <v>45369</v>
      </c>
      <c r="Q114" s="258"/>
      <c r="R114" s="137"/>
      <c r="S114" s="54" t="s">
        <v>877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8"/>
      <c r="AH114" s="139"/>
      <c r="AI114" s="137"/>
      <c r="AJ114" s="137"/>
      <c r="AK114" s="138"/>
      <c r="AL114" s="138"/>
      <c r="AM114" s="138"/>
    </row>
    <row r="115" spans="1:39" ht="12.75" customHeight="1">
      <c r="A115" s="282">
        <v>23</v>
      </c>
      <c r="B115" s="283">
        <v>45370</v>
      </c>
      <c r="C115" s="284"/>
      <c r="D115" s="284" t="s">
        <v>1069</v>
      </c>
      <c r="E115" s="282" t="s">
        <v>589</v>
      </c>
      <c r="F115" s="282">
        <v>19</v>
      </c>
      <c r="G115" s="282">
        <v>0</v>
      </c>
      <c r="H115" s="282">
        <v>0</v>
      </c>
      <c r="I115" s="285" t="s">
        <v>1070</v>
      </c>
      <c r="J115" s="286" t="s">
        <v>1084</v>
      </c>
      <c r="K115" s="291">
        <f t="shared" si="116"/>
        <v>-19</v>
      </c>
      <c r="L115" s="312">
        <v>25</v>
      </c>
      <c r="M115" s="313">
        <f t="shared" si="117"/>
        <v>-785</v>
      </c>
      <c r="N115" s="291">
        <v>40</v>
      </c>
      <c r="O115" s="286" t="s">
        <v>590</v>
      </c>
      <c r="P115" s="283">
        <v>45370</v>
      </c>
      <c r="Q115" s="258"/>
      <c r="R115" s="137"/>
      <c r="S115" s="54" t="s">
        <v>877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8"/>
      <c r="AH115" s="139"/>
      <c r="AI115" s="137"/>
      <c r="AJ115" s="137"/>
      <c r="AK115" s="138"/>
      <c r="AL115" s="138"/>
      <c r="AM115" s="138"/>
    </row>
    <row r="116" spans="1:39" ht="12.75" customHeight="1">
      <c r="A116" s="308">
        <v>24</v>
      </c>
      <c r="B116" s="309">
        <v>45370</v>
      </c>
      <c r="C116" s="237"/>
      <c r="D116" s="237" t="s">
        <v>1071</v>
      </c>
      <c r="E116" s="308" t="s">
        <v>860</v>
      </c>
      <c r="F116" s="308">
        <v>85</v>
      </c>
      <c r="G116" s="308">
        <v>115</v>
      </c>
      <c r="H116" s="308">
        <v>66</v>
      </c>
      <c r="I116" s="205" t="s">
        <v>1053</v>
      </c>
      <c r="J116" s="331" t="s">
        <v>1072</v>
      </c>
      <c r="K116" s="278">
        <f>F116-H116</f>
        <v>19</v>
      </c>
      <c r="L116" s="332">
        <v>50</v>
      </c>
      <c r="M116" s="333">
        <f t="shared" ref="M116" si="118">(K116*N116)-L116</f>
        <v>900</v>
      </c>
      <c r="N116" s="278">
        <v>50</v>
      </c>
      <c r="O116" s="331" t="s">
        <v>580</v>
      </c>
      <c r="P116" s="309">
        <v>45370</v>
      </c>
      <c r="Q116" s="258"/>
      <c r="R116" s="137"/>
      <c r="S116" s="54" t="s">
        <v>579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8"/>
      <c r="AH116" s="139"/>
      <c r="AI116" s="137"/>
      <c r="AJ116" s="137"/>
      <c r="AK116" s="138"/>
      <c r="AL116" s="138"/>
      <c r="AM116" s="138"/>
    </row>
    <row r="117" spans="1:39" ht="12.75" customHeight="1">
      <c r="A117" s="323">
        <v>25</v>
      </c>
      <c r="B117" s="334">
        <v>45370</v>
      </c>
      <c r="C117" s="322"/>
      <c r="D117" s="322" t="s">
        <v>1078</v>
      </c>
      <c r="E117" s="323" t="s">
        <v>589</v>
      </c>
      <c r="F117" s="323">
        <v>135</v>
      </c>
      <c r="G117" s="323">
        <v>30</v>
      </c>
      <c r="H117" s="323">
        <v>145</v>
      </c>
      <c r="I117" s="324" t="s">
        <v>1079</v>
      </c>
      <c r="J117" s="360" t="s">
        <v>1083</v>
      </c>
      <c r="K117" s="325">
        <f>H117-F117</f>
        <v>10</v>
      </c>
      <c r="L117" s="326">
        <v>50</v>
      </c>
      <c r="M117" s="361">
        <f t="shared" ref="M117:M118" si="119">(K117*N117)-L117</f>
        <v>100</v>
      </c>
      <c r="N117" s="325">
        <v>15</v>
      </c>
      <c r="O117" s="360" t="s">
        <v>597</v>
      </c>
      <c r="P117" s="334">
        <v>45370</v>
      </c>
      <c r="Q117" s="258"/>
      <c r="R117" s="137"/>
      <c r="S117" s="54" t="s">
        <v>877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8"/>
      <c r="AH117" s="139"/>
      <c r="AI117" s="137"/>
      <c r="AJ117" s="137"/>
      <c r="AK117" s="138"/>
      <c r="AL117" s="138"/>
      <c r="AM117" s="138"/>
    </row>
    <row r="118" spans="1:39" ht="12.75" customHeight="1">
      <c r="A118" s="282">
        <v>26</v>
      </c>
      <c r="B118" s="283">
        <v>45371</v>
      </c>
      <c r="C118" s="284"/>
      <c r="D118" s="284" t="s">
        <v>1078</v>
      </c>
      <c r="E118" s="282" t="s">
        <v>589</v>
      </c>
      <c r="F118" s="282">
        <v>100</v>
      </c>
      <c r="G118" s="282">
        <v>20</v>
      </c>
      <c r="H118" s="282">
        <v>20</v>
      </c>
      <c r="I118" s="285" t="s">
        <v>1079</v>
      </c>
      <c r="J118" s="286" t="s">
        <v>1107</v>
      </c>
      <c r="K118" s="291">
        <f t="shared" ref="K118" si="120">H118-F118</f>
        <v>-80</v>
      </c>
      <c r="L118" s="312">
        <v>25</v>
      </c>
      <c r="M118" s="313">
        <f t="shared" si="119"/>
        <v>-1225</v>
      </c>
      <c r="N118" s="291">
        <v>15</v>
      </c>
      <c r="O118" s="286" t="s">
        <v>590</v>
      </c>
      <c r="P118" s="283">
        <v>45371</v>
      </c>
      <c r="Q118" s="258"/>
      <c r="R118" s="137"/>
      <c r="S118" s="54" t="s">
        <v>877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8"/>
      <c r="AH118" s="139"/>
      <c r="AI118" s="137"/>
      <c r="AJ118" s="137"/>
      <c r="AK118" s="138"/>
      <c r="AL118" s="138"/>
      <c r="AM118" s="138"/>
    </row>
    <row r="119" spans="1:39" ht="12.75" customHeight="1">
      <c r="A119" s="382">
        <v>27</v>
      </c>
      <c r="B119" s="378">
        <v>45371</v>
      </c>
      <c r="C119" s="237"/>
      <c r="D119" s="237" t="s">
        <v>1078</v>
      </c>
      <c r="E119" s="308" t="s">
        <v>589</v>
      </c>
      <c r="F119" s="308">
        <v>49</v>
      </c>
      <c r="G119" s="308"/>
      <c r="H119" s="308">
        <v>195</v>
      </c>
      <c r="I119" s="205"/>
      <c r="J119" s="376" t="s">
        <v>1114</v>
      </c>
      <c r="K119" s="278">
        <f>H119-F119</f>
        <v>146</v>
      </c>
      <c r="L119" s="332">
        <v>50</v>
      </c>
      <c r="M119" s="380">
        <v>1475</v>
      </c>
      <c r="N119" s="278">
        <v>15</v>
      </c>
      <c r="O119" s="376" t="s">
        <v>580</v>
      </c>
      <c r="P119" s="378">
        <v>45371</v>
      </c>
      <c r="Q119" s="258"/>
      <c r="R119" s="137"/>
      <c r="S119" s="54" t="s">
        <v>877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8"/>
      <c r="AH119" s="139"/>
      <c r="AI119" s="137"/>
      <c r="AJ119" s="137"/>
      <c r="AK119" s="138"/>
      <c r="AL119" s="138"/>
      <c r="AM119" s="138"/>
    </row>
    <row r="120" spans="1:39" ht="12.75" customHeight="1">
      <c r="A120" s="383"/>
      <c r="B120" s="379"/>
      <c r="C120" s="237"/>
      <c r="D120" s="237" t="s">
        <v>1113</v>
      </c>
      <c r="E120" s="308" t="s">
        <v>589</v>
      </c>
      <c r="F120" s="308">
        <v>61</v>
      </c>
      <c r="G120" s="308"/>
      <c r="H120" s="308">
        <v>20</v>
      </c>
      <c r="I120" s="205"/>
      <c r="J120" s="377"/>
      <c r="K120" s="278">
        <f>H120-F120</f>
        <v>-41</v>
      </c>
      <c r="L120" s="332">
        <v>50</v>
      </c>
      <c r="M120" s="381"/>
      <c r="N120" s="278">
        <v>15</v>
      </c>
      <c r="O120" s="377"/>
      <c r="P120" s="379"/>
      <c r="Q120" s="258"/>
      <c r="R120" s="137"/>
      <c r="S120" s="5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8"/>
      <c r="AH120" s="139"/>
      <c r="AI120" s="137"/>
      <c r="AJ120" s="137"/>
      <c r="AK120" s="138"/>
      <c r="AL120" s="138"/>
      <c r="AM120" s="138"/>
    </row>
    <row r="121" spans="1:39" ht="12.75" customHeight="1">
      <c r="A121" s="382">
        <v>28</v>
      </c>
      <c r="B121" s="378">
        <v>45371</v>
      </c>
      <c r="C121" s="237"/>
      <c r="D121" s="237" t="s">
        <v>1047</v>
      </c>
      <c r="E121" s="308" t="s">
        <v>589</v>
      </c>
      <c r="F121" s="308">
        <v>37.5</v>
      </c>
      <c r="G121" s="308"/>
      <c r="H121" s="308">
        <v>19</v>
      </c>
      <c r="I121" s="205"/>
      <c r="J121" s="376" t="s">
        <v>1116</v>
      </c>
      <c r="K121" s="278">
        <f>H121-F121</f>
        <v>-18.5</v>
      </c>
      <c r="L121" s="332">
        <v>50</v>
      </c>
      <c r="M121" s="380">
        <v>560</v>
      </c>
      <c r="N121" s="278">
        <v>15</v>
      </c>
      <c r="O121" s="376" t="s">
        <v>580</v>
      </c>
      <c r="P121" s="378">
        <v>45371</v>
      </c>
      <c r="Q121" s="258"/>
      <c r="R121" s="137"/>
      <c r="S121" s="54" t="s">
        <v>877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8"/>
      <c r="AH121" s="139"/>
      <c r="AI121" s="137"/>
      <c r="AJ121" s="137"/>
      <c r="AK121" s="138"/>
      <c r="AL121" s="138"/>
      <c r="AM121" s="138"/>
    </row>
    <row r="122" spans="1:39" ht="12.75" customHeight="1">
      <c r="A122" s="383"/>
      <c r="B122" s="379"/>
      <c r="C122" s="237"/>
      <c r="D122" s="237" t="s">
        <v>1115</v>
      </c>
      <c r="E122" s="308" t="s">
        <v>589</v>
      </c>
      <c r="F122" s="308">
        <v>62.5</v>
      </c>
      <c r="G122" s="308"/>
      <c r="H122" s="308">
        <v>125</v>
      </c>
      <c r="I122" s="205"/>
      <c r="J122" s="377"/>
      <c r="K122" s="278">
        <f>H122-F122</f>
        <v>62.5</v>
      </c>
      <c r="L122" s="332">
        <v>50</v>
      </c>
      <c r="M122" s="381"/>
      <c r="N122" s="278">
        <v>15</v>
      </c>
      <c r="O122" s="377"/>
      <c r="P122" s="379"/>
      <c r="Q122" s="258"/>
      <c r="R122" s="137"/>
      <c r="S122" s="5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8"/>
      <c r="AH122" s="139"/>
      <c r="AI122" s="137"/>
      <c r="AJ122" s="137"/>
      <c r="AK122" s="138"/>
      <c r="AL122" s="138"/>
      <c r="AM122" s="138"/>
    </row>
    <row r="123" spans="1:39" s="305" customFormat="1" ht="12.75" customHeight="1">
      <c r="A123" s="295"/>
      <c r="B123" s="296"/>
      <c r="C123" s="297"/>
      <c r="D123" s="297"/>
      <c r="E123" s="295"/>
      <c r="F123" s="295"/>
      <c r="G123" s="295"/>
      <c r="H123" s="295"/>
      <c r="I123" s="298"/>
      <c r="J123" s="298"/>
      <c r="K123" s="295"/>
      <c r="L123" s="307"/>
      <c r="M123" s="306"/>
      <c r="N123" s="295"/>
      <c r="O123" s="298"/>
      <c r="P123" s="296"/>
      <c r="Q123" s="299"/>
      <c r="R123" s="300"/>
      <c r="S123" s="301"/>
      <c r="T123" s="302"/>
      <c r="U123" s="302"/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/>
      <c r="AF123" s="302"/>
      <c r="AG123" s="303"/>
      <c r="AH123" s="304"/>
      <c r="AI123" s="300"/>
      <c r="AJ123" s="300"/>
      <c r="AK123" s="303"/>
      <c r="AL123" s="303"/>
      <c r="AM123" s="303"/>
    </row>
    <row r="124" spans="1:39" ht="38.25" customHeight="1">
      <c r="A124" s="91" t="s">
        <v>601</v>
      </c>
      <c r="B124" s="144"/>
      <c r="C124" s="144"/>
      <c r="D124" s="145"/>
      <c r="E124" s="126"/>
      <c r="F124" s="6"/>
      <c r="G124" s="6"/>
      <c r="H124" s="127"/>
      <c r="I124" s="146"/>
      <c r="J124" s="1"/>
      <c r="K124" s="6"/>
      <c r="L124" s="6"/>
      <c r="M124" s="6"/>
      <c r="N124" s="1"/>
      <c r="O124" s="1"/>
      <c r="R124" s="1"/>
      <c r="S124" s="6"/>
      <c r="T124" s="1"/>
      <c r="U124" s="1"/>
      <c r="V124" s="1"/>
      <c r="W124" s="1"/>
      <c r="X124" s="1"/>
      <c r="Y124" s="6"/>
      <c r="Z124" s="1"/>
      <c r="AA124" s="1"/>
      <c r="AB124" s="1"/>
      <c r="AC124" s="1"/>
      <c r="AD124" s="1"/>
      <c r="AE124" s="6"/>
      <c r="AF124" s="1"/>
      <c r="AG124" s="1"/>
      <c r="AH124" s="1"/>
      <c r="AI124" s="1"/>
      <c r="AJ124" s="1"/>
      <c r="AK124" s="6"/>
      <c r="AL124" s="1"/>
    </row>
    <row r="125" spans="1:39" ht="38.25">
      <c r="A125" s="92" t="s">
        <v>16</v>
      </c>
      <c r="B125" s="93" t="s">
        <v>553</v>
      </c>
      <c r="C125" s="93"/>
      <c r="D125" s="94" t="s">
        <v>564</v>
      </c>
      <c r="E125" s="93" t="s">
        <v>565</v>
      </c>
      <c r="F125" s="93" t="s">
        <v>566</v>
      </c>
      <c r="G125" s="93" t="s">
        <v>567</v>
      </c>
      <c r="H125" s="93" t="s">
        <v>568</v>
      </c>
      <c r="I125" s="93" t="s">
        <v>569</v>
      </c>
      <c r="J125" s="92" t="s">
        <v>570</v>
      </c>
      <c r="K125" s="130" t="s">
        <v>588</v>
      </c>
      <c r="L125" s="131" t="s">
        <v>572</v>
      </c>
      <c r="M125" s="95" t="s">
        <v>573</v>
      </c>
      <c r="N125" s="93" t="s">
        <v>574</v>
      </c>
      <c r="O125" s="94" t="s">
        <v>575</v>
      </c>
      <c r="P125" s="217" t="s">
        <v>576</v>
      </c>
      <c r="Q125" s="219" t="s">
        <v>853</v>
      </c>
      <c r="R125" s="37"/>
      <c r="S125" s="6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314">
        <v>1</v>
      </c>
      <c r="B126" s="315">
        <v>45336</v>
      </c>
      <c r="C126" s="316"/>
      <c r="D126" s="316" t="s">
        <v>880</v>
      </c>
      <c r="E126" s="314" t="s">
        <v>577</v>
      </c>
      <c r="F126" s="314" t="s">
        <v>878</v>
      </c>
      <c r="G126" s="314">
        <v>818</v>
      </c>
      <c r="H126" s="314"/>
      <c r="I126" s="314" t="s">
        <v>879</v>
      </c>
      <c r="J126" s="317" t="s">
        <v>578</v>
      </c>
      <c r="K126" s="317"/>
      <c r="L126" s="318"/>
      <c r="M126" s="319"/>
      <c r="N126" s="320"/>
      <c r="O126" s="321"/>
      <c r="P126" s="210"/>
      <c r="Q126" s="208"/>
      <c r="R126" s="37"/>
      <c r="S126" s="37" t="s">
        <v>579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2.75" customHeight="1">
      <c r="A127" s="308">
        <v>2</v>
      </c>
      <c r="B127" s="274">
        <v>45345</v>
      </c>
      <c r="C127" s="237"/>
      <c r="D127" s="237" t="s">
        <v>151</v>
      </c>
      <c r="E127" s="308" t="s">
        <v>577</v>
      </c>
      <c r="F127" s="308">
        <v>240</v>
      </c>
      <c r="G127" s="308">
        <v>205</v>
      </c>
      <c r="H127" s="308">
        <v>266</v>
      </c>
      <c r="I127" s="308" t="s">
        <v>903</v>
      </c>
      <c r="J127" s="278" t="s">
        <v>932</v>
      </c>
      <c r="K127" s="278">
        <f t="shared" ref="K127" si="121">H127-F127</f>
        <v>26</v>
      </c>
      <c r="L127" s="279">
        <f t="shared" ref="L127" si="122">(F127*-0.3)/100</f>
        <v>-0.72</v>
      </c>
      <c r="M127" s="280">
        <f t="shared" ref="M127" si="123">(K127+L127)/F127</f>
        <v>0.10533333333333333</v>
      </c>
      <c r="N127" s="278" t="s">
        <v>580</v>
      </c>
      <c r="O127" s="281">
        <v>45355</v>
      </c>
      <c r="P127" s="274"/>
      <c r="Q127" s="208"/>
      <c r="S127" s="6" t="s">
        <v>579</v>
      </c>
      <c r="T127" s="1"/>
      <c r="U127" s="1"/>
      <c r="V127" s="1"/>
      <c r="W127" s="1"/>
      <c r="X127" s="1"/>
      <c r="Y127" s="1"/>
      <c r="Z127" s="1"/>
    </row>
    <row r="128" spans="1:39" ht="12.75" customHeight="1">
      <c r="A128" s="207">
        <v>3</v>
      </c>
      <c r="B128" s="208">
        <v>45356</v>
      </c>
      <c r="C128" s="259"/>
      <c r="D128" s="259" t="s">
        <v>300</v>
      </c>
      <c r="E128" s="207" t="s">
        <v>577</v>
      </c>
      <c r="F128" s="207" t="s">
        <v>955</v>
      </c>
      <c r="G128" s="207">
        <v>35</v>
      </c>
      <c r="H128" s="207"/>
      <c r="I128" s="207" t="s">
        <v>942</v>
      </c>
      <c r="J128" s="207" t="s">
        <v>578</v>
      </c>
      <c r="K128" s="207"/>
      <c r="L128" s="329"/>
      <c r="M128" s="330"/>
      <c r="N128" s="207"/>
      <c r="O128" s="264"/>
      <c r="P128" s="210">
        <f>VLOOKUP(D128,'MidCap Intra'!$B$11:$C$568,2,0)</f>
        <v>36.35</v>
      </c>
      <c r="Q128" s="327"/>
      <c r="S128" s="328"/>
      <c r="T128" s="239"/>
      <c r="U128" s="239"/>
      <c r="V128" s="239"/>
      <c r="W128" s="239"/>
      <c r="X128" s="239"/>
      <c r="Y128" s="239"/>
      <c r="Z128" s="239"/>
    </row>
    <row r="129" spans="1:27" ht="12.75" customHeight="1">
      <c r="A129" s="207"/>
      <c r="B129" s="208"/>
      <c r="C129" s="259"/>
      <c r="D129" s="259"/>
      <c r="E129" s="207"/>
      <c r="F129" s="207"/>
      <c r="G129" s="207"/>
      <c r="H129" s="207"/>
      <c r="I129" s="207"/>
      <c r="J129" s="207"/>
      <c r="K129" s="207"/>
      <c r="L129" s="329"/>
      <c r="M129" s="330"/>
      <c r="N129" s="207"/>
      <c r="O129" s="264"/>
      <c r="P129" s="208"/>
      <c r="Q129" s="327"/>
      <c r="S129" s="328"/>
      <c r="T129" s="239"/>
      <c r="U129" s="239"/>
      <c r="V129" s="239"/>
      <c r="W129" s="239"/>
      <c r="X129" s="239"/>
      <c r="Y129" s="239"/>
      <c r="Z129" s="239"/>
    </row>
    <row r="130" spans="1:27" ht="12.75" customHeight="1">
      <c r="A130" s="112" t="s">
        <v>581</v>
      </c>
      <c r="B130" s="112"/>
      <c r="C130" s="112"/>
      <c r="D130" s="112"/>
      <c r="E130" s="37"/>
      <c r="F130" s="119" t="s">
        <v>583</v>
      </c>
      <c r="G130" s="54"/>
      <c r="H130" s="54"/>
      <c r="I130" s="54"/>
      <c r="J130" s="6"/>
      <c r="K130" s="132"/>
      <c r="L130" s="133"/>
      <c r="M130" s="6"/>
      <c r="N130" s="102"/>
      <c r="O130" s="147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18" t="s">
        <v>582</v>
      </c>
      <c r="B131" s="112"/>
      <c r="C131" s="112"/>
      <c r="D131" s="112"/>
      <c r="E131" s="6"/>
      <c r="F131" s="119" t="s">
        <v>586</v>
      </c>
      <c r="G131" s="6"/>
      <c r="H131" s="6" t="s">
        <v>603</v>
      </c>
      <c r="I131" s="6"/>
      <c r="J131" s="1"/>
      <c r="K131" s="6"/>
      <c r="L131" s="6"/>
      <c r="M131" s="6"/>
      <c r="N131" s="1"/>
      <c r="O131" s="1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18"/>
      <c r="B132" s="112"/>
      <c r="C132" s="112"/>
      <c r="D132" s="112"/>
      <c r="E132" s="6"/>
      <c r="F132" s="119"/>
      <c r="G132" s="6"/>
      <c r="H132" s="6"/>
      <c r="I132" s="6"/>
      <c r="J132" s="1"/>
      <c r="K132" s="6"/>
      <c r="L132" s="6"/>
      <c r="M132" s="6"/>
      <c r="N132" s="1"/>
      <c r="O132" s="1"/>
      <c r="R132" s="1"/>
      <c r="S132" s="54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18"/>
      <c r="B133" s="112"/>
      <c r="C133" s="112"/>
      <c r="D133" s="112"/>
      <c r="E133" s="6"/>
      <c r="F133" s="119"/>
      <c r="G133" s="54"/>
      <c r="H133" s="37"/>
      <c r="I133" s="54"/>
      <c r="J133" s="6"/>
      <c r="K133" s="132"/>
      <c r="L133" s="133"/>
      <c r="M133" s="6"/>
      <c r="N133" s="102"/>
      <c r="O133" s="134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18"/>
      <c r="B134" s="112"/>
      <c r="C134" s="112"/>
      <c r="D134" s="112"/>
      <c r="E134" s="6"/>
      <c r="F134" s="119"/>
      <c r="G134" s="54"/>
      <c r="H134" s="37"/>
      <c r="I134" s="54"/>
      <c r="J134" s="6"/>
      <c r="K134" s="132"/>
      <c r="L134" s="133"/>
      <c r="M134" s="6"/>
      <c r="N134" s="102"/>
      <c r="O134" s="134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18"/>
      <c r="B135" s="112"/>
      <c r="C135" s="112"/>
      <c r="D135" s="112"/>
      <c r="E135" s="6"/>
      <c r="F135" s="119"/>
      <c r="G135" s="54"/>
      <c r="H135" s="37"/>
      <c r="I135" s="54"/>
      <c r="J135" s="6"/>
      <c r="K135" s="132"/>
      <c r="L135" s="133"/>
      <c r="M135" s="6"/>
      <c r="N135" s="102"/>
      <c r="O135" s="134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18"/>
      <c r="B136" s="112"/>
      <c r="C136" s="112"/>
      <c r="D136" s="112"/>
      <c r="E136" s="6"/>
      <c r="F136" s="119"/>
      <c r="G136" s="54"/>
      <c r="H136" s="37"/>
      <c r="I136" s="54"/>
      <c r="J136" s="6"/>
      <c r="K136" s="132"/>
      <c r="L136" s="133"/>
      <c r="M136" s="6"/>
      <c r="N136" s="102"/>
      <c r="O136" s="134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18"/>
      <c r="B137" s="112"/>
      <c r="C137" s="112"/>
      <c r="D137" s="112"/>
      <c r="E137" s="6"/>
      <c r="F137" s="119"/>
      <c r="G137" s="54"/>
      <c r="H137" s="37"/>
      <c r="I137" s="54"/>
      <c r="J137" s="6"/>
      <c r="K137" s="132"/>
      <c r="L137" s="133"/>
      <c r="M137" s="6"/>
      <c r="N137" s="102"/>
      <c r="O137" s="134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18"/>
      <c r="B138" s="112"/>
      <c r="C138" s="112"/>
      <c r="D138" s="112"/>
      <c r="E138" s="6"/>
      <c r="F138" s="119"/>
      <c r="G138" s="54"/>
      <c r="H138" s="37"/>
      <c r="I138" s="54"/>
      <c r="J138" s="6"/>
      <c r="K138" s="132"/>
      <c r="L138" s="133"/>
      <c r="M138" s="6"/>
      <c r="N138" s="102"/>
      <c r="O138" s="134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54"/>
      <c r="B139" s="101"/>
      <c r="C139" s="101"/>
      <c r="D139" s="37"/>
      <c r="E139" s="54"/>
      <c r="F139" s="54"/>
      <c r="G139" s="54"/>
      <c r="H139" s="37"/>
      <c r="I139" s="54"/>
      <c r="J139" s="6"/>
      <c r="K139" s="132"/>
      <c r="L139" s="133"/>
      <c r="M139" s="6"/>
      <c r="N139" s="102"/>
      <c r="O139" s="134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38.25" customHeight="1">
      <c r="A140" s="37"/>
      <c r="B140" s="148" t="s">
        <v>604</v>
      </c>
      <c r="C140" s="148"/>
      <c r="D140" s="148"/>
      <c r="E140" s="148"/>
      <c r="F140" s="6"/>
      <c r="G140" s="6"/>
      <c r="H140" s="128"/>
      <c r="I140" s="6"/>
      <c r="J140" s="128"/>
      <c r="K140" s="129"/>
      <c r="L140" s="6"/>
      <c r="M140" s="6"/>
      <c r="N140" s="1"/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92" t="s">
        <v>16</v>
      </c>
      <c r="B141" s="93" t="s">
        <v>553</v>
      </c>
      <c r="C141" s="93"/>
      <c r="D141" s="94" t="s">
        <v>564</v>
      </c>
      <c r="E141" s="93" t="s">
        <v>565</v>
      </c>
      <c r="F141" s="93" t="s">
        <v>566</v>
      </c>
      <c r="G141" s="93" t="s">
        <v>605</v>
      </c>
      <c r="H141" s="93" t="s">
        <v>606</v>
      </c>
      <c r="I141" s="93" t="s">
        <v>569</v>
      </c>
      <c r="J141" s="149" t="s">
        <v>570</v>
      </c>
      <c r="K141" s="93" t="s">
        <v>571</v>
      </c>
      <c r="L141" s="93" t="s">
        <v>607</v>
      </c>
      <c r="M141" s="93" t="s">
        <v>574</v>
      </c>
      <c r="N141" s="94" t="s">
        <v>575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1</v>
      </c>
      <c r="B142" s="151">
        <v>41579</v>
      </c>
      <c r="C142" s="151"/>
      <c r="D142" s="152" t="s">
        <v>608</v>
      </c>
      <c r="E142" s="153" t="s">
        <v>577</v>
      </c>
      <c r="F142" s="154">
        <v>82</v>
      </c>
      <c r="G142" s="153" t="s">
        <v>609</v>
      </c>
      <c r="H142" s="153">
        <v>100</v>
      </c>
      <c r="I142" s="155">
        <v>100</v>
      </c>
      <c r="J142" s="156" t="s">
        <v>610</v>
      </c>
      <c r="K142" s="157">
        <f t="shared" ref="K142:K194" si="124">H142-F142</f>
        <v>18</v>
      </c>
      <c r="L142" s="158">
        <f t="shared" ref="L142:L194" si="125">K142/F142</f>
        <v>0.21951219512195122</v>
      </c>
      <c r="M142" s="153" t="s">
        <v>580</v>
      </c>
      <c r="N142" s="159">
        <v>42657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2</v>
      </c>
      <c r="B143" s="151">
        <v>41794</v>
      </c>
      <c r="C143" s="151"/>
      <c r="D143" s="152" t="s">
        <v>611</v>
      </c>
      <c r="E143" s="153" t="s">
        <v>589</v>
      </c>
      <c r="F143" s="154">
        <v>257</v>
      </c>
      <c r="G143" s="153" t="s">
        <v>609</v>
      </c>
      <c r="H143" s="153">
        <v>300</v>
      </c>
      <c r="I143" s="155">
        <v>300</v>
      </c>
      <c r="J143" s="156" t="s">
        <v>610</v>
      </c>
      <c r="K143" s="157">
        <f t="shared" si="124"/>
        <v>43</v>
      </c>
      <c r="L143" s="158">
        <f t="shared" si="125"/>
        <v>0.16731517509727625</v>
      </c>
      <c r="M143" s="153" t="s">
        <v>580</v>
      </c>
      <c r="N143" s="159">
        <v>41822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3</v>
      </c>
      <c r="B144" s="151">
        <v>41828</v>
      </c>
      <c r="C144" s="151"/>
      <c r="D144" s="152" t="s">
        <v>612</v>
      </c>
      <c r="E144" s="153" t="s">
        <v>589</v>
      </c>
      <c r="F144" s="154">
        <v>393</v>
      </c>
      <c r="G144" s="153" t="s">
        <v>609</v>
      </c>
      <c r="H144" s="153">
        <v>468</v>
      </c>
      <c r="I144" s="155">
        <v>468</v>
      </c>
      <c r="J144" s="156" t="s">
        <v>610</v>
      </c>
      <c r="K144" s="157">
        <f t="shared" si="124"/>
        <v>75</v>
      </c>
      <c r="L144" s="158">
        <f t="shared" si="125"/>
        <v>0.19083969465648856</v>
      </c>
      <c r="M144" s="153" t="s">
        <v>580</v>
      </c>
      <c r="N144" s="159">
        <v>41863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4</v>
      </c>
      <c r="B145" s="151">
        <v>41857</v>
      </c>
      <c r="C145" s="151"/>
      <c r="D145" s="152" t="s">
        <v>613</v>
      </c>
      <c r="E145" s="153" t="s">
        <v>589</v>
      </c>
      <c r="F145" s="154">
        <v>205</v>
      </c>
      <c r="G145" s="153" t="s">
        <v>609</v>
      </c>
      <c r="H145" s="153">
        <v>275</v>
      </c>
      <c r="I145" s="155">
        <v>250</v>
      </c>
      <c r="J145" s="156" t="s">
        <v>610</v>
      </c>
      <c r="K145" s="157">
        <f t="shared" si="124"/>
        <v>70</v>
      </c>
      <c r="L145" s="158">
        <f t="shared" si="125"/>
        <v>0.34146341463414637</v>
      </c>
      <c r="M145" s="153" t="s">
        <v>580</v>
      </c>
      <c r="N145" s="159">
        <v>41962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5</v>
      </c>
      <c r="B146" s="151">
        <v>41886</v>
      </c>
      <c r="C146" s="151"/>
      <c r="D146" s="152" t="s">
        <v>614</v>
      </c>
      <c r="E146" s="153" t="s">
        <v>589</v>
      </c>
      <c r="F146" s="154">
        <v>162</v>
      </c>
      <c r="G146" s="153" t="s">
        <v>609</v>
      </c>
      <c r="H146" s="153">
        <v>190</v>
      </c>
      <c r="I146" s="155">
        <v>190</v>
      </c>
      <c r="J146" s="156" t="s">
        <v>610</v>
      </c>
      <c r="K146" s="157">
        <f t="shared" si="124"/>
        <v>28</v>
      </c>
      <c r="L146" s="158">
        <f t="shared" si="125"/>
        <v>0.1728395061728395</v>
      </c>
      <c r="M146" s="153" t="s">
        <v>580</v>
      </c>
      <c r="N146" s="159">
        <v>42006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6</v>
      </c>
      <c r="B147" s="151">
        <v>41886</v>
      </c>
      <c r="C147" s="151"/>
      <c r="D147" s="152" t="s">
        <v>615</v>
      </c>
      <c r="E147" s="153" t="s">
        <v>589</v>
      </c>
      <c r="F147" s="154">
        <v>75</v>
      </c>
      <c r="G147" s="153" t="s">
        <v>609</v>
      </c>
      <c r="H147" s="153">
        <v>91.5</v>
      </c>
      <c r="I147" s="155" t="s">
        <v>602</v>
      </c>
      <c r="J147" s="156" t="s">
        <v>616</v>
      </c>
      <c r="K147" s="157">
        <f t="shared" si="124"/>
        <v>16.5</v>
      </c>
      <c r="L147" s="158">
        <f t="shared" si="125"/>
        <v>0.22</v>
      </c>
      <c r="M147" s="153" t="s">
        <v>580</v>
      </c>
      <c r="N147" s="159">
        <v>41954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7</v>
      </c>
      <c r="B148" s="151">
        <v>41913</v>
      </c>
      <c r="C148" s="151"/>
      <c r="D148" s="152" t="s">
        <v>617</v>
      </c>
      <c r="E148" s="153" t="s">
        <v>589</v>
      </c>
      <c r="F148" s="154">
        <v>850</v>
      </c>
      <c r="G148" s="153" t="s">
        <v>609</v>
      </c>
      <c r="H148" s="153">
        <v>982.5</v>
      </c>
      <c r="I148" s="155">
        <v>1050</v>
      </c>
      <c r="J148" s="156" t="s">
        <v>618</v>
      </c>
      <c r="K148" s="157">
        <f t="shared" si="124"/>
        <v>132.5</v>
      </c>
      <c r="L148" s="158">
        <f t="shared" si="125"/>
        <v>0.15588235294117647</v>
      </c>
      <c r="M148" s="153" t="s">
        <v>580</v>
      </c>
      <c r="N148" s="159">
        <v>42039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8</v>
      </c>
      <c r="B149" s="151">
        <v>41913</v>
      </c>
      <c r="C149" s="151"/>
      <c r="D149" s="152" t="s">
        <v>619</v>
      </c>
      <c r="E149" s="153" t="s">
        <v>589</v>
      </c>
      <c r="F149" s="154">
        <v>475</v>
      </c>
      <c r="G149" s="153" t="s">
        <v>609</v>
      </c>
      <c r="H149" s="153">
        <v>515</v>
      </c>
      <c r="I149" s="155">
        <v>600</v>
      </c>
      <c r="J149" s="156" t="s">
        <v>620</v>
      </c>
      <c r="K149" s="157">
        <f t="shared" si="124"/>
        <v>40</v>
      </c>
      <c r="L149" s="158">
        <f t="shared" si="125"/>
        <v>8.4210526315789472E-2</v>
      </c>
      <c r="M149" s="153" t="s">
        <v>580</v>
      </c>
      <c r="N149" s="159">
        <v>41939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9</v>
      </c>
      <c r="B150" s="151">
        <v>41913</v>
      </c>
      <c r="C150" s="151"/>
      <c r="D150" s="152" t="s">
        <v>621</v>
      </c>
      <c r="E150" s="153" t="s">
        <v>589</v>
      </c>
      <c r="F150" s="154">
        <v>86</v>
      </c>
      <c r="G150" s="153" t="s">
        <v>609</v>
      </c>
      <c r="H150" s="153">
        <v>99</v>
      </c>
      <c r="I150" s="155">
        <v>140</v>
      </c>
      <c r="J150" s="156" t="s">
        <v>622</v>
      </c>
      <c r="K150" s="157">
        <f t="shared" si="124"/>
        <v>13</v>
      </c>
      <c r="L150" s="158">
        <f t="shared" si="125"/>
        <v>0.15116279069767441</v>
      </c>
      <c r="M150" s="153" t="s">
        <v>580</v>
      </c>
      <c r="N150" s="159">
        <v>41939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10</v>
      </c>
      <c r="B151" s="151">
        <v>41926</v>
      </c>
      <c r="C151" s="151"/>
      <c r="D151" s="152" t="s">
        <v>623</v>
      </c>
      <c r="E151" s="153" t="s">
        <v>589</v>
      </c>
      <c r="F151" s="154">
        <v>496.6</v>
      </c>
      <c r="G151" s="153" t="s">
        <v>609</v>
      </c>
      <c r="H151" s="153">
        <v>621</v>
      </c>
      <c r="I151" s="155">
        <v>580</v>
      </c>
      <c r="J151" s="156" t="s">
        <v>610</v>
      </c>
      <c r="K151" s="157">
        <f t="shared" si="124"/>
        <v>124.39999999999998</v>
      </c>
      <c r="L151" s="158">
        <f t="shared" si="125"/>
        <v>0.25050342327829234</v>
      </c>
      <c r="M151" s="153" t="s">
        <v>580</v>
      </c>
      <c r="N151" s="159">
        <v>42605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11</v>
      </c>
      <c r="B152" s="151">
        <v>41926</v>
      </c>
      <c r="C152" s="151"/>
      <c r="D152" s="152" t="s">
        <v>624</v>
      </c>
      <c r="E152" s="153" t="s">
        <v>589</v>
      </c>
      <c r="F152" s="154">
        <v>2481.9</v>
      </c>
      <c r="G152" s="153" t="s">
        <v>609</v>
      </c>
      <c r="H152" s="153">
        <v>2840</v>
      </c>
      <c r="I152" s="155">
        <v>2870</v>
      </c>
      <c r="J152" s="156" t="s">
        <v>625</v>
      </c>
      <c r="K152" s="157">
        <f t="shared" si="124"/>
        <v>358.09999999999991</v>
      </c>
      <c r="L152" s="158">
        <f t="shared" si="125"/>
        <v>0.14428462065353154</v>
      </c>
      <c r="M152" s="153" t="s">
        <v>580</v>
      </c>
      <c r="N152" s="159">
        <v>42017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12</v>
      </c>
      <c r="B153" s="151">
        <v>41928</v>
      </c>
      <c r="C153" s="151"/>
      <c r="D153" s="152" t="s">
        <v>626</v>
      </c>
      <c r="E153" s="153" t="s">
        <v>589</v>
      </c>
      <c r="F153" s="154">
        <v>84.5</v>
      </c>
      <c r="G153" s="153" t="s">
        <v>609</v>
      </c>
      <c r="H153" s="153">
        <v>93</v>
      </c>
      <c r="I153" s="155">
        <v>110</v>
      </c>
      <c r="J153" s="156" t="s">
        <v>627</v>
      </c>
      <c r="K153" s="157">
        <f t="shared" si="124"/>
        <v>8.5</v>
      </c>
      <c r="L153" s="158">
        <f t="shared" si="125"/>
        <v>0.10059171597633136</v>
      </c>
      <c r="M153" s="153" t="s">
        <v>580</v>
      </c>
      <c r="N153" s="159">
        <v>41939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13</v>
      </c>
      <c r="B154" s="151">
        <v>41928</v>
      </c>
      <c r="C154" s="151"/>
      <c r="D154" s="152" t="s">
        <v>628</v>
      </c>
      <c r="E154" s="153" t="s">
        <v>589</v>
      </c>
      <c r="F154" s="154">
        <v>401</v>
      </c>
      <c r="G154" s="153" t="s">
        <v>609</v>
      </c>
      <c r="H154" s="153">
        <v>428</v>
      </c>
      <c r="I154" s="155">
        <v>450</v>
      </c>
      <c r="J154" s="156" t="s">
        <v>629</v>
      </c>
      <c r="K154" s="157">
        <f t="shared" si="124"/>
        <v>27</v>
      </c>
      <c r="L154" s="158">
        <f t="shared" si="125"/>
        <v>6.7331670822942641E-2</v>
      </c>
      <c r="M154" s="153" t="s">
        <v>580</v>
      </c>
      <c r="N154" s="159">
        <v>42020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14</v>
      </c>
      <c r="B155" s="151">
        <v>41928</v>
      </c>
      <c r="C155" s="151"/>
      <c r="D155" s="152" t="s">
        <v>630</v>
      </c>
      <c r="E155" s="153" t="s">
        <v>589</v>
      </c>
      <c r="F155" s="154">
        <v>101</v>
      </c>
      <c r="G155" s="153" t="s">
        <v>609</v>
      </c>
      <c r="H155" s="153">
        <v>112</v>
      </c>
      <c r="I155" s="155">
        <v>120</v>
      </c>
      <c r="J155" s="156" t="s">
        <v>631</v>
      </c>
      <c r="K155" s="157">
        <f t="shared" si="124"/>
        <v>11</v>
      </c>
      <c r="L155" s="158">
        <f t="shared" si="125"/>
        <v>0.10891089108910891</v>
      </c>
      <c r="M155" s="153" t="s">
        <v>580</v>
      </c>
      <c r="N155" s="159">
        <v>41939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15</v>
      </c>
      <c r="B156" s="151">
        <v>41954</v>
      </c>
      <c r="C156" s="151"/>
      <c r="D156" s="152" t="s">
        <v>632</v>
      </c>
      <c r="E156" s="153" t="s">
        <v>589</v>
      </c>
      <c r="F156" s="154">
        <v>59</v>
      </c>
      <c r="G156" s="153" t="s">
        <v>609</v>
      </c>
      <c r="H156" s="153">
        <v>76</v>
      </c>
      <c r="I156" s="155">
        <v>76</v>
      </c>
      <c r="J156" s="156" t="s">
        <v>610</v>
      </c>
      <c r="K156" s="157">
        <f t="shared" si="124"/>
        <v>17</v>
      </c>
      <c r="L156" s="158">
        <f t="shared" si="125"/>
        <v>0.28813559322033899</v>
      </c>
      <c r="M156" s="153" t="s">
        <v>580</v>
      </c>
      <c r="N156" s="159">
        <v>43032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16</v>
      </c>
      <c r="B157" s="151">
        <v>41954</v>
      </c>
      <c r="C157" s="151"/>
      <c r="D157" s="152" t="s">
        <v>621</v>
      </c>
      <c r="E157" s="153" t="s">
        <v>589</v>
      </c>
      <c r="F157" s="154">
        <v>99</v>
      </c>
      <c r="G157" s="153" t="s">
        <v>609</v>
      </c>
      <c r="H157" s="153">
        <v>120</v>
      </c>
      <c r="I157" s="155">
        <v>120</v>
      </c>
      <c r="J157" s="156" t="s">
        <v>598</v>
      </c>
      <c r="K157" s="157">
        <f t="shared" si="124"/>
        <v>21</v>
      </c>
      <c r="L157" s="158">
        <f t="shared" si="125"/>
        <v>0.21212121212121213</v>
      </c>
      <c r="M157" s="153" t="s">
        <v>580</v>
      </c>
      <c r="N157" s="159">
        <v>41960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17</v>
      </c>
      <c r="B158" s="151">
        <v>41956</v>
      </c>
      <c r="C158" s="151"/>
      <c r="D158" s="152" t="s">
        <v>633</v>
      </c>
      <c r="E158" s="153" t="s">
        <v>589</v>
      </c>
      <c r="F158" s="154">
        <v>22</v>
      </c>
      <c r="G158" s="153" t="s">
        <v>609</v>
      </c>
      <c r="H158" s="153">
        <v>33.549999999999997</v>
      </c>
      <c r="I158" s="155">
        <v>32</v>
      </c>
      <c r="J158" s="156" t="s">
        <v>634</v>
      </c>
      <c r="K158" s="157">
        <f t="shared" si="124"/>
        <v>11.549999999999997</v>
      </c>
      <c r="L158" s="158">
        <f t="shared" si="125"/>
        <v>0.52499999999999991</v>
      </c>
      <c r="M158" s="153" t="s">
        <v>580</v>
      </c>
      <c r="N158" s="159">
        <v>42188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18</v>
      </c>
      <c r="B159" s="151">
        <v>41976</v>
      </c>
      <c r="C159" s="151"/>
      <c r="D159" s="152" t="s">
        <v>635</v>
      </c>
      <c r="E159" s="153" t="s">
        <v>589</v>
      </c>
      <c r="F159" s="154">
        <v>440</v>
      </c>
      <c r="G159" s="153" t="s">
        <v>609</v>
      </c>
      <c r="H159" s="153">
        <v>520</v>
      </c>
      <c r="I159" s="155">
        <v>520</v>
      </c>
      <c r="J159" s="156" t="s">
        <v>636</v>
      </c>
      <c r="K159" s="157">
        <f t="shared" si="124"/>
        <v>80</v>
      </c>
      <c r="L159" s="158">
        <f t="shared" si="125"/>
        <v>0.18181818181818182</v>
      </c>
      <c r="M159" s="153" t="s">
        <v>580</v>
      </c>
      <c r="N159" s="159">
        <v>42208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19</v>
      </c>
      <c r="B160" s="151">
        <v>41976</v>
      </c>
      <c r="C160" s="151"/>
      <c r="D160" s="152" t="s">
        <v>637</v>
      </c>
      <c r="E160" s="153" t="s">
        <v>589</v>
      </c>
      <c r="F160" s="154">
        <v>360</v>
      </c>
      <c r="G160" s="153" t="s">
        <v>609</v>
      </c>
      <c r="H160" s="153">
        <v>427</v>
      </c>
      <c r="I160" s="155">
        <v>425</v>
      </c>
      <c r="J160" s="156" t="s">
        <v>638</v>
      </c>
      <c r="K160" s="157">
        <f t="shared" si="124"/>
        <v>67</v>
      </c>
      <c r="L160" s="158">
        <f t="shared" si="125"/>
        <v>0.18611111111111112</v>
      </c>
      <c r="M160" s="153" t="s">
        <v>580</v>
      </c>
      <c r="N160" s="159">
        <v>42058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20</v>
      </c>
      <c r="B161" s="151">
        <v>42012</v>
      </c>
      <c r="C161" s="151"/>
      <c r="D161" s="152" t="s">
        <v>639</v>
      </c>
      <c r="E161" s="153" t="s">
        <v>589</v>
      </c>
      <c r="F161" s="154">
        <v>360</v>
      </c>
      <c r="G161" s="153" t="s">
        <v>609</v>
      </c>
      <c r="H161" s="153">
        <v>455</v>
      </c>
      <c r="I161" s="155">
        <v>420</v>
      </c>
      <c r="J161" s="156" t="s">
        <v>640</v>
      </c>
      <c r="K161" s="157">
        <f t="shared" si="124"/>
        <v>95</v>
      </c>
      <c r="L161" s="158">
        <f t="shared" si="125"/>
        <v>0.2638888888888889</v>
      </c>
      <c r="M161" s="153" t="s">
        <v>580</v>
      </c>
      <c r="N161" s="159">
        <v>42024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21</v>
      </c>
      <c r="B162" s="151">
        <v>42012</v>
      </c>
      <c r="C162" s="151"/>
      <c r="D162" s="152" t="s">
        <v>641</v>
      </c>
      <c r="E162" s="153" t="s">
        <v>589</v>
      </c>
      <c r="F162" s="154">
        <v>130</v>
      </c>
      <c r="G162" s="153"/>
      <c r="H162" s="153">
        <v>175.5</v>
      </c>
      <c r="I162" s="155">
        <v>165</v>
      </c>
      <c r="J162" s="156" t="s">
        <v>642</v>
      </c>
      <c r="K162" s="157">
        <f t="shared" si="124"/>
        <v>45.5</v>
      </c>
      <c r="L162" s="158">
        <f t="shared" si="125"/>
        <v>0.35</v>
      </c>
      <c r="M162" s="153" t="s">
        <v>580</v>
      </c>
      <c r="N162" s="159">
        <v>43088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22</v>
      </c>
      <c r="B163" s="151">
        <v>42040</v>
      </c>
      <c r="C163" s="151"/>
      <c r="D163" s="152" t="s">
        <v>399</v>
      </c>
      <c r="E163" s="153" t="s">
        <v>577</v>
      </c>
      <c r="F163" s="154">
        <v>98</v>
      </c>
      <c r="G163" s="153"/>
      <c r="H163" s="153">
        <v>120</v>
      </c>
      <c r="I163" s="155">
        <v>120</v>
      </c>
      <c r="J163" s="156" t="s">
        <v>610</v>
      </c>
      <c r="K163" s="157">
        <f t="shared" si="124"/>
        <v>22</v>
      </c>
      <c r="L163" s="158">
        <f t="shared" si="125"/>
        <v>0.22448979591836735</v>
      </c>
      <c r="M163" s="153" t="s">
        <v>580</v>
      </c>
      <c r="N163" s="159">
        <v>42753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23</v>
      </c>
      <c r="B164" s="151">
        <v>42040</v>
      </c>
      <c r="C164" s="151"/>
      <c r="D164" s="152" t="s">
        <v>643</v>
      </c>
      <c r="E164" s="153" t="s">
        <v>577</v>
      </c>
      <c r="F164" s="154">
        <v>196</v>
      </c>
      <c r="G164" s="153"/>
      <c r="H164" s="153">
        <v>262</v>
      </c>
      <c r="I164" s="155">
        <v>255</v>
      </c>
      <c r="J164" s="156" t="s">
        <v>610</v>
      </c>
      <c r="K164" s="157">
        <f t="shared" si="124"/>
        <v>66</v>
      </c>
      <c r="L164" s="158">
        <f t="shared" si="125"/>
        <v>0.33673469387755101</v>
      </c>
      <c r="M164" s="153" t="s">
        <v>580</v>
      </c>
      <c r="N164" s="159">
        <v>42599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0">
        <v>24</v>
      </c>
      <c r="B165" s="161">
        <v>42067</v>
      </c>
      <c r="C165" s="161"/>
      <c r="D165" s="162" t="s">
        <v>398</v>
      </c>
      <c r="E165" s="163" t="s">
        <v>577</v>
      </c>
      <c r="F165" s="164">
        <v>235</v>
      </c>
      <c r="G165" s="164"/>
      <c r="H165" s="165">
        <v>77</v>
      </c>
      <c r="I165" s="165" t="s">
        <v>644</v>
      </c>
      <c r="J165" s="166" t="s">
        <v>645</v>
      </c>
      <c r="K165" s="167">
        <f t="shared" si="124"/>
        <v>-158</v>
      </c>
      <c r="L165" s="168">
        <f t="shared" si="125"/>
        <v>-0.67234042553191486</v>
      </c>
      <c r="M165" s="164" t="s">
        <v>590</v>
      </c>
      <c r="N165" s="161">
        <v>43522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25</v>
      </c>
      <c r="B166" s="151">
        <v>42067</v>
      </c>
      <c r="C166" s="151"/>
      <c r="D166" s="152" t="s">
        <v>646</v>
      </c>
      <c r="E166" s="153" t="s">
        <v>577</v>
      </c>
      <c r="F166" s="154">
        <v>185</v>
      </c>
      <c r="G166" s="153"/>
      <c r="H166" s="153">
        <v>224</v>
      </c>
      <c r="I166" s="155" t="s">
        <v>647</v>
      </c>
      <c r="J166" s="156" t="s">
        <v>610</v>
      </c>
      <c r="K166" s="157">
        <f t="shared" si="124"/>
        <v>39</v>
      </c>
      <c r="L166" s="158">
        <f t="shared" si="125"/>
        <v>0.21081081081081082</v>
      </c>
      <c r="M166" s="153" t="s">
        <v>580</v>
      </c>
      <c r="N166" s="159">
        <v>42647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0">
        <v>26</v>
      </c>
      <c r="B167" s="161">
        <v>42090</v>
      </c>
      <c r="C167" s="161"/>
      <c r="D167" s="169" t="s">
        <v>648</v>
      </c>
      <c r="E167" s="164" t="s">
        <v>577</v>
      </c>
      <c r="F167" s="164">
        <v>49.5</v>
      </c>
      <c r="G167" s="165"/>
      <c r="H167" s="165">
        <v>15.85</v>
      </c>
      <c r="I167" s="165">
        <v>67</v>
      </c>
      <c r="J167" s="166" t="s">
        <v>649</v>
      </c>
      <c r="K167" s="165">
        <f t="shared" si="124"/>
        <v>-33.65</v>
      </c>
      <c r="L167" s="170">
        <f t="shared" si="125"/>
        <v>-0.67979797979797973</v>
      </c>
      <c r="M167" s="164" t="s">
        <v>590</v>
      </c>
      <c r="N167" s="171">
        <v>43627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27</v>
      </c>
      <c r="B168" s="151">
        <v>42093</v>
      </c>
      <c r="C168" s="151"/>
      <c r="D168" s="152" t="s">
        <v>650</v>
      </c>
      <c r="E168" s="153" t="s">
        <v>577</v>
      </c>
      <c r="F168" s="154">
        <v>183.5</v>
      </c>
      <c r="G168" s="153"/>
      <c r="H168" s="153">
        <v>219</v>
      </c>
      <c r="I168" s="155">
        <v>218</v>
      </c>
      <c r="J168" s="156" t="s">
        <v>651</v>
      </c>
      <c r="K168" s="157">
        <f t="shared" si="124"/>
        <v>35.5</v>
      </c>
      <c r="L168" s="158">
        <f t="shared" si="125"/>
        <v>0.19346049046321526</v>
      </c>
      <c r="M168" s="153" t="s">
        <v>580</v>
      </c>
      <c r="N168" s="159">
        <v>42103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28</v>
      </c>
      <c r="B169" s="151">
        <v>42114</v>
      </c>
      <c r="C169" s="151"/>
      <c r="D169" s="152" t="s">
        <v>652</v>
      </c>
      <c r="E169" s="153" t="s">
        <v>577</v>
      </c>
      <c r="F169" s="154">
        <f>(227+237)/2</f>
        <v>232</v>
      </c>
      <c r="G169" s="153"/>
      <c r="H169" s="153">
        <v>298</v>
      </c>
      <c r="I169" s="155">
        <v>298</v>
      </c>
      <c r="J169" s="156" t="s">
        <v>610</v>
      </c>
      <c r="K169" s="157">
        <f t="shared" si="124"/>
        <v>66</v>
      </c>
      <c r="L169" s="158">
        <f t="shared" si="125"/>
        <v>0.28448275862068967</v>
      </c>
      <c r="M169" s="153" t="s">
        <v>580</v>
      </c>
      <c r="N169" s="159">
        <v>42823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29</v>
      </c>
      <c r="B170" s="151">
        <v>42128</v>
      </c>
      <c r="C170" s="151"/>
      <c r="D170" s="152" t="s">
        <v>653</v>
      </c>
      <c r="E170" s="153" t="s">
        <v>589</v>
      </c>
      <c r="F170" s="154">
        <v>385</v>
      </c>
      <c r="G170" s="153"/>
      <c r="H170" s="153">
        <f>212.5+331</f>
        <v>543.5</v>
      </c>
      <c r="I170" s="155">
        <v>510</v>
      </c>
      <c r="J170" s="156" t="s">
        <v>654</v>
      </c>
      <c r="K170" s="157">
        <f t="shared" si="124"/>
        <v>158.5</v>
      </c>
      <c r="L170" s="158">
        <f t="shared" si="125"/>
        <v>0.41168831168831171</v>
      </c>
      <c r="M170" s="153" t="s">
        <v>580</v>
      </c>
      <c r="N170" s="159">
        <v>42235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30</v>
      </c>
      <c r="B171" s="151">
        <v>42128</v>
      </c>
      <c r="C171" s="151"/>
      <c r="D171" s="152" t="s">
        <v>655</v>
      </c>
      <c r="E171" s="153" t="s">
        <v>589</v>
      </c>
      <c r="F171" s="154">
        <v>115.5</v>
      </c>
      <c r="G171" s="153"/>
      <c r="H171" s="153">
        <v>146</v>
      </c>
      <c r="I171" s="155">
        <v>142</v>
      </c>
      <c r="J171" s="156" t="s">
        <v>656</v>
      </c>
      <c r="K171" s="157">
        <f t="shared" si="124"/>
        <v>30.5</v>
      </c>
      <c r="L171" s="158">
        <f t="shared" si="125"/>
        <v>0.26406926406926406</v>
      </c>
      <c r="M171" s="153" t="s">
        <v>580</v>
      </c>
      <c r="N171" s="159">
        <v>42202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31</v>
      </c>
      <c r="B172" s="151">
        <v>42151</v>
      </c>
      <c r="C172" s="151"/>
      <c r="D172" s="152" t="s">
        <v>530</v>
      </c>
      <c r="E172" s="153" t="s">
        <v>589</v>
      </c>
      <c r="F172" s="154">
        <v>237.5</v>
      </c>
      <c r="G172" s="153"/>
      <c r="H172" s="153">
        <v>279.5</v>
      </c>
      <c r="I172" s="155">
        <v>278</v>
      </c>
      <c r="J172" s="156" t="s">
        <v>610</v>
      </c>
      <c r="K172" s="157">
        <f t="shared" si="124"/>
        <v>42</v>
      </c>
      <c r="L172" s="158">
        <f t="shared" si="125"/>
        <v>0.17684210526315788</v>
      </c>
      <c r="M172" s="153" t="s">
        <v>580</v>
      </c>
      <c r="N172" s="159">
        <v>42222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32</v>
      </c>
      <c r="B173" s="151">
        <v>42174</v>
      </c>
      <c r="C173" s="151"/>
      <c r="D173" s="152" t="s">
        <v>628</v>
      </c>
      <c r="E173" s="153" t="s">
        <v>577</v>
      </c>
      <c r="F173" s="154">
        <v>340</v>
      </c>
      <c r="G173" s="153"/>
      <c r="H173" s="153">
        <v>448</v>
      </c>
      <c r="I173" s="155">
        <v>448</v>
      </c>
      <c r="J173" s="156" t="s">
        <v>610</v>
      </c>
      <c r="K173" s="157">
        <f t="shared" si="124"/>
        <v>108</v>
      </c>
      <c r="L173" s="158">
        <f t="shared" si="125"/>
        <v>0.31764705882352939</v>
      </c>
      <c r="M173" s="153" t="s">
        <v>580</v>
      </c>
      <c r="N173" s="159">
        <v>43018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33</v>
      </c>
      <c r="B174" s="151">
        <v>42191</v>
      </c>
      <c r="C174" s="151"/>
      <c r="D174" s="152" t="s">
        <v>657</v>
      </c>
      <c r="E174" s="153" t="s">
        <v>577</v>
      </c>
      <c r="F174" s="154">
        <v>390</v>
      </c>
      <c r="G174" s="153"/>
      <c r="H174" s="153">
        <v>460</v>
      </c>
      <c r="I174" s="155">
        <v>460</v>
      </c>
      <c r="J174" s="156" t="s">
        <v>610</v>
      </c>
      <c r="K174" s="157">
        <f t="shared" si="124"/>
        <v>70</v>
      </c>
      <c r="L174" s="158">
        <f t="shared" si="125"/>
        <v>0.17948717948717949</v>
      </c>
      <c r="M174" s="153" t="s">
        <v>580</v>
      </c>
      <c r="N174" s="159">
        <v>42478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0">
        <v>34</v>
      </c>
      <c r="B175" s="161">
        <v>42195</v>
      </c>
      <c r="C175" s="161"/>
      <c r="D175" s="162" t="s">
        <v>658</v>
      </c>
      <c r="E175" s="163" t="s">
        <v>577</v>
      </c>
      <c r="F175" s="164">
        <v>122.5</v>
      </c>
      <c r="G175" s="164"/>
      <c r="H175" s="165">
        <v>61</v>
      </c>
      <c r="I175" s="165">
        <v>172</v>
      </c>
      <c r="J175" s="166" t="s">
        <v>659</v>
      </c>
      <c r="K175" s="167">
        <f t="shared" si="124"/>
        <v>-61.5</v>
      </c>
      <c r="L175" s="168">
        <f t="shared" si="125"/>
        <v>-0.50204081632653064</v>
      </c>
      <c r="M175" s="164" t="s">
        <v>590</v>
      </c>
      <c r="N175" s="161">
        <v>43333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35</v>
      </c>
      <c r="B176" s="151">
        <v>42219</v>
      </c>
      <c r="C176" s="151"/>
      <c r="D176" s="152" t="s">
        <v>660</v>
      </c>
      <c r="E176" s="153" t="s">
        <v>577</v>
      </c>
      <c r="F176" s="154">
        <v>297.5</v>
      </c>
      <c r="G176" s="153"/>
      <c r="H176" s="153">
        <v>350</v>
      </c>
      <c r="I176" s="155">
        <v>360</v>
      </c>
      <c r="J176" s="156" t="s">
        <v>661</v>
      </c>
      <c r="K176" s="157">
        <f t="shared" si="124"/>
        <v>52.5</v>
      </c>
      <c r="L176" s="158">
        <f t="shared" si="125"/>
        <v>0.17647058823529413</v>
      </c>
      <c r="M176" s="153" t="s">
        <v>580</v>
      </c>
      <c r="N176" s="159">
        <v>42232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36</v>
      </c>
      <c r="B177" s="151">
        <v>42219</v>
      </c>
      <c r="C177" s="151"/>
      <c r="D177" s="152" t="s">
        <v>662</v>
      </c>
      <c r="E177" s="153" t="s">
        <v>577</v>
      </c>
      <c r="F177" s="154">
        <v>115.5</v>
      </c>
      <c r="G177" s="153"/>
      <c r="H177" s="153">
        <v>149</v>
      </c>
      <c r="I177" s="155">
        <v>140</v>
      </c>
      <c r="J177" s="156" t="s">
        <v>663</v>
      </c>
      <c r="K177" s="157">
        <f t="shared" si="124"/>
        <v>33.5</v>
      </c>
      <c r="L177" s="158">
        <f t="shared" si="125"/>
        <v>0.29004329004329005</v>
      </c>
      <c r="M177" s="153" t="s">
        <v>580</v>
      </c>
      <c r="N177" s="159">
        <v>42740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37</v>
      </c>
      <c r="B178" s="151">
        <v>42251</v>
      </c>
      <c r="C178" s="151"/>
      <c r="D178" s="152" t="s">
        <v>530</v>
      </c>
      <c r="E178" s="153" t="s">
        <v>577</v>
      </c>
      <c r="F178" s="154">
        <v>226</v>
      </c>
      <c r="G178" s="153"/>
      <c r="H178" s="153">
        <v>292</v>
      </c>
      <c r="I178" s="155">
        <v>292</v>
      </c>
      <c r="J178" s="156" t="s">
        <v>664</v>
      </c>
      <c r="K178" s="157">
        <f t="shared" si="124"/>
        <v>66</v>
      </c>
      <c r="L178" s="158">
        <f t="shared" si="125"/>
        <v>0.29203539823008851</v>
      </c>
      <c r="M178" s="153" t="s">
        <v>580</v>
      </c>
      <c r="N178" s="159">
        <v>42286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38</v>
      </c>
      <c r="B179" s="151">
        <v>42254</v>
      </c>
      <c r="C179" s="151"/>
      <c r="D179" s="152" t="s">
        <v>652</v>
      </c>
      <c r="E179" s="153" t="s">
        <v>577</v>
      </c>
      <c r="F179" s="154">
        <v>232.5</v>
      </c>
      <c r="G179" s="153"/>
      <c r="H179" s="153">
        <v>312.5</v>
      </c>
      <c r="I179" s="155">
        <v>310</v>
      </c>
      <c r="J179" s="156" t="s">
        <v>610</v>
      </c>
      <c r="K179" s="157">
        <f t="shared" si="124"/>
        <v>80</v>
      </c>
      <c r="L179" s="158">
        <f t="shared" si="125"/>
        <v>0.34408602150537637</v>
      </c>
      <c r="M179" s="153" t="s">
        <v>580</v>
      </c>
      <c r="N179" s="159">
        <v>42823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39</v>
      </c>
      <c r="B180" s="151">
        <v>42268</v>
      </c>
      <c r="C180" s="151"/>
      <c r="D180" s="152" t="s">
        <v>665</v>
      </c>
      <c r="E180" s="153" t="s">
        <v>577</v>
      </c>
      <c r="F180" s="154">
        <v>196.5</v>
      </c>
      <c r="G180" s="153"/>
      <c r="H180" s="153">
        <v>238</v>
      </c>
      <c r="I180" s="155">
        <v>238</v>
      </c>
      <c r="J180" s="156" t="s">
        <v>664</v>
      </c>
      <c r="K180" s="157">
        <f t="shared" si="124"/>
        <v>41.5</v>
      </c>
      <c r="L180" s="158">
        <f t="shared" si="125"/>
        <v>0.21119592875318066</v>
      </c>
      <c r="M180" s="153" t="s">
        <v>580</v>
      </c>
      <c r="N180" s="159">
        <v>42291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40</v>
      </c>
      <c r="B181" s="151">
        <v>42271</v>
      </c>
      <c r="C181" s="151"/>
      <c r="D181" s="152" t="s">
        <v>608</v>
      </c>
      <c r="E181" s="153" t="s">
        <v>577</v>
      </c>
      <c r="F181" s="154">
        <v>65</v>
      </c>
      <c r="G181" s="153"/>
      <c r="H181" s="153">
        <v>82</v>
      </c>
      <c r="I181" s="155">
        <v>82</v>
      </c>
      <c r="J181" s="156" t="s">
        <v>664</v>
      </c>
      <c r="K181" s="157">
        <f t="shared" si="124"/>
        <v>17</v>
      </c>
      <c r="L181" s="158">
        <f t="shared" si="125"/>
        <v>0.26153846153846155</v>
      </c>
      <c r="M181" s="153" t="s">
        <v>580</v>
      </c>
      <c r="N181" s="159">
        <v>42578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41</v>
      </c>
      <c r="B182" s="151">
        <v>42291</v>
      </c>
      <c r="C182" s="151"/>
      <c r="D182" s="152" t="s">
        <v>666</v>
      </c>
      <c r="E182" s="153" t="s">
        <v>577</v>
      </c>
      <c r="F182" s="154">
        <v>144</v>
      </c>
      <c r="G182" s="153"/>
      <c r="H182" s="153">
        <v>182.5</v>
      </c>
      <c r="I182" s="155">
        <v>181</v>
      </c>
      <c r="J182" s="156" t="s">
        <v>664</v>
      </c>
      <c r="K182" s="157">
        <f t="shared" si="124"/>
        <v>38.5</v>
      </c>
      <c r="L182" s="158">
        <f t="shared" si="125"/>
        <v>0.2673611111111111</v>
      </c>
      <c r="M182" s="153" t="s">
        <v>580</v>
      </c>
      <c r="N182" s="159">
        <v>42817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42</v>
      </c>
      <c r="B183" s="151">
        <v>42291</v>
      </c>
      <c r="C183" s="151"/>
      <c r="D183" s="152" t="s">
        <v>667</v>
      </c>
      <c r="E183" s="153" t="s">
        <v>577</v>
      </c>
      <c r="F183" s="154">
        <v>264</v>
      </c>
      <c r="G183" s="153"/>
      <c r="H183" s="153">
        <v>311</v>
      </c>
      <c r="I183" s="155">
        <v>311</v>
      </c>
      <c r="J183" s="156" t="s">
        <v>664</v>
      </c>
      <c r="K183" s="157">
        <f t="shared" si="124"/>
        <v>47</v>
      </c>
      <c r="L183" s="158">
        <f t="shared" si="125"/>
        <v>0.17803030303030304</v>
      </c>
      <c r="M183" s="153" t="s">
        <v>580</v>
      </c>
      <c r="N183" s="159">
        <v>42604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43</v>
      </c>
      <c r="B184" s="151">
        <v>42318</v>
      </c>
      <c r="C184" s="151"/>
      <c r="D184" s="152" t="s">
        <v>668</v>
      </c>
      <c r="E184" s="153" t="s">
        <v>589</v>
      </c>
      <c r="F184" s="154">
        <v>549.5</v>
      </c>
      <c r="G184" s="153"/>
      <c r="H184" s="153">
        <v>630</v>
      </c>
      <c r="I184" s="155">
        <v>630</v>
      </c>
      <c r="J184" s="156" t="s">
        <v>664</v>
      </c>
      <c r="K184" s="157">
        <f t="shared" si="124"/>
        <v>80.5</v>
      </c>
      <c r="L184" s="158">
        <f t="shared" si="125"/>
        <v>0.1464968152866242</v>
      </c>
      <c r="M184" s="153" t="s">
        <v>580</v>
      </c>
      <c r="N184" s="159">
        <v>42419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44</v>
      </c>
      <c r="B185" s="151">
        <v>42342</v>
      </c>
      <c r="C185" s="151"/>
      <c r="D185" s="152" t="s">
        <v>669</v>
      </c>
      <c r="E185" s="153" t="s">
        <v>577</v>
      </c>
      <c r="F185" s="154">
        <v>1027.5</v>
      </c>
      <c r="G185" s="153"/>
      <c r="H185" s="153">
        <v>1315</v>
      </c>
      <c r="I185" s="155">
        <v>1250</v>
      </c>
      <c r="J185" s="156" t="s">
        <v>664</v>
      </c>
      <c r="K185" s="157">
        <f t="shared" si="124"/>
        <v>287.5</v>
      </c>
      <c r="L185" s="158">
        <f t="shared" si="125"/>
        <v>0.27980535279805352</v>
      </c>
      <c r="M185" s="153" t="s">
        <v>580</v>
      </c>
      <c r="N185" s="159">
        <v>43244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45</v>
      </c>
      <c r="B186" s="151">
        <v>42367</v>
      </c>
      <c r="C186" s="151"/>
      <c r="D186" s="152" t="s">
        <v>670</v>
      </c>
      <c r="E186" s="153" t="s">
        <v>577</v>
      </c>
      <c r="F186" s="154">
        <v>465</v>
      </c>
      <c r="G186" s="153"/>
      <c r="H186" s="153">
        <v>540</v>
      </c>
      <c r="I186" s="155">
        <v>540</v>
      </c>
      <c r="J186" s="156" t="s">
        <v>664</v>
      </c>
      <c r="K186" s="157">
        <f t="shared" si="124"/>
        <v>75</v>
      </c>
      <c r="L186" s="158">
        <f t="shared" si="125"/>
        <v>0.16129032258064516</v>
      </c>
      <c r="M186" s="153" t="s">
        <v>580</v>
      </c>
      <c r="N186" s="159">
        <v>42530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46</v>
      </c>
      <c r="B187" s="151">
        <v>42380</v>
      </c>
      <c r="C187" s="151"/>
      <c r="D187" s="152" t="s">
        <v>399</v>
      </c>
      <c r="E187" s="153" t="s">
        <v>589</v>
      </c>
      <c r="F187" s="154">
        <v>81</v>
      </c>
      <c r="G187" s="153"/>
      <c r="H187" s="153">
        <v>110</v>
      </c>
      <c r="I187" s="155">
        <v>110</v>
      </c>
      <c r="J187" s="156" t="s">
        <v>664</v>
      </c>
      <c r="K187" s="157">
        <f t="shared" si="124"/>
        <v>29</v>
      </c>
      <c r="L187" s="158">
        <f t="shared" si="125"/>
        <v>0.35802469135802467</v>
      </c>
      <c r="M187" s="153" t="s">
        <v>580</v>
      </c>
      <c r="N187" s="159">
        <v>42745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47</v>
      </c>
      <c r="B188" s="151">
        <v>42382</v>
      </c>
      <c r="C188" s="151"/>
      <c r="D188" s="152" t="s">
        <v>671</v>
      </c>
      <c r="E188" s="153" t="s">
        <v>589</v>
      </c>
      <c r="F188" s="154">
        <v>417.5</v>
      </c>
      <c r="G188" s="153"/>
      <c r="H188" s="153">
        <v>547</v>
      </c>
      <c r="I188" s="155">
        <v>535</v>
      </c>
      <c r="J188" s="156" t="s">
        <v>664</v>
      </c>
      <c r="K188" s="157">
        <f t="shared" si="124"/>
        <v>129.5</v>
      </c>
      <c r="L188" s="158">
        <f t="shared" si="125"/>
        <v>0.31017964071856285</v>
      </c>
      <c r="M188" s="153" t="s">
        <v>580</v>
      </c>
      <c r="N188" s="159">
        <v>42578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48</v>
      </c>
      <c r="B189" s="151">
        <v>42408</v>
      </c>
      <c r="C189" s="151"/>
      <c r="D189" s="152" t="s">
        <v>672</v>
      </c>
      <c r="E189" s="153" t="s">
        <v>577</v>
      </c>
      <c r="F189" s="154">
        <v>650</v>
      </c>
      <c r="G189" s="153"/>
      <c r="H189" s="153">
        <v>800</v>
      </c>
      <c r="I189" s="155">
        <v>800</v>
      </c>
      <c r="J189" s="156" t="s">
        <v>664</v>
      </c>
      <c r="K189" s="157">
        <f t="shared" si="124"/>
        <v>150</v>
      </c>
      <c r="L189" s="158">
        <f t="shared" si="125"/>
        <v>0.23076923076923078</v>
      </c>
      <c r="M189" s="153" t="s">
        <v>580</v>
      </c>
      <c r="N189" s="159">
        <v>43154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49</v>
      </c>
      <c r="B190" s="151">
        <v>42433</v>
      </c>
      <c r="C190" s="151"/>
      <c r="D190" s="152" t="s">
        <v>237</v>
      </c>
      <c r="E190" s="153" t="s">
        <v>577</v>
      </c>
      <c r="F190" s="154">
        <v>437.5</v>
      </c>
      <c r="G190" s="153"/>
      <c r="H190" s="153">
        <v>504.5</v>
      </c>
      <c r="I190" s="155">
        <v>522</v>
      </c>
      <c r="J190" s="156" t="s">
        <v>673</v>
      </c>
      <c r="K190" s="157">
        <f t="shared" si="124"/>
        <v>67</v>
      </c>
      <c r="L190" s="158">
        <f t="shared" si="125"/>
        <v>0.15314285714285714</v>
      </c>
      <c r="M190" s="153" t="s">
        <v>580</v>
      </c>
      <c r="N190" s="159">
        <v>42480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50</v>
      </c>
      <c r="B191" s="151">
        <v>42438</v>
      </c>
      <c r="C191" s="151"/>
      <c r="D191" s="152" t="s">
        <v>674</v>
      </c>
      <c r="E191" s="153" t="s">
        <v>577</v>
      </c>
      <c r="F191" s="154">
        <v>189.5</v>
      </c>
      <c r="G191" s="153"/>
      <c r="H191" s="153">
        <v>218</v>
      </c>
      <c r="I191" s="155">
        <v>218</v>
      </c>
      <c r="J191" s="156" t="s">
        <v>664</v>
      </c>
      <c r="K191" s="157">
        <f t="shared" si="124"/>
        <v>28.5</v>
      </c>
      <c r="L191" s="158">
        <f t="shared" si="125"/>
        <v>0.15039577836411611</v>
      </c>
      <c r="M191" s="153" t="s">
        <v>580</v>
      </c>
      <c r="N191" s="159">
        <v>43034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0">
        <v>51</v>
      </c>
      <c r="B192" s="161">
        <v>42471</v>
      </c>
      <c r="C192" s="161"/>
      <c r="D192" s="169" t="s">
        <v>675</v>
      </c>
      <c r="E192" s="164" t="s">
        <v>577</v>
      </c>
      <c r="F192" s="164">
        <v>36.5</v>
      </c>
      <c r="G192" s="165"/>
      <c r="H192" s="165">
        <v>15.85</v>
      </c>
      <c r="I192" s="165">
        <v>60</v>
      </c>
      <c r="J192" s="166" t="s">
        <v>676</v>
      </c>
      <c r="K192" s="167">
        <f t="shared" si="124"/>
        <v>-20.65</v>
      </c>
      <c r="L192" s="168">
        <f t="shared" si="125"/>
        <v>-0.5657534246575342</v>
      </c>
      <c r="M192" s="164" t="s">
        <v>590</v>
      </c>
      <c r="N192" s="172">
        <v>43627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52</v>
      </c>
      <c r="B193" s="151">
        <v>42472</v>
      </c>
      <c r="C193" s="151"/>
      <c r="D193" s="152" t="s">
        <v>677</v>
      </c>
      <c r="E193" s="153" t="s">
        <v>577</v>
      </c>
      <c r="F193" s="154">
        <v>93</v>
      </c>
      <c r="G193" s="153"/>
      <c r="H193" s="153">
        <v>149</v>
      </c>
      <c r="I193" s="155">
        <v>140</v>
      </c>
      <c r="J193" s="156" t="s">
        <v>678</v>
      </c>
      <c r="K193" s="157">
        <f t="shared" si="124"/>
        <v>56</v>
      </c>
      <c r="L193" s="158">
        <f t="shared" si="125"/>
        <v>0.60215053763440862</v>
      </c>
      <c r="M193" s="153" t="s">
        <v>580</v>
      </c>
      <c r="N193" s="159">
        <v>42740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53</v>
      </c>
      <c r="B194" s="151">
        <v>42472</v>
      </c>
      <c r="C194" s="151"/>
      <c r="D194" s="152" t="s">
        <v>679</v>
      </c>
      <c r="E194" s="153" t="s">
        <v>577</v>
      </c>
      <c r="F194" s="154">
        <v>130</v>
      </c>
      <c r="G194" s="153"/>
      <c r="H194" s="153">
        <v>150</v>
      </c>
      <c r="I194" s="155" t="s">
        <v>680</v>
      </c>
      <c r="J194" s="156" t="s">
        <v>664</v>
      </c>
      <c r="K194" s="157">
        <f t="shared" si="124"/>
        <v>20</v>
      </c>
      <c r="L194" s="158">
        <f t="shared" si="125"/>
        <v>0.15384615384615385</v>
      </c>
      <c r="M194" s="153" t="s">
        <v>580</v>
      </c>
      <c r="N194" s="159">
        <v>42564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54</v>
      </c>
      <c r="B195" s="151">
        <v>42473</v>
      </c>
      <c r="C195" s="151"/>
      <c r="D195" s="152" t="s">
        <v>681</v>
      </c>
      <c r="E195" s="153" t="s">
        <v>577</v>
      </c>
      <c r="F195" s="154">
        <v>196</v>
      </c>
      <c r="G195" s="153"/>
      <c r="H195" s="153">
        <v>299</v>
      </c>
      <c r="I195" s="155">
        <v>299</v>
      </c>
      <c r="J195" s="156" t="s">
        <v>664</v>
      </c>
      <c r="K195" s="157">
        <v>103</v>
      </c>
      <c r="L195" s="158">
        <v>0.52551020408163296</v>
      </c>
      <c r="M195" s="153" t="s">
        <v>580</v>
      </c>
      <c r="N195" s="159">
        <v>42620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55</v>
      </c>
      <c r="B196" s="151">
        <v>42473</v>
      </c>
      <c r="C196" s="151"/>
      <c r="D196" s="152" t="s">
        <v>682</v>
      </c>
      <c r="E196" s="153" t="s">
        <v>577</v>
      </c>
      <c r="F196" s="154">
        <v>88</v>
      </c>
      <c r="G196" s="153"/>
      <c r="H196" s="153">
        <v>103</v>
      </c>
      <c r="I196" s="155">
        <v>103</v>
      </c>
      <c r="J196" s="156" t="s">
        <v>664</v>
      </c>
      <c r="K196" s="157">
        <v>15</v>
      </c>
      <c r="L196" s="158">
        <v>0.170454545454545</v>
      </c>
      <c r="M196" s="153" t="s">
        <v>580</v>
      </c>
      <c r="N196" s="159">
        <v>42530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56</v>
      </c>
      <c r="B197" s="151">
        <v>42492</v>
      </c>
      <c r="C197" s="151"/>
      <c r="D197" s="152" t="s">
        <v>683</v>
      </c>
      <c r="E197" s="153" t="s">
        <v>577</v>
      </c>
      <c r="F197" s="154">
        <v>127.5</v>
      </c>
      <c r="G197" s="153"/>
      <c r="H197" s="153">
        <v>148</v>
      </c>
      <c r="I197" s="155" t="s">
        <v>684</v>
      </c>
      <c r="J197" s="156" t="s">
        <v>664</v>
      </c>
      <c r="K197" s="157">
        <f t="shared" ref="K197:K201" si="126">H197-F197</f>
        <v>20.5</v>
      </c>
      <c r="L197" s="158">
        <f t="shared" ref="L197:L201" si="127">K197/F197</f>
        <v>0.16078431372549021</v>
      </c>
      <c r="M197" s="153" t="s">
        <v>580</v>
      </c>
      <c r="N197" s="159">
        <v>42564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57</v>
      </c>
      <c r="B198" s="151">
        <v>42493</v>
      </c>
      <c r="C198" s="151"/>
      <c r="D198" s="152" t="s">
        <v>685</v>
      </c>
      <c r="E198" s="153" t="s">
        <v>577</v>
      </c>
      <c r="F198" s="154">
        <v>675</v>
      </c>
      <c r="G198" s="153"/>
      <c r="H198" s="153">
        <v>815</v>
      </c>
      <c r="I198" s="155" t="s">
        <v>686</v>
      </c>
      <c r="J198" s="156" t="s">
        <v>664</v>
      </c>
      <c r="K198" s="157">
        <f t="shared" si="126"/>
        <v>140</v>
      </c>
      <c r="L198" s="158">
        <f t="shared" si="127"/>
        <v>0.2074074074074074</v>
      </c>
      <c r="M198" s="153" t="s">
        <v>580</v>
      </c>
      <c r="N198" s="159">
        <v>43154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0">
        <v>58</v>
      </c>
      <c r="B199" s="161">
        <v>42522</v>
      </c>
      <c r="C199" s="161"/>
      <c r="D199" s="162" t="s">
        <v>687</v>
      </c>
      <c r="E199" s="163" t="s">
        <v>577</v>
      </c>
      <c r="F199" s="164">
        <v>500</v>
      </c>
      <c r="G199" s="164"/>
      <c r="H199" s="165">
        <v>232.5</v>
      </c>
      <c r="I199" s="165" t="s">
        <v>688</v>
      </c>
      <c r="J199" s="166" t="s">
        <v>689</v>
      </c>
      <c r="K199" s="167">
        <f t="shared" si="126"/>
        <v>-267.5</v>
      </c>
      <c r="L199" s="168">
        <f t="shared" si="127"/>
        <v>-0.53500000000000003</v>
      </c>
      <c r="M199" s="164" t="s">
        <v>590</v>
      </c>
      <c r="N199" s="161">
        <v>43735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59</v>
      </c>
      <c r="B200" s="151">
        <v>42527</v>
      </c>
      <c r="C200" s="151"/>
      <c r="D200" s="152" t="s">
        <v>532</v>
      </c>
      <c r="E200" s="153" t="s">
        <v>577</v>
      </c>
      <c r="F200" s="154">
        <v>110</v>
      </c>
      <c r="G200" s="153"/>
      <c r="H200" s="153">
        <v>126.5</v>
      </c>
      <c r="I200" s="155">
        <v>125</v>
      </c>
      <c r="J200" s="156" t="s">
        <v>616</v>
      </c>
      <c r="K200" s="157">
        <f t="shared" si="126"/>
        <v>16.5</v>
      </c>
      <c r="L200" s="158">
        <f t="shared" si="127"/>
        <v>0.15</v>
      </c>
      <c r="M200" s="153" t="s">
        <v>580</v>
      </c>
      <c r="N200" s="159">
        <v>42552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60</v>
      </c>
      <c r="B201" s="151">
        <v>42538</v>
      </c>
      <c r="C201" s="151"/>
      <c r="D201" s="152" t="s">
        <v>690</v>
      </c>
      <c r="E201" s="153" t="s">
        <v>577</v>
      </c>
      <c r="F201" s="154">
        <v>44</v>
      </c>
      <c r="G201" s="153"/>
      <c r="H201" s="153">
        <v>69.5</v>
      </c>
      <c r="I201" s="155">
        <v>69.5</v>
      </c>
      <c r="J201" s="156" t="s">
        <v>691</v>
      </c>
      <c r="K201" s="157">
        <f t="shared" si="126"/>
        <v>25.5</v>
      </c>
      <c r="L201" s="158">
        <f t="shared" si="127"/>
        <v>0.57954545454545459</v>
      </c>
      <c r="M201" s="153" t="s">
        <v>580</v>
      </c>
      <c r="N201" s="159">
        <v>42977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61</v>
      </c>
      <c r="B202" s="151">
        <v>42549</v>
      </c>
      <c r="C202" s="151"/>
      <c r="D202" s="152" t="s">
        <v>692</v>
      </c>
      <c r="E202" s="153" t="s">
        <v>577</v>
      </c>
      <c r="F202" s="154">
        <v>262.5</v>
      </c>
      <c r="G202" s="153"/>
      <c r="H202" s="153">
        <v>340</v>
      </c>
      <c r="I202" s="155">
        <v>333</v>
      </c>
      <c r="J202" s="156" t="s">
        <v>693</v>
      </c>
      <c r="K202" s="157">
        <v>77.5</v>
      </c>
      <c r="L202" s="158">
        <v>0.29523809523809502</v>
      </c>
      <c r="M202" s="153" t="s">
        <v>580</v>
      </c>
      <c r="N202" s="159">
        <v>43017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62</v>
      </c>
      <c r="B203" s="151">
        <v>42549</v>
      </c>
      <c r="C203" s="151"/>
      <c r="D203" s="152" t="s">
        <v>694</v>
      </c>
      <c r="E203" s="153" t="s">
        <v>577</v>
      </c>
      <c r="F203" s="154">
        <v>840</v>
      </c>
      <c r="G203" s="153"/>
      <c r="H203" s="153">
        <v>1230</v>
      </c>
      <c r="I203" s="155">
        <v>1230</v>
      </c>
      <c r="J203" s="156" t="s">
        <v>664</v>
      </c>
      <c r="K203" s="157">
        <v>390</v>
      </c>
      <c r="L203" s="158">
        <v>0.46428571428571402</v>
      </c>
      <c r="M203" s="153" t="s">
        <v>580</v>
      </c>
      <c r="N203" s="159">
        <v>42649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73">
        <v>63</v>
      </c>
      <c r="B204" s="174">
        <v>42556</v>
      </c>
      <c r="C204" s="174"/>
      <c r="D204" s="175" t="s">
        <v>695</v>
      </c>
      <c r="E204" s="176" t="s">
        <v>577</v>
      </c>
      <c r="F204" s="176">
        <v>395</v>
      </c>
      <c r="G204" s="177"/>
      <c r="H204" s="177">
        <f>(468.5+342.5)/2</f>
        <v>405.5</v>
      </c>
      <c r="I204" s="177">
        <v>510</v>
      </c>
      <c r="J204" s="178" t="s">
        <v>696</v>
      </c>
      <c r="K204" s="179">
        <f t="shared" ref="K204:K210" si="128">H204-F204</f>
        <v>10.5</v>
      </c>
      <c r="L204" s="180">
        <f t="shared" ref="L204:L210" si="129">K204/F204</f>
        <v>2.6582278481012658E-2</v>
      </c>
      <c r="M204" s="176" t="s">
        <v>597</v>
      </c>
      <c r="N204" s="174">
        <v>43606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0">
        <v>64</v>
      </c>
      <c r="B205" s="161">
        <v>42584</v>
      </c>
      <c r="C205" s="161"/>
      <c r="D205" s="162" t="s">
        <v>697</v>
      </c>
      <c r="E205" s="163" t="s">
        <v>589</v>
      </c>
      <c r="F205" s="164">
        <f>169.5-12.8</f>
        <v>156.69999999999999</v>
      </c>
      <c r="G205" s="164"/>
      <c r="H205" s="165">
        <v>77</v>
      </c>
      <c r="I205" s="165" t="s">
        <v>698</v>
      </c>
      <c r="J205" s="166" t="s">
        <v>699</v>
      </c>
      <c r="K205" s="167">
        <f t="shared" si="128"/>
        <v>-79.699999999999989</v>
      </c>
      <c r="L205" s="168">
        <f t="shared" si="129"/>
        <v>-0.50861518825781749</v>
      </c>
      <c r="M205" s="164" t="s">
        <v>590</v>
      </c>
      <c r="N205" s="161">
        <v>43522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0">
        <v>65</v>
      </c>
      <c r="B206" s="161">
        <v>42586</v>
      </c>
      <c r="C206" s="161"/>
      <c r="D206" s="162" t="s">
        <v>700</v>
      </c>
      <c r="E206" s="163" t="s">
        <v>577</v>
      </c>
      <c r="F206" s="164">
        <v>400</v>
      </c>
      <c r="G206" s="164"/>
      <c r="H206" s="165">
        <v>305</v>
      </c>
      <c r="I206" s="165">
        <v>475</v>
      </c>
      <c r="J206" s="166" t="s">
        <v>701</v>
      </c>
      <c r="K206" s="167">
        <f t="shared" si="128"/>
        <v>-95</v>
      </c>
      <c r="L206" s="168">
        <f t="shared" si="129"/>
        <v>-0.23749999999999999</v>
      </c>
      <c r="M206" s="164" t="s">
        <v>590</v>
      </c>
      <c r="N206" s="161">
        <v>43606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66</v>
      </c>
      <c r="B207" s="151">
        <v>42593</v>
      </c>
      <c r="C207" s="151"/>
      <c r="D207" s="152" t="s">
        <v>702</v>
      </c>
      <c r="E207" s="153" t="s">
        <v>577</v>
      </c>
      <c r="F207" s="154">
        <v>86.5</v>
      </c>
      <c r="G207" s="153"/>
      <c r="H207" s="153">
        <v>130</v>
      </c>
      <c r="I207" s="155">
        <v>130</v>
      </c>
      <c r="J207" s="156" t="s">
        <v>703</v>
      </c>
      <c r="K207" s="157">
        <f t="shared" si="128"/>
        <v>43.5</v>
      </c>
      <c r="L207" s="158">
        <f t="shared" si="129"/>
        <v>0.50289017341040465</v>
      </c>
      <c r="M207" s="153" t="s">
        <v>580</v>
      </c>
      <c r="N207" s="159">
        <v>43091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0">
        <v>67</v>
      </c>
      <c r="B208" s="161">
        <v>42600</v>
      </c>
      <c r="C208" s="161"/>
      <c r="D208" s="162" t="s">
        <v>122</v>
      </c>
      <c r="E208" s="163" t="s">
        <v>577</v>
      </c>
      <c r="F208" s="164">
        <v>133.5</v>
      </c>
      <c r="G208" s="164"/>
      <c r="H208" s="165">
        <v>126.5</v>
      </c>
      <c r="I208" s="165">
        <v>178</v>
      </c>
      <c r="J208" s="166" t="s">
        <v>704</v>
      </c>
      <c r="K208" s="167">
        <f t="shared" si="128"/>
        <v>-7</v>
      </c>
      <c r="L208" s="168">
        <f t="shared" si="129"/>
        <v>-5.2434456928838954E-2</v>
      </c>
      <c r="M208" s="164" t="s">
        <v>590</v>
      </c>
      <c r="N208" s="161">
        <v>42615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68</v>
      </c>
      <c r="B209" s="151">
        <v>42613</v>
      </c>
      <c r="C209" s="151"/>
      <c r="D209" s="152" t="s">
        <v>705</v>
      </c>
      <c r="E209" s="153" t="s">
        <v>577</v>
      </c>
      <c r="F209" s="154">
        <v>560</v>
      </c>
      <c r="G209" s="153"/>
      <c r="H209" s="153">
        <v>725</v>
      </c>
      <c r="I209" s="155">
        <v>725</v>
      </c>
      <c r="J209" s="156" t="s">
        <v>610</v>
      </c>
      <c r="K209" s="157">
        <f t="shared" si="128"/>
        <v>165</v>
      </c>
      <c r="L209" s="158">
        <f t="shared" si="129"/>
        <v>0.29464285714285715</v>
      </c>
      <c r="M209" s="153" t="s">
        <v>580</v>
      </c>
      <c r="N209" s="159">
        <v>42456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69</v>
      </c>
      <c r="B210" s="151">
        <v>42614</v>
      </c>
      <c r="C210" s="151"/>
      <c r="D210" s="152" t="s">
        <v>706</v>
      </c>
      <c r="E210" s="153" t="s">
        <v>577</v>
      </c>
      <c r="F210" s="154">
        <v>160.5</v>
      </c>
      <c r="G210" s="153"/>
      <c r="H210" s="153">
        <v>210</v>
      </c>
      <c r="I210" s="155">
        <v>210</v>
      </c>
      <c r="J210" s="156" t="s">
        <v>610</v>
      </c>
      <c r="K210" s="157">
        <f t="shared" si="128"/>
        <v>49.5</v>
      </c>
      <c r="L210" s="158">
        <f t="shared" si="129"/>
        <v>0.30841121495327101</v>
      </c>
      <c r="M210" s="153" t="s">
        <v>580</v>
      </c>
      <c r="N210" s="159">
        <v>42871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70</v>
      </c>
      <c r="B211" s="151">
        <v>42646</v>
      </c>
      <c r="C211" s="151"/>
      <c r="D211" s="152" t="s">
        <v>409</v>
      </c>
      <c r="E211" s="153" t="s">
        <v>577</v>
      </c>
      <c r="F211" s="154">
        <v>430</v>
      </c>
      <c r="G211" s="153"/>
      <c r="H211" s="153">
        <v>596</v>
      </c>
      <c r="I211" s="155">
        <v>575</v>
      </c>
      <c r="J211" s="156" t="s">
        <v>707</v>
      </c>
      <c r="K211" s="157">
        <v>166</v>
      </c>
      <c r="L211" s="158">
        <v>0.38604651162790699</v>
      </c>
      <c r="M211" s="153" t="s">
        <v>580</v>
      </c>
      <c r="N211" s="159">
        <v>42769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71</v>
      </c>
      <c r="B212" s="151">
        <v>42657</v>
      </c>
      <c r="C212" s="151"/>
      <c r="D212" s="152" t="s">
        <v>708</v>
      </c>
      <c r="E212" s="153" t="s">
        <v>577</v>
      </c>
      <c r="F212" s="154">
        <v>280</v>
      </c>
      <c r="G212" s="153"/>
      <c r="H212" s="153">
        <v>345</v>
      </c>
      <c r="I212" s="155">
        <v>345</v>
      </c>
      <c r="J212" s="156" t="s">
        <v>610</v>
      </c>
      <c r="K212" s="157">
        <f t="shared" ref="K212:K217" si="130">H212-F212</f>
        <v>65</v>
      </c>
      <c r="L212" s="158">
        <f t="shared" ref="L212:L213" si="131">K212/F212</f>
        <v>0.23214285714285715</v>
      </c>
      <c r="M212" s="153" t="s">
        <v>580</v>
      </c>
      <c r="N212" s="159">
        <v>42814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72</v>
      </c>
      <c r="B213" s="151">
        <v>42657</v>
      </c>
      <c r="C213" s="151"/>
      <c r="D213" s="152" t="s">
        <v>709</v>
      </c>
      <c r="E213" s="153" t="s">
        <v>577</v>
      </c>
      <c r="F213" s="154">
        <v>245</v>
      </c>
      <c r="G213" s="153"/>
      <c r="H213" s="153">
        <v>325.5</v>
      </c>
      <c r="I213" s="155">
        <v>330</v>
      </c>
      <c r="J213" s="156" t="s">
        <v>710</v>
      </c>
      <c r="K213" s="157">
        <f t="shared" si="130"/>
        <v>80.5</v>
      </c>
      <c r="L213" s="158">
        <f t="shared" si="131"/>
        <v>0.32857142857142857</v>
      </c>
      <c r="M213" s="153" t="s">
        <v>580</v>
      </c>
      <c r="N213" s="159">
        <v>42769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0">
        <v>73</v>
      </c>
      <c r="B214" s="151">
        <v>42660</v>
      </c>
      <c r="C214" s="151"/>
      <c r="D214" s="152" t="s">
        <v>711</v>
      </c>
      <c r="E214" s="153" t="s">
        <v>577</v>
      </c>
      <c r="F214" s="154">
        <v>125</v>
      </c>
      <c r="G214" s="153"/>
      <c r="H214" s="153">
        <v>160</v>
      </c>
      <c r="I214" s="155">
        <v>160</v>
      </c>
      <c r="J214" s="156" t="s">
        <v>664</v>
      </c>
      <c r="K214" s="157">
        <f t="shared" si="130"/>
        <v>35</v>
      </c>
      <c r="L214" s="158">
        <v>0.28000000000000003</v>
      </c>
      <c r="M214" s="153" t="s">
        <v>580</v>
      </c>
      <c r="N214" s="159">
        <v>42803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74</v>
      </c>
      <c r="B215" s="151">
        <v>42660</v>
      </c>
      <c r="C215" s="151"/>
      <c r="D215" s="152" t="s">
        <v>712</v>
      </c>
      <c r="E215" s="153" t="s">
        <v>577</v>
      </c>
      <c r="F215" s="154">
        <v>114</v>
      </c>
      <c r="G215" s="153"/>
      <c r="H215" s="153">
        <v>145</v>
      </c>
      <c r="I215" s="155">
        <v>145</v>
      </c>
      <c r="J215" s="156" t="s">
        <v>664</v>
      </c>
      <c r="K215" s="157">
        <f t="shared" si="130"/>
        <v>31</v>
      </c>
      <c r="L215" s="158">
        <f t="shared" ref="L215:L217" si="132">K215/F215</f>
        <v>0.27192982456140352</v>
      </c>
      <c r="M215" s="153" t="s">
        <v>580</v>
      </c>
      <c r="N215" s="159">
        <v>42859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75</v>
      </c>
      <c r="B216" s="151">
        <v>42660</v>
      </c>
      <c r="C216" s="151"/>
      <c r="D216" s="152" t="s">
        <v>713</v>
      </c>
      <c r="E216" s="153" t="s">
        <v>577</v>
      </c>
      <c r="F216" s="154">
        <v>212</v>
      </c>
      <c r="G216" s="153"/>
      <c r="H216" s="153">
        <v>280</v>
      </c>
      <c r="I216" s="155">
        <v>276</v>
      </c>
      <c r="J216" s="156" t="s">
        <v>714</v>
      </c>
      <c r="K216" s="157">
        <f t="shared" si="130"/>
        <v>68</v>
      </c>
      <c r="L216" s="158">
        <f t="shared" si="132"/>
        <v>0.32075471698113206</v>
      </c>
      <c r="M216" s="153" t="s">
        <v>580</v>
      </c>
      <c r="N216" s="159">
        <v>42858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76</v>
      </c>
      <c r="B217" s="151">
        <v>42678</v>
      </c>
      <c r="C217" s="151"/>
      <c r="D217" s="152" t="s">
        <v>456</v>
      </c>
      <c r="E217" s="153" t="s">
        <v>577</v>
      </c>
      <c r="F217" s="154">
        <v>155</v>
      </c>
      <c r="G217" s="153"/>
      <c r="H217" s="153">
        <v>210</v>
      </c>
      <c r="I217" s="155">
        <v>210</v>
      </c>
      <c r="J217" s="156" t="s">
        <v>715</v>
      </c>
      <c r="K217" s="157">
        <f t="shared" si="130"/>
        <v>55</v>
      </c>
      <c r="L217" s="158">
        <f t="shared" si="132"/>
        <v>0.35483870967741937</v>
      </c>
      <c r="M217" s="153" t="s">
        <v>580</v>
      </c>
      <c r="N217" s="159">
        <v>42944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0">
        <v>77</v>
      </c>
      <c r="B218" s="161">
        <v>42710</v>
      </c>
      <c r="C218" s="161"/>
      <c r="D218" s="162" t="s">
        <v>716</v>
      </c>
      <c r="E218" s="163" t="s">
        <v>577</v>
      </c>
      <c r="F218" s="164">
        <v>150.5</v>
      </c>
      <c r="G218" s="164"/>
      <c r="H218" s="165">
        <v>72.5</v>
      </c>
      <c r="I218" s="165">
        <v>174</v>
      </c>
      <c r="J218" s="166" t="s">
        <v>717</v>
      </c>
      <c r="K218" s="167">
        <v>-78</v>
      </c>
      <c r="L218" s="168">
        <v>-0.51827242524916906</v>
      </c>
      <c r="M218" s="164" t="s">
        <v>590</v>
      </c>
      <c r="N218" s="161">
        <v>43333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0">
        <v>78</v>
      </c>
      <c r="B219" s="151">
        <v>42712</v>
      </c>
      <c r="C219" s="151"/>
      <c r="D219" s="152" t="s">
        <v>718</v>
      </c>
      <c r="E219" s="153" t="s">
        <v>577</v>
      </c>
      <c r="F219" s="154">
        <v>380</v>
      </c>
      <c r="G219" s="153"/>
      <c r="H219" s="153">
        <v>478</v>
      </c>
      <c r="I219" s="155">
        <v>468</v>
      </c>
      <c r="J219" s="156" t="s">
        <v>664</v>
      </c>
      <c r="K219" s="157">
        <f t="shared" ref="K219:K221" si="133">H219-F219</f>
        <v>98</v>
      </c>
      <c r="L219" s="158">
        <f t="shared" ref="L219:L221" si="134">K219/F219</f>
        <v>0.25789473684210529</v>
      </c>
      <c r="M219" s="153" t="s">
        <v>580</v>
      </c>
      <c r="N219" s="159">
        <v>43025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79</v>
      </c>
      <c r="B220" s="151">
        <v>42734</v>
      </c>
      <c r="C220" s="151"/>
      <c r="D220" s="152" t="s">
        <v>121</v>
      </c>
      <c r="E220" s="153" t="s">
        <v>577</v>
      </c>
      <c r="F220" s="154">
        <v>305</v>
      </c>
      <c r="G220" s="153"/>
      <c r="H220" s="153">
        <v>375</v>
      </c>
      <c r="I220" s="155">
        <v>375</v>
      </c>
      <c r="J220" s="156" t="s">
        <v>664</v>
      </c>
      <c r="K220" s="157">
        <f t="shared" si="133"/>
        <v>70</v>
      </c>
      <c r="L220" s="158">
        <f t="shared" si="134"/>
        <v>0.22950819672131148</v>
      </c>
      <c r="M220" s="153" t="s">
        <v>580</v>
      </c>
      <c r="N220" s="159">
        <v>42768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80</v>
      </c>
      <c r="B221" s="151">
        <v>42739</v>
      </c>
      <c r="C221" s="151"/>
      <c r="D221" s="152" t="s">
        <v>104</v>
      </c>
      <c r="E221" s="153" t="s">
        <v>577</v>
      </c>
      <c r="F221" s="154">
        <v>99.5</v>
      </c>
      <c r="G221" s="153"/>
      <c r="H221" s="153">
        <v>158</v>
      </c>
      <c r="I221" s="155">
        <v>158</v>
      </c>
      <c r="J221" s="156" t="s">
        <v>664</v>
      </c>
      <c r="K221" s="157">
        <f t="shared" si="133"/>
        <v>58.5</v>
      </c>
      <c r="L221" s="158">
        <f t="shared" si="134"/>
        <v>0.5879396984924623</v>
      </c>
      <c r="M221" s="153" t="s">
        <v>580</v>
      </c>
      <c r="N221" s="159">
        <v>42898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81</v>
      </c>
      <c r="B222" s="151">
        <v>42739</v>
      </c>
      <c r="C222" s="151"/>
      <c r="D222" s="152" t="s">
        <v>104</v>
      </c>
      <c r="E222" s="153" t="s">
        <v>577</v>
      </c>
      <c r="F222" s="154">
        <v>99.5</v>
      </c>
      <c r="G222" s="153"/>
      <c r="H222" s="153">
        <v>158</v>
      </c>
      <c r="I222" s="155">
        <v>158</v>
      </c>
      <c r="J222" s="156" t="s">
        <v>664</v>
      </c>
      <c r="K222" s="157">
        <v>58.5</v>
      </c>
      <c r="L222" s="158">
        <v>0.58793969849246197</v>
      </c>
      <c r="M222" s="153" t="s">
        <v>580</v>
      </c>
      <c r="N222" s="159">
        <v>42898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0">
        <v>82</v>
      </c>
      <c r="B223" s="151">
        <v>42786</v>
      </c>
      <c r="C223" s="151"/>
      <c r="D223" s="152" t="s">
        <v>210</v>
      </c>
      <c r="E223" s="153" t="s">
        <v>577</v>
      </c>
      <c r="F223" s="154">
        <v>140.5</v>
      </c>
      <c r="G223" s="153"/>
      <c r="H223" s="153">
        <v>220</v>
      </c>
      <c r="I223" s="155">
        <v>220</v>
      </c>
      <c r="J223" s="156" t="s">
        <v>664</v>
      </c>
      <c r="K223" s="157">
        <f>H223-F223</f>
        <v>79.5</v>
      </c>
      <c r="L223" s="158">
        <f>K223/F223</f>
        <v>0.5658362989323843</v>
      </c>
      <c r="M223" s="153" t="s">
        <v>580</v>
      </c>
      <c r="N223" s="159">
        <v>42864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0">
        <v>83</v>
      </c>
      <c r="B224" s="151">
        <v>42786</v>
      </c>
      <c r="C224" s="151"/>
      <c r="D224" s="152" t="s">
        <v>719</v>
      </c>
      <c r="E224" s="153" t="s">
        <v>577</v>
      </c>
      <c r="F224" s="154">
        <v>202.5</v>
      </c>
      <c r="G224" s="153"/>
      <c r="H224" s="153">
        <v>234</v>
      </c>
      <c r="I224" s="155">
        <v>234</v>
      </c>
      <c r="J224" s="156" t="s">
        <v>664</v>
      </c>
      <c r="K224" s="157">
        <v>31.5</v>
      </c>
      <c r="L224" s="158">
        <v>0.155555555555556</v>
      </c>
      <c r="M224" s="153" t="s">
        <v>580</v>
      </c>
      <c r="N224" s="159">
        <v>42836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84</v>
      </c>
      <c r="B225" s="151">
        <v>42818</v>
      </c>
      <c r="C225" s="151"/>
      <c r="D225" s="152" t="s">
        <v>720</v>
      </c>
      <c r="E225" s="153" t="s">
        <v>577</v>
      </c>
      <c r="F225" s="154">
        <v>300.5</v>
      </c>
      <c r="G225" s="153"/>
      <c r="H225" s="153">
        <v>417.5</v>
      </c>
      <c r="I225" s="155">
        <v>420</v>
      </c>
      <c r="J225" s="156" t="s">
        <v>721</v>
      </c>
      <c r="K225" s="157">
        <f>H225-F225</f>
        <v>117</v>
      </c>
      <c r="L225" s="158">
        <f>K225/F225</f>
        <v>0.38935108153078202</v>
      </c>
      <c r="M225" s="153" t="s">
        <v>580</v>
      </c>
      <c r="N225" s="159">
        <v>43070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85</v>
      </c>
      <c r="B226" s="151">
        <v>42818</v>
      </c>
      <c r="C226" s="151"/>
      <c r="D226" s="152" t="s">
        <v>694</v>
      </c>
      <c r="E226" s="153" t="s">
        <v>577</v>
      </c>
      <c r="F226" s="154">
        <v>850</v>
      </c>
      <c r="G226" s="153"/>
      <c r="H226" s="153">
        <v>1042.5</v>
      </c>
      <c r="I226" s="155">
        <v>1023</v>
      </c>
      <c r="J226" s="156" t="s">
        <v>722</v>
      </c>
      <c r="K226" s="157">
        <v>192.5</v>
      </c>
      <c r="L226" s="158">
        <v>0.22647058823529401</v>
      </c>
      <c r="M226" s="153" t="s">
        <v>580</v>
      </c>
      <c r="N226" s="159">
        <v>42830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86</v>
      </c>
      <c r="B227" s="151">
        <v>42830</v>
      </c>
      <c r="C227" s="151"/>
      <c r="D227" s="152" t="s">
        <v>487</v>
      </c>
      <c r="E227" s="153" t="s">
        <v>577</v>
      </c>
      <c r="F227" s="154">
        <v>785</v>
      </c>
      <c r="G227" s="153"/>
      <c r="H227" s="153">
        <v>930</v>
      </c>
      <c r="I227" s="155">
        <v>920</v>
      </c>
      <c r="J227" s="156" t="s">
        <v>723</v>
      </c>
      <c r="K227" s="157">
        <f>H227-F227</f>
        <v>145</v>
      </c>
      <c r="L227" s="158">
        <f>K227/F227</f>
        <v>0.18471337579617833</v>
      </c>
      <c r="M227" s="153" t="s">
        <v>580</v>
      </c>
      <c r="N227" s="159">
        <v>42976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0">
        <v>87</v>
      </c>
      <c r="B228" s="161">
        <v>42831</v>
      </c>
      <c r="C228" s="161"/>
      <c r="D228" s="162" t="s">
        <v>724</v>
      </c>
      <c r="E228" s="163" t="s">
        <v>577</v>
      </c>
      <c r="F228" s="164">
        <v>40</v>
      </c>
      <c r="G228" s="164"/>
      <c r="H228" s="165">
        <v>13.1</v>
      </c>
      <c r="I228" s="165">
        <v>60</v>
      </c>
      <c r="J228" s="166" t="s">
        <v>725</v>
      </c>
      <c r="K228" s="167">
        <v>-26.9</v>
      </c>
      <c r="L228" s="168">
        <v>-0.67249999999999999</v>
      </c>
      <c r="M228" s="164" t="s">
        <v>590</v>
      </c>
      <c r="N228" s="161">
        <v>43138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0">
        <v>88</v>
      </c>
      <c r="B229" s="151">
        <v>42837</v>
      </c>
      <c r="C229" s="151"/>
      <c r="D229" s="152" t="s">
        <v>102</v>
      </c>
      <c r="E229" s="153" t="s">
        <v>577</v>
      </c>
      <c r="F229" s="154">
        <v>289.5</v>
      </c>
      <c r="G229" s="153"/>
      <c r="H229" s="153">
        <v>354</v>
      </c>
      <c r="I229" s="155">
        <v>360</v>
      </c>
      <c r="J229" s="156" t="s">
        <v>726</v>
      </c>
      <c r="K229" s="157">
        <f t="shared" ref="K229:K237" si="135">H229-F229</f>
        <v>64.5</v>
      </c>
      <c r="L229" s="158">
        <f t="shared" ref="L229:L237" si="136">K229/F229</f>
        <v>0.22279792746113988</v>
      </c>
      <c r="M229" s="153" t="s">
        <v>580</v>
      </c>
      <c r="N229" s="159">
        <v>43040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0">
        <v>89</v>
      </c>
      <c r="B230" s="151">
        <v>42845</v>
      </c>
      <c r="C230" s="151"/>
      <c r="D230" s="152" t="s">
        <v>428</v>
      </c>
      <c r="E230" s="153" t="s">
        <v>577</v>
      </c>
      <c r="F230" s="154">
        <v>700</v>
      </c>
      <c r="G230" s="153"/>
      <c r="H230" s="153">
        <v>840</v>
      </c>
      <c r="I230" s="155">
        <v>840</v>
      </c>
      <c r="J230" s="156" t="s">
        <v>727</v>
      </c>
      <c r="K230" s="157">
        <f t="shared" si="135"/>
        <v>140</v>
      </c>
      <c r="L230" s="158">
        <f t="shared" si="136"/>
        <v>0.2</v>
      </c>
      <c r="M230" s="153" t="s">
        <v>580</v>
      </c>
      <c r="N230" s="159">
        <v>42893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90</v>
      </c>
      <c r="B231" s="151">
        <v>42887</v>
      </c>
      <c r="C231" s="151"/>
      <c r="D231" s="152" t="s">
        <v>728</v>
      </c>
      <c r="E231" s="153" t="s">
        <v>577</v>
      </c>
      <c r="F231" s="154">
        <v>130</v>
      </c>
      <c r="G231" s="153"/>
      <c r="H231" s="153">
        <v>144.25</v>
      </c>
      <c r="I231" s="155">
        <v>170</v>
      </c>
      <c r="J231" s="156" t="s">
        <v>729</v>
      </c>
      <c r="K231" s="157">
        <f t="shared" si="135"/>
        <v>14.25</v>
      </c>
      <c r="L231" s="158">
        <f t="shared" si="136"/>
        <v>0.10961538461538461</v>
      </c>
      <c r="M231" s="153" t="s">
        <v>580</v>
      </c>
      <c r="N231" s="159">
        <v>43675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0">
        <v>91</v>
      </c>
      <c r="B232" s="151">
        <v>42901</v>
      </c>
      <c r="C232" s="151"/>
      <c r="D232" s="152" t="s">
        <v>730</v>
      </c>
      <c r="E232" s="153" t="s">
        <v>577</v>
      </c>
      <c r="F232" s="154">
        <v>214.5</v>
      </c>
      <c r="G232" s="153"/>
      <c r="H232" s="153">
        <v>262</v>
      </c>
      <c r="I232" s="155">
        <v>262</v>
      </c>
      <c r="J232" s="156" t="s">
        <v>599</v>
      </c>
      <c r="K232" s="157">
        <f t="shared" si="135"/>
        <v>47.5</v>
      </c>
      <c r="L232" s="158">
        <f t="shared" si="136"/>
        <v>0.22144522144522144</v>
      </c>
      <c r="M232" s="153" t="s">
        <v>580</v>
      </c>
      <c r="N232" s="159">
        <v>42977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92</v>
      </c>
      <c r="B233" s="182">
        <v>42933</v>
      </c>
      <c r="C233" s="182"/>
      <c r="D233" s="183" t="s">
        <v>731</v>
      </c>
      <c r="E233" s="184" t="s">
        <v>577</v>
      </c>
      <c r="F233" s="185">
        <v>370</v>
      </c>
      <c r="G233" s="184"/>
      <c r="H233" s="184">
        <v>447.5</v>
      </c>
      <c r="I233" s="186">
        <v>450</v>
      </c>
      <c r="J233" s="187" t="s">
        <v>664</v>
      </c>
      <c r="K233" s="157">
        <f t="shared" si="135"/>
        <v>77.5</v>
      </c>
      <c r="L233" s="188">
        <f t="shared" si="136"/>
        <v>0.20945945945945946</v>
      </c>
      <c r="M233" s="184" t="s">
        <v>580</v>
      </c>
      <c r="N233" s="189">
        <v>43035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93</v>
      </c>
      <c r="B234" s="182">
        <v>42943</v>
      </c>
      <c r="C234" s="182"/>
      <c r="D234" s="183" t="s">
        <v>208</v>
      </c>
      <c r="E234" s="184" t="s">
        <v>577</v>
      </c>
      <c r="F234" s="185">
        <v>657.5</v>
      </c>
      <c r="G234" s="184"/>
      <c r="H234" s="184">
        <v>825</v>
      </c>
      <c r="I234" s="186">
        <v>820</v>
      </c>
      <c r="J234" s="187" t="s">
        <v>664</v>
      </c>
      <c r="K234" s="157">
        <f t="shared" si="135"/>
        <v>167.5</v>
      </c>
      <c r="L234" s="188">
        <f t="shared" si="136"/>
        <v>0.25475285171102663</v>
      </c>
      <c r="M234" s="184" t="s">
        <v>580</v>
      </c>
      <c r="N234" s="189">
        <v>43090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94</v>
      </c>
      <c r="B235" s="151">
        <v>42964</v>
      </c>
      <c r="C235" s="151"/>
      <c r="D235" s="152" t="s">
        <v>382</v>
      </c>
      <c r="E235" s="153" t="s">
        <v>577</v>
      </c>
      <c r="F235" s="154">
        <v>605</v>
      </c>
      <c r="G235" s="153"/>
      <c r="H235" s="153">
        <v>750</v>
      </c>
      <c r="I235" s="155">
        <v>750</v>
      </c>
      <c r="J235" s="156" t="s">
        <v>723</v>
      </c>
      <c r="K235" s="157">
        <f t="shared" si="135"/>
        <v>145</v>
      </c>
      <c r="L235" s="158">
        <f t="shared" si="136"/>
        <v>0.23966942148760331</v>
      </c>
      <c r="M235" s="153" t="s">
        <v>580</v>
      </c>
      <c r="N235" s="159">
        <v>43027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0">
        <v>95</v>
      </c>
      <c r="B236" s="161">
        <v>42979</v>
      </c>
      <c r="C236" s="161"/>
      <c r="D236" s="169" t="s">
        <v>732</v>
      </c>
      <c r="E236" s="164" t="s">
        <v>577</v>
      </c>
      <c r="F236" s="164">
        <v>255</v>
      </c>
      <c r="G236" s="165"/>
      <c r="H236" s="165">
        <v>217.25</v>
      </c>
      <c r="I236" s="165">
        <v>320</v>
      </c>
      <c r="J236" s="166" t="s">
        <v>733</v>
      </c>
      <c r="K236" s="167">
        <f t="shared" si="135"/>
        <v>-37.75</v>
      </c>
      <c r="L236" s="170">
        <f t="shared" si="136"/>
        <v>-0.14803921568627451</v>
      </c>
      <c r="M236" s="164" t="s">
        <v>590</v>
      </c>
      <c r="N236" s="161">
        <v>43661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0">
        <v>96</v>
      </c>
      <c r="B237" s="151">
        <v>42997</v>
      </c>
      <c r="C237" s="151"/>
      <c r="D237" s="152" t="s">
        <v>734</v>
      </c>
      <c r="E237" s="153" t="s">
        <v>577</v>
      </c>
      <c r="F237" s="154">
        <v>215</v>
      </c>
      <c r="G237" s="153"/>
      <c r="H237" s="153">
        <v>258</v>
      </c>
      <c r="I237" s="155">
        <v>258</v>
      </c>
      <c r="J237" s="156" t="s">
        <v>664</v>
      </c>
      <c r="K237" s="157">
        <f t="shared" si="135"/>
        <v>43</v>
      </c>
      <c r="L237" s="158">
        <f t="shared" si="136"/>
        <v>0.2</v>
      </c>
      <c r="M237" s="153" t="s">
        <v>580</v>
      </c>
      <c r="N237" s="159">
        <v>43040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0">
        <v>97</v>
      </c>
      <c r="B238" s="151">
        <v>42997</v>
      </c>
      <c r="C238" s="151"/>
      <c r="D238" s="152" t="s">
        <v>734</v>
      </c>
      <c r="E238" s="153" t="s">
        <v>577</v>
      </c>
      <c r="F238" s="154">
        <v>215</v>
      </c>
      <c r="G238" s="153"/>
      <c r="H238" s="153">
        <v>258</v>
      </c>
      <c r="I238" s="155">
        <v>258</v>
      </c>
      <c r="J238" s="187" t="s">
        <v>664</v>
      </c>
      <c r="K238" s="157">
        <v>43</v>
      </c>
      <c r="L238" s="158">
        <v>0.2</v>
      </c>
      <c r="M238" s="153" t="s">
        <v>580</v>
      </c>
      <c r="N238" s="159">
        <v>43040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98</v>
      </c>
      <c r="B239" s="182">
        <v>42998</v>
      </c>
      <c r="C239" s="182"/>
      <c r="D239" s="183" t="s">
        <v>735</v>
      </c>
      <c r="E239" s="184" t="s">
        <v>577</v>
      </c>
      <c r="F239" s="154">
        <v>75</v>
      </c>
      <c r="G239" s="184"/>
      <c r="H239" s="184">
        <v>90</v>
      </c>
      <c r="I239" s="186">
        <v>90</v>
      </c>
      <c r="J239" s="156" t="s">
        <v>736</v>
      </c>
      <c r="K239" s="157">
        <f t="shared" ref="K239:K244" si="137">H239-F239</f>
        <v>15</v>
      </c>
      <c r="L239" s="158">
        <f t="shared" ref="L239:L244" si="138">K239/F239</f>
        <v>0.2</v>
      </c>
      <c r="M239" s="153" t="s">
        <v>580</v>
      </c>
      <c r="N239" s="159">
        <v>43019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99</v>
      </c>
      <c r="B240" s="182">
        <v>43011</v>
      </c>
      <c r="C240" s="182"/>
      <c r="D240" s="183" t="s">
        <v>737</v>
      </c>
      <c r="E240" s="184" t="s">
        <v>577</v>
      </c>
      <c r="F240" s="185">
        <v>315</v>
      </c>
      <c r="G240" s="184"/>
      <c r="H240" s="184">
        <v>392</v>
      </c>
      <c r="I240" s="186">
        <v>384</v>
      </c>
      <c r="J240" s="187" t="s">
        <v>738</v>
      </c>
      <c r="K240" s="157">
        <f t="shared" si="137"/>
        <v>77</v>
      </c>
      <c r="L240" s="188">
        <f t="shared" si="138"/>
        <v>0.24444444444444444</v>
      </c>
      <c r="M240" s="184" t="s">
        <v>580</v>
      </c>
      <c r="N240" s="189">
        <v>43017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100</v>
      </c>
      <c r="B241" s="182">
        <v>43013</v>
      </c>
      <c r="C241" s="182"/>
      <c r="D241" s="183" t="s">
        <v>460</v>
      </c>
      <c r="E241" s="184" t="s">
        <v>577</v>
      </c>
      <c r="F241" s="185">
        <v>145</v>
      </c>
      <c r="G241" s="184"/>
      <c r="H241" s="184">
        <v>179</v>
      </c>
      <c r="I241" s="186">
        <v>180</v>
      </c>
      <c r="J241" s="187" t="s">
        <v>739</v>
      </c>
      <c r="K241" s="157">
        <f t="shared" si="137"/>
        <v>34</v>
      </c>
      <c r="L241" s="188">
        <f t="shared" si="138"/>
        <v>0.23448275862068965</v>
      </c>
      <c r="M241" s="184" t="s">
        <v>580</v>
      </c>
      <c r="N241" s="189">
        <v>43025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101</v>
      </c>
      <c r="B242" s="182">
        <v>43014</v>
      </c>
      <c r="C242" s="182"/>
      <c r="D242" s="183" t="s">
        <v>357</v>
      </c>
      <c r="E242" s="184" t="s">
        <v>577</v>
      </c>
      <c r="F242" s="185">
        <v>256</v>
      </c>
      <c r="G242" s="184"/>
      <c r="H242" s="184">
        <v>323</v>
      </c>
      <c r="I242" s="186">
        <v>320</v>
      </c>
      <c r="J242" s="187" t="s">
        <v>664</v>
      </c>
      <c r="K242" s="157">
        <f t="shared" si="137"/>
        <v>67</v>
      </c>
      <c r="L242" s="188">
        <f t="shared" si="138"/>
        <v>0.26171875</v>
      </c>
      <c r="M242" s="184" t="s">
        <v>580</v>
      </c>
      <c r="N242" s="189">
        <v>43067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1">
        <v>102</v>
      </c>
      <c r="B243" s="182">
        <v>43017</v>
      </c>
      <c r="C243" s="182"/>
      <c r="D243" s="183" t="s">
        <v>371</v>
      </c>
      <c r="E243" s="184" t="s">
        <v>577</v>
      </c>
      <c r="F243" s="185">
        <v>137.5</v>
      </c>
      <c r="G243" s="184"/>
      <c r="H243" s="184">
        <v>184</v>
      </c>
      <c r="I243" s="186">
        <v>183</v>
      </c>
      <c r="J243" s="187" t="s">
        <v>740</v>
      </c>
      <c r="K243" s="157">
        <f t="shared" si="137"/>
        <v>46.5</v>
      </c>
      <c r="L243" s="188">
        <f t="shared" si="138"/>
        <v>0.33818181818181819</v>
      </c>
      <c r="M243" s="184" t="s">
        <v>580</v>
      </c>
      <c r="N243" s="189">
        <v>43108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103</v>
      </c>
      <c r="B244" s="182">
        <v>43018</v>
      </c>
      <c r="C244" s="182"/>
      <c r="D244" s="183" t="s">
        <v>741</v>
      </c>
      <c r="E244" s="184" t="s">
        <v>577</v>
      </c>
      <c r="F244" s="185">
        <v>125.5</v>
      </c>
      <c r="G244" s="184"/>
      <c r="H244" s="184">
        <v>158</v>
      </c>
      <c r="I244" s="186">
        <v>155</v>
      </c>
      <c r="J244" s="187" t="s">
        <v>742</v>
      </c>
      <c r="K244" s="157">
        <f t="shared" si="137"/>
        <v>32.5</v>
      </c>
      <c r="L244" s="188">
        <f t="shared" si="138"/>
        <v>0.25896414342629481</v>
      </c>
      <c r="M244" s="184" t="s">
        <v>580</v>
      </c>
      <c r="N244" s="189">
        <v>43067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104</v>
      </c>
      <c r="B245" s="182">
        <v>43018</v>
      </c>
      <c r="C245" s="182"/>
      <c r="D245" s="183" t="s">
        <v>743</v>
      </c>
      <c r="E245" s="184" t="s">
        <v>577</v>
      </c>
      <c r="F245" s="185">
        <v>895</v>
      </c>
      <c r="G245" s="184"/>
      <c r="H245" s="184">
        <v>1122.5</v>
      </c>
      <c r="I245" s="186">
        <v>1078</v>
      </c>
      <c r="J245" s="187" t="s">
        <v>744</v>
      </c>
      <c r="K245" s="157">
        <v>227.5</v>
      </c>
      <c r="L245" s="188">
        <v>0.25418994413407803</v>
      </c>
      <c r="M245" s="184" t="s">
        <v>580</v>
      </c>
      <c r="N245" s="189">
        <v>43117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105</v>
      </c>
      <c r="B246" s="182">
        <v>43020</v>
      </c>
      <c r="C246" s="182"/>
      <c r="D246" s="183" t="s">
        <v>366</v>
      </c>
      <c r="E246" s="184" t="s">
        <v>577</v>
      </c>
      <c r="F246" s="185">
        <v>525</v>
      </c>
      <c r="G246" s="184"/>
      <c r="H246" s="184">
        <v>629</v>
      </c>
      <c r="I246" s="186">
        <v>629</v>
      </c>
      <c r="J246" s="187" t="s">
        <v>664</v>
      </c>
      <c r="K246" s="157">
        <v>104</v>
      </c>
      <c r="L246" s="188">
        <v>0.19809523809523799</v>
      </c>
      <c r="M246" s="184" t="s">
        <v>580</v>
      </c>
      <c r="N246" s="189">
        <v>43119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106</v>
      </c>
      <c r="B247" s="182">
        <v>43046</v>
      </c>
      <c r="C247" s="182"/>
      <c r="D247" s="183" t="s">
        <v>404</v>
      </c>
      <c r="E247" s="184" t="s">
        <v>577</v>
      </c>
      <c r="F247" s="185">
        <v>740</v>
      </c>
      <c r="G247" s="184"/>
      <c r="H247" s="184">
        <v>892.5</v>
      </c>
      <c r="I247" s="186">
        <v>900</v>
      </c>
      <c r="J247" s="187" t="s">
        <v>745</v>
      </c>
      <c r="K247" s="157">
        <f t="shared" ref="K247:K249" si="139">H247-F247</f>
        <v>152.5</v>
      </c>
      <c r="L247" s="188">
        <f t="shared" ref="L247:L249" si="140">K247/F247</f>
        <v>0.20608108108108109</v>
      </c>
      <c r="M247" s="184" t="s">
        <v>580</v>
      </c>
      <c r="N247" s="189">
        <v>43052</v>
      </c>
      <c r="O247" s="1"/>
      <c r="P247" s="1"/>
      <c r="Q247" s="228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0">
        <v>107</v>
      </c>
      <c r="B248" s="151">
        <v>43073</v>
      </c>
      <c r="C248" s="151"/>
      <c r="D248" s="152" t="s">
        <v>746</v>
      </c>
      <c r="E248" s="153" t="s">
        <v>577</v>
      </c>
      <c r="F248" s="154">
        <v>118.5</v>
      </c>
      <c r="G248" s="153"/>
      <c r="H248" s="153">
        <v>143.5</v>
      </c>
      <c r="I248" s="155">
        <v>145</v>
      </c>
      <c r="J248" s="156" t="s">
        <v>747</v>
      </c>
      <c r="K248" s="157">
        <f t="shared" si="139"/>
        <v>25</v>
      </c>
      <c r="L248" s="158">
        <f t="shared" si="140"/>
        <v>0.2109704641350211</v>
      </c>
      <c r="M248" s="153" t="s">
        <v>580</v>
      </c>
      <c r="N248" s="159">
        <v>43097</v>
      </c>
      <c r="O248" s="1"/>
      <c r="P248" s="1"/>
      <c r="Q248" s="228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0">
        <v>108</v>
      </c>
      <c r="B249" s="161">
        <v>43090</v>
      </c>
      <c r="C249" s="161"/>
      <c r="D249" s="162" t="s">
        <v>433</v>
      </c>
      <c r="E249" s="163" t="s">
        <v>577</v>
      </c>
      <c r="F249" s="164">
        <v>715</v>
      </c>
      <c r="G249" s="164"/>
      <c r="H249" s="165">
        <v>500</v>
      </c>
      <c r="I249" s="165">
        <v>872</v>
      </c>
      <c r="J249" s="166" t="s">
        <v>748</v>
      </c>
      <c r="K249" s="167">
        <f t="shared" si="139"/>
        <v>-215</v>
      </c>
      <c r="L249" s="168">
        <f t="shared" si="140"/>
        <v>-0.30069930069930068</v>
      </c>
      <c r="M249" s="164" t="s">
        <v>590</v>
      </c>
      <c r="N249" s="161">
        <v>43670</v>
      </c>
      <c r="O249" s="1"/>
      <c r="P249" s="1"/>
      <c r="Q249" s="228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0">
        <v>109</v>
      </c>
      <c r="B250" s="151">
        <v>43098</v>
      </c>
      <c r="C250" s="151"/>
      <c r="D250" s="152" t="s">
        <v>737</v>
      </c>
      <c r="E250" s="153" t="s">
        <v>577</v>
      </c>
      <c r="F250" s="154">
        <v>435</v>
      </c>
      <c r="G250" s="153"/>
      <c r="H250" s="153">
        <v>542.5</v>
      </c>
      <c r="I250" s="155">
        <v>539</v>
      </c>
      <c r="J250" s="156" t="s">
        <v>664</v>
      </c>
      <c r="K250" s="157">
        <v>107.5</v>
      </c>
      <c r="L250" s="158">
        <v>0.247126436781609</v>
      </c>
      <c r="M250" s="153" t="s">
        <v>580</v>
      </c>
      <c r="N250" s="159">
        <v>43206</v>
      </c>
      <c r="O250" s="1"/>
      <c r="P250" s="1"/>
      <c r="Q250" s="228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0">
        <v>110</v>
      </c>
      <c r="B251" s="151">
        <v>43098</v>
      </c>
      <c r="C251" s="151"/>
      <c r="D251" s="152" t="s">
        <v>548</v>
      </c>
      <c r="E251" s="153" t="s">
        <v>577</v>
      </c>
      <c r="F251" s="154">
        <v>885</v>
      </c>
      <c r="G251" s="153"/>
      <c r="H251" s="153">
        <v>1090</v>
      </c>
      <c r="I251" s="155">
        <v>1084</v>
      </c>
      <c r="J251" s="156" t="s">
        <v>664</v>
      </c>
      <c r="K251" s="157">
        <v>205</v>
      </c>
      <c r="L251" s="158">
        <v>0.23163841807909599</v>
      </c>
      <c r="M251" s="153" t="s">
        <v>580</v>
      </c>
      <c r="N251" s="159">
        <v>43213</v>
      </c>
      <c r="O251" s="1"/>
      <c r="P251" s="1"/>
      <c r="Q251" s="228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0">
        <v>111</v>
      </c>
      <c r="B252" s="191">
        <v>43192</v>
      </c>
      <c r="C252" s="191"/>
      <c r="D252" s="169" t="s">
        <v>749</v>
      </c>
      <c r="E252" s="164" t="s">
        <v>577</v>
      </c>
      <c r="F252" s="192">
        <v>478.5</v>
      </c>
      <c r="G252" s="164"/>
      <c r="H252" s="164">
        <v>442</v>
      </c>
      <c r="I252" s="165">
        <v>613</v>
      </c>
      <c r="J252" s="166" t="s">
        <v>750</v>
      </c>
      <c r="K252" s="167">
        <f t="shared" ref="K252:K255" si="141">H252-F252</f>
        <v>-36.5</v>
      </c>
      <c r="L252" s="168">
        <f t="shared" ref="L252:L255" si="142">K252/F252</f>
        <v>-7.6280041797283177E-2</v>
      </c>
      <c r="M252" s="164" t="s">
        <v>590</v>
      </c>
      <c r="N252" s="161">
        <v>43762</v>
      </c>
      <c r="O252" s="1"/>
      <c r="P252" s="1"/>
      <c r="Q252" s="228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0">
        <v>112</v>
      </c>
      <c r="B253" s="161">
        <v>43194</v>
      </c>
      <c r="C253" s="161"/>
      <c r="D253" s="162" t="s">
        <v>751</v>
      </c>
      <c r="E253" s="163" t="s">
        <v>577</v>
      </c>
      <c r="F253" s="164">
        <f>141.5-7.3</f>
        <v>134.19999999999999</v>
      </c>
      <c r="G253" s="164"/>
      <c r="H253" s="165">
        <v>77</v>
      </c>
      <c r="I253" s="165">
        <v>180</v>
      </c>
      <c r="J253" s="166" t="s">
        <v>752</v>
      </c>
      <c r="K253" s="167">
        <f t="shared" si="141"/>
        <v>-57.199999999999989</v>
      </c>
      <c r="L253" s="168">
        <f t="shared" si="142"/>
        <v>-0.42622950819672129</v>
      </c>
      <c r="M253" s="164" t="s">
        <v>590</v>
      </c>
      <c r="N253" s="161">
        <v>43522</v>
      </c>
      <c r="O253" s="1"/>
      <c r="P253" s="1"/>
      <c r="Q253" s="228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60">
        <v>113</v>
      </c>
      <c r="B254" s="161">
        <v>43209</v>
      </c>
      <c r="C254" s="161"/>
      <c r="D254" s="162" t="s">
        <v>753</v>
      </c>
      <c r="E254" s="163" t="s">
        <v>577</v>
      </c>
      <c r="F254" s="164">
        <v>430</v>
      </c>
      <c r="G254" s="164"/>
      <c r="H254" s="165">
        <v>220</v>
      </c>
      <c r="I254" s="165">
        <v>537</v>
      </c>
      <c r="J254" s="166" t="s">
        <v>754</v>
      </c>
      <c r="K254" s="167">
        <f t="shared" si="141"/>
        <v>-210</v>
      </c>
      <c r="L254" s="168">
        <f t="shared" si="142"/>
        <v>-0.48837209302325579</v>
      </c>
      <c r="M254" s="164" t="s">
        <v>590</v>
      </c>
      <c r="N254" s="161">
        <v>43252</v>
      </c>
      <c r="O254" s="1"/>
      <c r="P254" s="1"/>
      <c r="Q254" s="228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114</v>
      </c>
      <c r="B255" s="182">
        <v>43220</v>
      </c>
      <c r="C255" s="182"/>
      <c r="D255" s="183" t="s">
        <v>755</v>
      </c>
      <c r="E255" s="184" t="s">
        <v>577</v>
      </c>
      <c r="F255" s="184">
        <v>153.5</v>
      </c>
      <c r="G255" s="184"/>
      <c r="H255" s="184">
        <v>196</v>
      </c>
      <c r="I255" s="186">
        <v>196</v>
      </c>
      <c r="J255" s="156" t="s">
        <v>756</v>
      </c>
      <c r="K255" s="157">
        <f t="shared" si="141"/>
        <v>42.5</v>
      </c>
      <c r="L255" s="158">
        <f t="shared" si="142"/>
        <v>0.27687296416938112</v>
      </c>
      <c r="M255" s="153" t="s">
        <v>580</v>
      </c>
      <c r="N255" s="159">
        <v>43605</v>
      </c>
      <c r="O255" s="1"/>
      <c r="P255" s="1"/>
      <c r="Q255" s="228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60">
        <v>115</v>
      </c>
      <c r="B256" s="161">
        <v>43306</v>
      </c>
      <c r="C256" s="161"/>
      <c r="D256" s="162" t="s">
        <v>724</v>
      </c>
      <c r="E256" s="163" t="s">
        <v>577</v>
      </c>
      <c r="F256" s="164">
        <v>27.5</v>
      </c>
      <c r="G256" s="164"/>
      <c r="H256" s="165">
        <v>13.1</v>
      </c>
      <c r="I256" s="165">
        <v>60</v>
      </c>
      <c r="J256" s="166" t="s">
        <v>757</v>
      </c>
      <c r="K256" s="167">
        <v>-14.4</v>
      </c>
      <c r="L256" s="168">
        <v>-0.52363636363636401</v>
      </c>
      <c r="M256" s="164" t="s">
        <v>590</v>
      </c>
      <c r="N256" s="161">
        <v>43138</v>
      </c>
      <c r="O256" s="1"/>
      <c r="P256" s="1"/>
      <c r="Q256" s="228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0">
        <v>116</v>
      </c>
      <c r="B257" s="191">
        <v>43318</v>
      </c>
      <c r="C257" s="191"/>
      <c r="D257" s="169" t="s">
        <v>758</v>
      </c>
      <c r="E257" s="164" t="s">
        <v>577</v>
      </c>
      <c r="F257" s="164">
        <v>148.5</v>
      </c>
      <c r="G257" s="164"/>
      <c r="H257" s="164">
        <v>102</v>
      </c>
      <c r="I257" s="165">
        <v>182</v>
      </c>
      <c r="J257" s="166" t="s">
        <v>759</v>
      </c>
      <c r="K257" s="167">
        <f>H257-F257</f>
        <v>-46.5</v>
      </c>
      <c r="L257" s="168">
        <f>K257/F257</f>
        <v>-0.31313131313131315</v>
      </c>
      <c r="M257" s="164" t="s">
        <v>590</v>
      </c>
      <c r="N257" s="161">
        <v>43661</v>
      </c>
      <c r="O257" s="1"/>
      <c r="P257" s="1"/>
      <c r="Q257" s="228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0">
        <v>117</v>
      </c>
      <c r="B258" s="151">
        <v>43335</v>
      </c>
      <c r="C258" s="151"/>
      <c r="D258" s="152" t="s">
        <v>760</v>
      </c>
      <c r="E258" s="153" t="s">
        <v>577</v>
      </c>
      <c r="F258" s="184">
        <v>285</v>
      </c>
      <c r="G258" s="153"/>
      <c r="H258" s="153">
        <v>355</v>
      </c>
      <c r="I258" s="155">
        <v>364</v>
      </c>
      <c r="J258" s="156" t="s">
        <v>761</v>
      </c>
      <c r="K258" s="157">
        <v>70</v>
      </c>
      <c r="L258" s="158">
        <v>0.24561403508771901</v>
      </c>
      <c r="M258" s="153" t="s">
        <v>580</v>
      </c>
      <c r="N258" s="159">
        <v>43455</v>
      </c>
      <c r="O258" s="1"/>
      <c r="P258" s="1"/>
      <c r="Q258" s="228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0">
        <v>118</v>
      </c>
      <c r="B259" s="151">
        <v>43341</v>
      </c>
      <c r="C259" s="151"/>
      <c r="D259" s="152" t="s">
        <v>394</v>
      </c>
      <c r="E259" s="153" t="s">
        <v>577</v>
      </c>
      <c r="F259" s="184">
        <v>525</v>
      </c>
      <c r="G259" s="153"/>
      <c r="H259" s="153">
        <v>585</v>
      </c>
      <c r="I259" s="155">
        <v>635</v>
      </c>
      <c r="J259" s="156" t="s">
        <v>762</v>
      </c>
      <c r="K259" s="157">
        <f t="shared" ref="K259:K310" si="143">H259-F259</f>
        <v>60</v>
      </c>
      <c r="L259" s="158">
        <f t="shared" ref="L259:L310" si="144">K259/F259</f>
        <v>0.11428571428571428</v>
      </c>
      <c r="M259" s="153" t="s">
        <v>580</v>
      </c>
      <c r="N259" s="159">
        <v>43662</v>
      </c>
      <c r="O259" s="1"/>
      <c r="P259" s="1"/>
      <c r="Q259" s="228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0">
        <v>119</v>
      </c>
      <c r="B260" s="151">
        <v>43395</v>
      </c>
      <c r="C260" s="151"/>
      <c r="D260" s="152" t="s">
        <v>382</v>
      </c>
      <c r="E260" s="153" t="s">
        <v>577</v>
      </c>
      <c r="F260" s="184">
        <v>475</v>
      </c>
      <c r="G260" s="153"/>
      <c r="H260" s="153">
        <v>574</v>
      </c>
      <c r="I260" s="155">
        <v>570</v>
      </c>
      <c r="J260" s="156" t="s">
        <v>664</v>
      </c>
      <c r="K260" s="157">
        <f t="shared" si="143"/>
        <v>99</v>
      </c>
      <c r="L260" s="158">
        <f t="shared" si="144"/>
        <v>0.20842105263157895</v>
      </c>
      <c r="M260" s="153" t="s">
        <v>580</v>
      </c>
      <c r="N260" s="159">
        <v>43403</v>
      </c>
      <c r="O260" s="1"/>
      <c r="P260" s="1"/>
      <c r="Q260" s="228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120</v>
      </c>
      <c r="B261" s="182">
        <v>43397</v>
      </c>
      <c r="C261" s="182"/>
      <c r="D261" s="183" t="s">
        <v>763</v>
      </c>
      <c r="E261" s="184" t="s">
        <v>577</v>
      </c>
      <c r="F261" s="184">
        <v>707.5</v>
      </c>
      <c r="G261" s="184"/>
      <c r="H261" s="184">
        <v>872</v>
      </c>
      <c r="I261" s="186">
        <v>872</v>
      </c>
      <c r="J261" s="187" t="s">
        <v>664</v>
      </c>
      <c r="K261" s="157">
        <f t="shared" si="143"/>
        <v>164.5</v>
      </c>
      <c r="L261" s="188">
        <f t="shared" si="144"/>
        <v>0.23250883392226149</v>
      </c>
      <c r="M261" s="184" t="s">
        <v>580</v>
      </c>
      <c r="N261" s="189">
        <v>43482</v>
      </c>
      <c r="O261" s="1"/>
      <c r="P261" s="1"/>
      <c r="Q261" s="228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121</v>
      </c>
      <c r="B262" s="182">
        <v>43398</v>
      </c>
      <c r="C262" s="182"/>
      <c r="D262" s="183" t="s">
        <v>764</v>
      </c>
      <c r="E262" s="184" t="s">
        <v>577</v>
      </c>
      <c r="F262" s="184">
        <v>162</v>
      </c>
      <c r="G262" s="184"/>
      <c r="H262" s="184">
        <v>204</v>
      </c>
      <c r="I262" s="186">
        <v>209</v>
      </c>
      <c r="J262" s="187" t="s">
        <v>765</v>
      </c>
      <c r="K262" s="157">
        <f t="shared" si="143"/>
        <v>42</v>
      </c>
      <c r="L262" s="188">
        <f t="shared" si="144"/>
        <v>0.25925925925925924</v>
      </c>
      <c r="M262" s="184" t="s">
        <v>580</v>
      </c>
      <c r="N262" s="189">
        <v>43539</v>
      </c>
      <c r="O262" s="1"/>
      <c r="P262" s="1"/>
      <c r="Q262" s="228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122</v>
      </c>
      <c r="B263" s="182">
        <v>43399</v>
      </c>
      <c r="C263" s="182"/>
      <c r="D263" s="183" t="s">
        <v>480</v>
      </c>
      <c r="E263" s="184" t="s">
        <v>577</v>
      </c>
      <c r="F263" s="184">
        <v>240</v>
      </c>
      <c r="G263" s="184"/>
      <c r="H263" s="184">
        <v>297</v>
      </c>
      <c r="I263" s="186">
        <v>297</v>
      </c>
      <c r="J263" s="187" t="s">
        <v>664</v>
      </c>
      <c r="K263" s="193">
        <f t="shared" si="143"/>
        <v>57</v>
      </c>
      <c r="L263" s="188">
        <f t="shared" si="144"/>
        <v>0.23749999999999999</v>
      </c>
      <c r="M263" s="184" t="s">
        <v>580</v>
      </c>
      <c r="N263" s="189">
        <v>43417</v>
      </c>
      <c r="O263" s="1"/>
      <c r="P263" s="1"/>
      <c r="Q263" s="228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0">
        <v>123</v>
      </c>
      <c r="B264" s="151">
        <v>43439</v>
      </c>
      <c r="C264" s="151"/>
      <c r="D264" s="152" t="s">
        <v>766</v>
      </c>
      <c r="E264" s="153" t="s">
        <v>577</v>
      </c>
      <c r="F264" s="153">
        <v>202.5</v>
      </c>
      <c r="G264" s="153"/>
      <c r="H264" s="153">
        <v>255</v>
      </c>
      <c r="I264" s="155">
        <v>252</v>
      </c>
      <c r="J264" s="156" t="s">
        <v>664</v>
      </c>
      <c r="K264" s="157">
        <f t="shared" si="143"/>
        <v>52.5</v>
      </c>
      <c r="L264" s="158">
        <f t="shared" si="144"/>
        <v>0.25925925925925924</v>
      </c>
      <c r="M264" s="153" t="s">
        <v>580</v>
      </c>
      <c r="N264" s="159">
        <v>43542</v>
      </c>
      <c r="O264" s="1"/>
      <c r="P264" s="1"/>
      <c r="Q264" s="228"/>
      <c r="R264" s="1"/>
      <c r="S264" s="6" t="s">
        <v>767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124</v>
      </c>
      <c r="B265" s="182">
        <v>43465</v>
      </c>
      <c r="C265" s="151"/>
      <c r="D265" s="183" t="s">
        <v>159</v>
      </c>
      <c r="E265" s="184" t="s">
        <v>577</v>
      </c>
      <c r="F265" s="184">
        <v>710</v>
      </c>
      <c r="G265" s="184"/>
      <c r="H265" s="184">
        <v>866</v>
      </c>
      <c r="I265" s="186">
        <v>866</v>
      </c>
      <c r="J265" s="187" t="s">
        <v>664</v>
      </c>
      <c r="K265" s="157">
        <f t="shared" si="143"/>
        <v>156</v>
      </c>
      <c r="L265" s="158">
        <f t="shared" si="144"/>
        <v>0.21971830985915494</v>
      </c>
      <c r="M265" s="153" t="s">
        <v>580</v>
      </c>
      <c r="N265" s="159">
        <v>43553</v>
      </c>
      <c r="O265" s="1"/>
      <c r="P265" s="1"/>
      <c r="Q265" s="228"/>
      <c r="R265" s="1"/>
      <c r="S265" s="6" t="s">
        <v>767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1">
        <v>125</v>
      </c>
      <c r="B266" s="182">
        <v>43522</v>
      </c>
      <c r="C266" s="182"/>
      <c r="D266" s="183" t="s">
        <v>174</v>
      </c>
      <c r="E266" s="184" t="s">
        <v>577</v>
      </c>
      <c r="F266" s="184">
        <v>337.25</v>
      </c>
      <c r="G266" s="184"/>
      <c r="H266" s="184">
        <v>398.5</v>
      </c>
      <c r="I266" s="186">
        <v>411</v>
      </c>
      <c r="J266" s="156" t="s">
        <v>768</v>
      </c>
      <c r="K266" s="157">
        <f t="shared" si="143"/>
        <v>61.25</v>
      </c>
      <c r="L266" s="158">
        <f t="shared" si="144"/>
        <v>0.1816160118606375</v>
      </c>
      <c r="M266" s="153" t="s">
        <v>580</v>
      </c>
      <c r="N266" s="159">
        <v>43760</v>
      </c>
      <c r="O266" s="1"/>
      <c r="P266" s="1"/>
      <c r="Q266" s="228"/>
      <c r="R266" s="1"/>
      <c r="S266" s="6" t="s">
        <v>767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4">
        <v>126</v>
      </c>
      <c r="B267" s="195">
        <v>43559</v>
      </c>
      <c r="C267" s="195"/>
      <c r="D267" s="196" t="s">
        <v>769</v>
      </c>
      <c r="E267" s="197" t="s">
        <v>577</v>
      </c>
      <c r="F267" s="197">
        <v>130</v>
      </c>
      <c r="G267" s="197"/>
      <c r="H267" s="197">
        <v>65</v>
      </c>
      <c r="I267" s="198">
        <v>158</v>
      </c>
      <c r="J267" s="166" t="s">
        <v>770</v>
      </c>
      <c r="K267" s="167">
        <f t="shared" si="143"/>
        <v>-65</v>
      </c>
      <c r="L267" s="168">
        <f t="shared" si="144"/>
        <v>-0.5</v>
      </c>
      <c r="M267" s="164" t="s">
        <v>590</v>
      </c>
      <c r="N267" s="161">
        <v>43726</v>
      </c>
      <c r="O267" s="1"/>
      <c r="P267" s="1"/>
      <c r="Q267" s="228"/>
      <c r="R267" s="1"/>
      <c r="S267" s="6" t="s">
        <v>771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1">
        <v>127</v>
      </c>
      <c r="B268" s="182">
        <v>43017</v>
      </c>
      <c r="C268" s="182"/>
      <c r="D268" s="183" t="s">
        <v>210</v>
      </c>
      <c r="E268" s="184" t="s">
        <v>577</v>
      </c>
      <c r="F268" s="184">
        <v>141.5</v>
      </c>
      <c r="G268" s="184"/>
      <c r="H268" s="184">
        <v>183.5</v>
      </c>
      <c r="I268" s="186">
        <v>210</v>
      </c>
      <c r="J268" s="156" t="s">
        <v>765</v>
      </c>
      <c r="K268" s="157">
        <f t="shared" si="143"/>
        <v>42</v>
      </c>
      <c r="L268" s="158">
        <f t="shared" si="144"/>
        <v>0.29681978798586572</v>
      </c>
      <c r="M268" s="153" t="s">
        <v>580</v>
      </c>
      <c r="N268" s="159">
        <v>43042</v>
      </c>
      <c r="O268" s="1"/>
      <c r="P268" s="1"/>
      <c r="Q268" s="228"/>
      <c r="R268" s="1"/>
      <c r="S268" s="6" t="s">
        <v>771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4">
        <v>128</v>
      </c>
      <c r="B269" s="195">
        <v>43074</v>
      </c>
      <c r="C269" s="195"/>
      <c r="D269" s="196" t="s">
        <v>772</v>
      </c>
      <c r="E269" s="197" t="s">
        <v>577</v>
      </c>
      <c r="F269" s="192">
        <v>172</v>
      </c>
      <c r="G269" s="197"/>
      <c r="H269" s="197">
        <v>155.25</v>
      </c>
      <c r="I269" s="198">
        <v>230</v>
      </c>
      <c r="J269" s="166" t="s">
        <v>773</v>
      </c>
      <c r="K269" s="167">
        <f t="shared" si="143"/>
        <v>-16.75</v>
      </c>
      <c r="L269" s="168">
        <f t="shared" si="144"/>
        <v>-9.7383720930232565E-2</v>
      </c>
      <c r="M269" s="164" t="s">
        <v>590</v>
      </c>
      <c r="N269" s="161">
        <v>43787</v>
      </c>
      <c r="O269" s="1"/>
      <c r="P269" s="1"/>
      <c r="Q269" s="228"/>
      <c r="R269" s="1"/>
      <c r="S269" s="6" t="s">
        <v>771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1">
        <v>129</v>
      </c>
      <c r="B270" s="182">
        <v>43398</v>
      </c>
      <c r="C270" s="182"/>
      <c r="D270" s="183" t="s">
        <v>120</v>
      </c>
      <c r="E270" s="184" t="s">
        <v>577</v>
      </c>
      <c r="F270" s="184">
        <v>698.5</v>
      </c>
      <c r="G270" s="184"/>
      <c r="H270" s="184">
        <v>890</v>
      </c>
      <c r="I270" s="186">
        <v>890</v>
      </c>
      <c r="J270" s="156" t="s">
        <v>774</v>
      </c>
      <c r="K270" s="157">
        <f t="shared" si="143"/>
        <v>191.5</v>
      </c>
      <c r="L270" s="158">
        <f t="shared" si="144"/>
        <v>0.27415891195418757</v>
      </c>
      <c r="M270" s="153" t="s">
        <v>580</v>
      </c>
      <c r="N270" s="159">
        <v>44328</v>
      </c>
      <c r="O270" s="1"/>
      <c r="P270" s="1"/>
      <c r="Q270" s="228"/>
      <c r="R270" s="1"/>
      <c r="S270" s="6" t="s">
        <v>767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1">
        <v>130</v>
      </c>
      <c r="B271" s="182">
        <v>42877</v>
      </c>
      <c r="C271" s="182"/>
      <c r="D271" s="183" t="s">
        <v>775</v>
      </c>
      <c r="E271" s="184" t="s">
        <v>577</v>
      </c>
      <c r="F271" s="184">
        <v>127.6</v>
      </c>
      <c r="G271" s="184"/>
      <c r="H271" s="184">
        <v>138</v>
      </c>
      <c r="I271" s="186">
        <v>190</v>
      </c>
      <c r="J271" s="156" t="s">
        <v>776</v>
      </c>
      <c r="K271" s="157">
        <f t="shared" si="143"/>
        <v>10.400000000000006</v>
      </c>
      <c r="L271" s="158">
        <f t="shared" si="144"/>
        <v>8.1504702194357417E-2</v>
      </c>
      <c r="M271" s="153" t="s">
        <v>580</v>
      </c>
      <c r="N271" s="159">
        <v>43774</v>
      </c>
      <c r="O271" s="1"/>
      <c r="P271" s="1"/>
      <c r="Q271" s="228"/>
      <c r="R271" s="1"/>
      <c r="S271" s="6" t="s">
        <v>771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1">
        <v>131</v>
      </c>
      <c r="B272" s="182">
        <v>43158</v>
      </c>
      <c r="C272" s="182"/>
      <c r="D272" s="183" t="s">
        <v>777</v>
      </c>
      <c r="E272" s="184" t="s">
        <v>577</v>
      </c>
      <c r="F272" s="184">
        <v>317</v>
      </c>
      <c r="G272" s="184"/>
      <c r="H272" s="184">
        <v>382.5</v>
      </c>
      <c r="I272" s="186">
        <v>398</v>
      </c>
      <c r="J272" s="156" t="s">
        <v>778</v>
      </c>
      <c r="K272" s="157">
        <f t="shared" si="143"/>
        <v>65.5</v>
      </c>
      <c r="L272" s="158">
        <f t="shared" si="144"/>
        <v>0.20662460567823343</v>
      </c>
      <c r="M272" s="153" t="s">
        <v>580</v>
      </c>
      <c r="N272" s="159">
        <v>44238</v>
      </c>
      <c r="O272" s="1"/>
      <c r="P272" s="1"/>
      <c r="Q272" s="228"/>
      <c r="R272" s="1"/>
      <c r="S272" s="6" t="s">
        <v>771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4">
        <v>132</v>
      </c>
      <c r="B273" s="195">
        <v>43164</v>
      </c>
      <c r="C273" s="195"/>
      <c r="D273" s="196" t="s">
        <v>166</v>
      </c>
      <c r="E273" s="197" t="s">
        <v>577</v>
      </c>
      <c r="F273" s="192">
        <f>510-14.4</f>
        <v>495.6</v>
      </c>
      <c r="G273" s="197"/>
      <c r="H273" s="197">
        <v>350</v>
      </c>
      <c r="I273" s="198">
        <v>672</v>
      </c>
      <c r="J273" s="166" t="s">
        <v>779</v>
      </c>
      <c r="K273" s="167">
        <f t="shared" si="143"/>
        <v>-145.60000000000002</v>
      </c>
      <c r="L273" s="168">
        <f t="shared" si="144"/>
        <v>-0.29378531073446329</v>
      </c>
      <c r="M273" s="164" t="s">
        <v>590</v>
      </c>
      <c r="N273" s="161">
        <v>43887</v>
      </c>
      <c r="O273" s="1"/>
      <c r="P273" s="1"/>
      <c r="Q273" s="228"/>
      <c r="R273" s="1"/>
      <c r="S273" s="6" t="s">
        <v>767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4">
        <v>133</v>
      </c>
      <c r="B274" s="195">
        <v>43237</v>
      </c>
      <c r="C274" s="195"/>
      <c r="D274" s="196" t="s">
        <v>780</v>
      </c>
      <c r="E274" s="197" t="s">
        <v>577</v>
      </c>
      <c r="F274" s="192">
        <v>230.3</v>
      </c>
      <c r="G274" s="197"/>
      <c r="H274" s="197">
        <v>102.5</v>
      </c>
      <c r="I274" s="198">
        <v>348</v>
      </c>
      <c r="J274" s="166" t="s">
        <v>781</v>
      </c>
      <c r="K274" s="167">
        <f t="shared" si="143"/>
        <v>-127.80000000000001</v>
      </c>
      <c r="L274" s="168">
        <f t="shared" si="144"/>
        <v>-0.55492835432045162</v>
      </c>
      <c r="M274" s="164" t="s">
        <v>590</v>
      </c>
      <c r="N274" s="161">
        <v>43896</v>
      </c>
      <c r="O274" s="1"/>
      <c r="P274" s="1"/>
      <c r="Q274" s="228"/>
      <c r="R274" s="1"/>
      <c r="S274" s="6" t="s">
        <v>767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1">
        <v>134</v>
      </c>
      <c r="B275" s="182">
        <v>43258</v>
      </c>
      <c r="C275" s="182"/>
      <c r="D275" s="183" t="s">
        <v>437</v>
      </c>
      <c r="E275" s="184" t="s">
        <v>577</v>
      </c>
      <c r="F275" s="184">
        <f>342.5-5.1</f>
        <v>337.4</v>
      </c>
      <c r="G275" s="184"/>
      <c r="H275" s="184">
        <v>412.5</v>
      </c>
      <c r="I275" s="186">
        <v>439</v>
      </c>
      <c r="J275" s="156" t="s">
        <v>782</v>
      </c>
      <c r="K275" s="157">
        <f t="shared" si="143"/>
        <v>75.100000000000023</v>
      </c>
      <c r="L275" s="158">
        <f t="shared" si="144"/>
        <v>0.22258446947243635</v>
      </c>
      <c r="M275" s="153" t="s">
        <v>580</v>
      </c>
      <c r="N275" s="159">
        <v>44230</v>
      </c>
      <c r="O275" s="1"/>
      <c r="P275" s="1"/>
      <c r="Q275" s="228"/>
      <c r="R275" s="1"/>
      <c r="S275" s="6" t="s">
        <v>771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75">
        <v>135</v>
      </c>
      <c r="B276" s="174">
        <v>43285</v>
      </c>
      <c r="C276" s="174"/>
      <c r="D276" s="175" t="s">
        <v>58</v>
      </c>
      <c r="E276" s="176" t="s">
        <v>577</v>
      </c>
      <c r="F276" s="176">
        <f>127.5-5.53</f>
        <v>121.97</v>
      </c>
      <c r="G276" s="177"/>
      <c r="H276" s="177">
        <v>122.5</v>
      </c>
      <c r="I276" s="177">
        <v>170</v>
      </c>
      <c r="J276" s="178" t="s">
        <v>783</v>
      </c>
      <c r="K276" s="179">
        <f t="shared" si="143"/>
        <v>0.53000000000000114</v>
      </c>
      <c r="L276" s="180">
        <f t="shared" si="144"/>
        <v>4.3453308190538747E-3</v>
      </c>
      <c r="M276" s="176" t="s">
        <v>597</v>
      </c>
      <c r="N276" s="174">
        <v>44431</v>
      </c>
      <c r="O276" s="1"/>
      <c r="P276" s="1"/>
      <c r="Q276" s="228"/>
      <c r="R276" s="1"/>
      <c r="S276" s="6" t="s">
        <v>767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4">
        <v>136</v>
      </c>
      <c r="B277" s="195">
        <v>43294</v>
      </c>
      <c r="C277" s="195"/>
      <c r="D277" s="196" t="s">
        <v>784</v>
      </c>
      <c r="E277" s="197" t="s">
        <v>577</v>
      </c>
      <c r="F277" s="192">
        <v>46.5</v>
      </c>
      <c r="G277" s="197"/>
      <c r="H277" s="197">
        <v>17</v>
      </c>
      <c r="I277" s="198">
        <v>59</v>
      </c>
      <c r="J277" s="166" t="s">
        <v>785</v>
      </c>
      <c r="K277" s="167">
        <f t="shared" si="143"/>
        <v>-29.5</v>
      </c>
      <c r="L277" s="168">
        <f t="shared" si="144"/>
        <v>-0.63440860215053763</v>
      </c>
      <c r="M277" s="164" t="s">
        <v>590</v>
      </c>
      <c r="N277" s="161">
        <v>43887</v>
      </c>
      <c r="O277" s="1"/>
      <c r="P277" s="1"/>
      <c r="Q277" s="228"/>
      <c r="R277" s="1"/>
      <c r="S277" s="6" t="s">
        <v>767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1">
        <v>137</v>
      </c>
      <c r="B278" s="182">
        <v>43396</v>
      </c>
      <c r="C278" s="182"/>
      <c r="D278" s="183" t="s">
        <v>420</v>
      </c>
      <c r="E278" s="184" t="s">
        <v>577</v>
      </c>
      <c r="F278" s="184">
        <v>156.5</v>
      </c>
      <c r="G278" s="184"/>
      <c r="H278" s="184">
        <v>207.5</v>
      </c>
      <c r="I278" s="186">
        <v>191</v>
      </c>
      <c r="J278" s="156" t="s">
        <v>664</v>
      </c>
      <c r="K278" s="157">
        <f t="shared" si="143"/>
        <v>51</v>
      </c>
      <c r="L278" s="158">
        <f t="shared" si="144"/>
        <v>0.32587859424920129</v>
      </c>
      <c r="M278" s="153" t="s">
        <v>580</v>
      </c>
      <c r="N278" s="159">
        <v>44369</v>
      </c>
      <c r="O278" s="1"/>
      <c r="P278" s="1"/>
      <c r="Q278" s="228"/>
      <c r="R278" s="1"/>
      <c r="S278" s="6" t="s">
        <v>767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1">
        <v>138</v>
      </c>
      <c r="B279" s="182">
        <v>43439</v>
      </c>
      <c r="C279" s="182"/>
      <c r="D279" s="183" t="s">
        <v>345</v>
      </c>
      <c r="E279" s="184" t="s">
        <v>577</v>
      </c>
      <c r="F279" s="184">
        <v>259.5</v>
      </c>
      <c r="G279" s="184"/>
      <c r="H279" s="184">
        <v>320</v>
      </c>
      <c r="I279" s="186">
        <v>320</v>
      </c>
      <c r="J279" s="156" t="s">
        <v>664</v>
      </c>
      <c r="K279" s="157">
        <f t="shared" si="143"/>
        <v>60.5</v>
      </c>
      <c r="L279" s="158">
        <f t="shared" si="144"/>
        <v>0.23314065510597304</v>
      </c>
      <c r="M279" s="153" t="s">
        <v>580</v>
      </c>
      <c r="N279" s="159">
        <v>44323</v>
      </c>
      <c r="O279" s="1"/>
      <c r="P279" s="1"/>
      <c r="Q279" s="228"/>
      <c r="R279" s="1"/>
      <c r="S279" s="6" t="s">
        <v>767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4">
        <v>139</v>
      </c>
      <c r="B280" s="195">
        <v>43439</v>
      </c>
      <c r="C280" s="195"/>
      <c r="D280" s="196" t="s">
        <v>786</v>
      </c>
      <c r="E280" s="197" t="s">
        <v>577</v>
      </c>
      <c r="F280" s="197">
        <v>715</v>
      </c>
      <c r="G280" s="197"/>
      <c r="H280" s="197">
        <v>445</v>
      </c>
      <c r="I280" s="198">
        <v>840</v>
      </c>
      <c r="J280" s="166" t="s">
        <v>787</v>
      </c>
      <c r="K280" s="167">
        <f t="shared" si="143"/>
        <v>-270</v>
      </c>
      <c r="L280" s="168">
        <f t="shared" si="144"/>
        <v>-0.3776223776223776</v>
      </c>
      <c r="M280" s="164" t="s">
        <v>590</v>
      </c>
      <c r="N280" s="161">
        <v>43800</v>
      </c>
      <c r="O280" s="1"/>
      <c r="P280" s="1"/>
      <c r="Q280" s="228"/>
      <c r="R280" s="1"/>
      <c r="S280" s="6" t="s">
        <v>767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140</v>
      </c>
      <c r="B281" s="182">
        <v>43469</v>
      </c>
      <c r="C281" s="182"/>
      <c r="D281" s="183" t="s">
        <v>180</v>
      </c>
      <c r="E281" s="184" t="s">
        <v>577</v>
      </c>
      <c r="F281" s="184">
        <v>875</v>
      </c>
      <c r="G281" s="184"/>
      <c r="H281" s="184">
        <v>1165</v>
      </c>
      <c r="I281" s="186">
        <v>1185</v>
      </c>
      <c r="J281" s="156" t="s">
        <v>788</v>
      </c>
      <c r="K281" s="157">
        <f t="shared" si="143"/>
        <v>290</v>
      </c>
      <c r="L281" s="158">
        <f t="shared" si="144"/>
        <v>0.33142857142857141</v>
      </c>
      <c r="M281" s="153" t="s">
        <v>580</v>
      </c>
      <c r="N281" s="159">
        <v>43847</v>
      </c>
      <c r="O281" s="1"/>
      <c r="P281" s="1"/>
      <c r="Q281" s="228"/>
      <c r="R281" s="1"/>
      <c r="S281" s="6" t="s">
        <v>767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1">
        <v>141</v>
      </c>
      <c r="B282" s="182">
        <v>43559</v>
      </c>
      <c r="C282" s="182"/>
      <c r="D282" s="183" t="s">
        <v>363</v>
      </c>
      <c r="E282" s="184" t="s">
        <v>577</v>
      </c>
      <c r="F282" s="184">
        <f>387-14.63</f>
        <v>372.37</v>
      </c>
      <c r="G282" s="184"/>
      <c r="H282" s="184">
        <v>490</v>
      </c>
      <c r="I282" s="186">
        <v>490</v>
      </c>
      <c r="J282" s="156" t="s">
        <v>664</v>
      </c>
      <c r="K282" s="157">
        <f t="shared" si="143"/>
        <v>117.63</v>
      </c>
      <c r="L282" s="158">
        <f t="shared" si="144"/>
        <v>0.31589548030185027</v>
      </c>
      <c r="M282" s="153" t="s">
        <v>580</v>
      </c>
      <c r="N282" s="159">
        <v>43850</v>
      </c>
      <c r="O282" s="1"/>
      <c r="P282" s="1"/>
      <c r="Q282" s="228"/>
      <c r="R282" s="1"/>
      <c r="S282" s="6" t="s">
        <v>767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4">
        <v>142</v>
      </c>
      <c r="B283" s="195">
        <v>43578</v>
      </c>
      <c r="C283" s="195"/>
      <c r="D283" s="196" t="s">
        <v>789</v>
      </c>
      <c r="E283" s="197" t="s">
        <v>589</v>
      </c>
      <c r="F283" s="197">
        <v>220</v>
      </c>
      <c r="G283" s="197"/>
      <c r="H283" s="197">
        <v>127.5</v>
      </c>
      <c r="I283" s="198">
        <v>284</v>
      </c>
      <c r="J283" s="166" t="s">
        <v>790</v>
      </c>
      <c r="K283" s="167">
        <f t="shared" si="143"/>
        <v>-92.5</v>
      </c>
      <c r="L283" s="168">
        <f t="shared" si="144"/>
        <v>-0.42045454545454547</v>
      </c>
      <c r="M283" s="164" t="s">
        <v>590</v>
      </c>
      <c r="N283" s="161">
        <v>43896</v>
      </c>
      <c r="O283" s="1"/>
      <c r="P283" s="1"/>
      <c r="Q283" s="228"/>
      <c r="R283" s="1"/>
      <c r="S283" s="6" t="s">
        <v>767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1">
        <v>143</v>
      </c>
      <c r="B284" s="182">
        <v>43622</v>
      </c>
      <c r="C284" s="182"/>
      <c r="D284" s="183" t="s">
        <v>481</v>
      </c>
      <c r="E284" s="184" t="s">
        <v>589</v>
      </c>
      <c r="F284" s="184">
        <v>332.8</v>
      </c>
      <c r="G284" s="184"/>
      <c r="H284" s="184">
        <v>405</v>
      </c>
      <c r="I284" s="186">
        <v>419</v>
      </c>
      <c r="J284" s="156" t="s">
        <v>791</v>
      </c>
      <c r="K284" s="157">
        <f t="shared" si="143"/>
        <v>72.199999999999989</v>
      </c>
      <c r="L284" s="158">
        <f t="shared" si="144"/>
        <v>0.21694711538461534</v>
      </c>
      <c r="M284" s="153" t="s">
        <v>580</v>
      </c>
      <c r="N284" s="159">
        <v>43860</v>
      </c>
      <c r="O284" s="1"/>
      <c r="P284" s="1"/>
      <c r="Q284" s="228"/>
      <c r="R284" s="1"/>
      <c r="S284" s="6" t="s">
        <v>771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75">
        <v>144</v>
      </c>
      <c r="B285" s="174">
        <v>43641</v>
      </c>
      <c r="C285" s="174"/>
      <c r="D285" s="175" t="s">
        <v>172</v>
      </c>
      <c r="E285" s="176" t="s">
        <v>577</v>
      </c>
      <c r="F285" s="176">
        <v>386</v>
      </c>
      <c r="G285" s="177"/>
      <c r="H285" s="177">
        <v>395</v>
      </c>
      <c r="I285" s="177">
        <v>452</v>
      </c>
      <c r="J285" s="178" t="s">
        <v>792</v>
      </c>
      <c r="K285" s="179">
        <f t="shared" si="143"/>
        <v>9</v>
      </c>
      <c r="L285" s="180">
        <f t="shared" si="144"/>
        <v>2.3316062176165803E-2</v>
      </c>
      <c r="M285" s="176" t="s">
        <v>597</v>
      </c>
      <c r="N285" s="174">
        <v>43868</v>
      </c>
      <c r="O285" s="1"/>
      <c r="P285" s="1"/>
      <c r="Q285" s="228"/>
      <c r="R285" s="1"/>
      <c r="S285" s="6" t="s">
        <v>771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75">
        <v>145</v>
      </c>
      <c r="B286" s="174">
        <v>43707</v>
      </c>
      <c r="C286" s="174"/>
      <c r="D286" s="175" t="s">
        <v>146</v>
      </c>
      <c r="E286" s="176" t="s">
        <v>577</v>
      </c>
      <c r="F286" s="176">
        <v>137.5</v>
      </c>
      <c r="G286" s="177"/>
      <c r="H286" s="177">
        <v>138.5</v>
      </c>
      <c r="I286" s="177">
        <v>190</v>
      </c>
      <c r="J286" s="178" t="s">
        <v>793</v>
      </c>
      <c r="K286" s="179">
        <f t="shared" si="143"/>
        <v>1</v>
      </c>
      <c r="L286" s="180">
        <f t="shared" si="144"/>
        <v>7.2727272727272727E-3</v>
      </c>
      <c r="M286" s="176" t="s">
        <v>597</v>
      </c>
      <c r="N286" s="174">
        <v>44432</v>
      </c>
      <c r="O286" s="1"/>
      <c r="P286" s="1"/>
      <c r="Q286" s="228"/>
      <c r="R286" s="1"/>
      <c r="S286" s="6" t="s">
        <v>767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1">
        <v>146</v>
      </c>
      <c r="B287" s="182">
        <v>43731</v>
      </c>
      <c r="C287" s="182"/>
      <c r="D287" s="183" t="s">
        <v>430</v>
      </c>
      <c r="E287" s="184" t="s">
        <v>577</v>
      </c>
      <c r="F287" s="184">
        <v>235</v>
      </c>
      <c r="G287" s="184"/>
      <c r="H287" s="184">
        <v>295</v>
      </c>
      <c r="I287" s="186">
        <v>296</v>
      </c>
      <c r="J287" s="156" t="s">
        <v>794</v>
      </c>
      <c r="K287" s="157">
        <f t="shared" si="143"/>
        <v>60</v>
      </c>
      <c r="L287" s="158">
        <f t="shared" si="144"/>
        <v>0.25531914893617019</v>
      </c>
      <c r="M287" s="153" t="s">
        <v>580</v>
      </c>
      <c r="N287" s="159">
        <v>43844</v>
      </c>
      <c r="O287" s="1"/>
      <c r="P287" s="1"/>
      <c r="Q287" s="228"/>
      <c r="R287" s="1"/>
      <c r="S287" s="6" t="s">
        <v>771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1">
        <v>147</v>
      </c>
      <c r="B288" s="182">
        <v>43752</v>
      </c>
      <c r="C288" s="182"/>
      <c r="D288" s="183" t="s">
        <v>795</v>
      </c>
      <c r="E288" s="184" t="s">
        <v>577</v>
      </c>
      <c r="F288" s="184">
        <v>277.5</v>
      </c>
      <c r="G288" s="184"/>
      <c r="H288" s="184">
        <v>333</v>
      </c>
      <c r="I288" s="186">
        <v>333</v>
      </c>
      <c r="J288" s="156" t="s">
        <v>796</v>
      </c>
      <c r="K288" s="157">
        <f t="shared" si="143"/>
        <v>55.5</v>
      </c>
      <c r="L288" s="158">
        <f t="shared" si="144"/>
        <v>0.2</v>
      </c>
      <c r="M288" s="153" t="s">
        <v>580</v>
      </c>
      <c r="N288" s="159">
        <v>43846</v>
      </c>
      <c r="O288" s="1"/>
      <c r="P288" s="1"/>
      <c r="Q288" s="228"/>
      <c r="R288" s="1"/>
      <c r="S288" s="6" t="s">
        <v>767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1">
        <v>148</v>
      </c>
      <c r="B289" s="182">
        <v>43752</v>
      </c>
      <c r="C289" s="182"/>
      <c r="D289" s="183" t="s">
        <v>797</v>
      </c>
      <c r="E289" s="184" t="s">
        <v>577</v>
      </c>
      <c r="F289" s="184">
        <v>930</v>
      </c>
      <c r="G289" s="184"/>
      <c r="H289" s="184">
        <v>1165</v>
      </c>
      <c r="I289" s="186">
        <v>1200</v>
      </c>
      <c r="J289" s="156" t="s">
        <v>798</v>
      </c>
      <c r="K289" s="157">
        <f t="shared" si="143"/>
        <v>235</v>
      </c>
      <c r="L289" s="158">
        <f t="shared" si="144"/>
        <v>0.25268817204301075</v>
      </c>
      <c r="M289" s="153" t="s">
        <v>580</v>
      </c>
      <c r="N289" s="159">
        <v>43847</v>
      </c>
      <c r="O289" s="1"/>
      <c r="P289" s="1"/>
      <c r="Q289" s="228"/>
      <c r="R289" s="1"/>
      <c r="S289" s="6" t="s">
        <v>771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1">
        <v>149</v>
      </c>
      <c r="B290" s="182">
        <v>43753</v>
      </c>
      <c r="C290" s="182"/>
      <c r="D290" s="183" t="s">
        <v>799</v>
      </c>
      <c r="E290" s="184" t="s">
        <v>577</v>
      </c>
      <c r="F290" s="154">
        <v>111</v>
      </c>
      <c r="G290" s="184"/>
      <c r="H290" s="184">
        <v>141</v>
      </c>
      <c r="I290" s="186">
        <v>141</v>
      </c>
      <c r="J290" s="156" t="s">
        <v>800</v>
      </c>
      <c r="K290" s="157">
        <f t="shared" si="143"/>
        <v>30</v>
      </c>
      <c r="L290" s="158">
        <f t="shared" si="144"/>
        <v>0.27027027027027029</v>
      </c>
      <c r="M290" s="153" t="s">
        <v>580</v>
      </c>
      <c r="N290" s="159">
        <v>44328</v>
      </c>
      <c r="O290" s="1"/>
      <c r="P290" s="1"/>
      <c r="Q290" s="228"/>
      <c r="R290" s="1"/>
      <c r="S290" s="6" t="s">
        <v>771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1">
        <v>150</v>
      </c>
      <c r="B291" s="182">
        <v>43753</v>
      </c>
      <c r="C291" s="182"/>
      <c r="D291" s="183" t="s">
        <v>801</v>
      </c>
      <c r="E291" s="184" t="s">
        <v>577</v>
      </c>
      <c r="F291" s="154">
        <v>296</v>
      </c>
      <c r="G291" s="184"/>
      <c r="H291" s="184">
        <v>370</v>
      </c>
      <c r="I291" s="186">
        <v>370</v>
      </c>
      <c r="J291" s="156" t="s">
        <v>664</v>
      </c>
      <c r="K291" s="157">
        <f t="shared" si="143"/>
        <v>74</v>
      </c>
      <c r="L291" s="158">
        <f t="shared" si="144"/>
        <v>0.25</v>
      </c>
      <c r="M291" s="153" t="s">
        <v>580</v>
      </c>
      <c r="N291" s="159">
        <v>43853</v>
      </c>
      <c r="O291" s="1"/>
      <c r="P291" s="1"/>
      <c r="Q291" s="228"/>
      <c r="R291" s="1"/>
      <c r="S291" s="6" t="s">
        <v>771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1">
        <v>151</v>
      </c>
      <c r="B292" s="182">
        <v>43754</v>
      </c>
      <c r="C292" s="182"/>
      <c r="D292" s="183" t="s">
        <v>802</v>
      </c>
      <c r="E292" s="184" t="s">
        <v>577</v>
      </c>
      <c r="F292" s="154">
        <v>300</v>
      </c>
      <c r="G292" s="184"/>
      <c r="H292" s="184">
        <v>382.5</v>
      </c>
      <c r="I292" s="186">
        <v>344</v>
      </c>
      <c r="J292" s="156" t="s">
        <v>803</v>
      </c>
      <c r="K292" s="157">
        <f t="shared" si="143"/>
        <v>82.5</v>
      </c>
      <c r="L292" s="158">
        <f t="shared" si="144"/>
        <v>0.27500000000000002</v>
      </c>
      <c r="M292" s="153" t="s">
        <v>580</v>
      </c>
      <c r="N292" s="159">
        <v>44238</v>
      </c>
      <c r="O292" s="1"/>
      <c r="P292" s="1"/>
      <c r="Q292" s="228"/>
      <c r="R292" s="1"/>
      <c r="S292" s="6" t="s">
        <v>771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1">
        <v>152</v>
      </c>
      <c r="B293" s="182">
        <v>43832</v>
      </c>
      <c r="C293" s="182"/>
      <c r="D293" s="183" t="s">
        <v>804</v>
      </c>
      <c r="E293" s="184" t="s">
        <v>577</v>
      </c>
      <c r="F293" s="154">
        <v>495</v>
      </c>
      <c r="G293" s="184"/>
      <c r="H293" s="184">
        <v>595</v>
      </c>
      <c r="I293" s="186">
        <v>590</v>
      </c>
      <c r="J293" s="156" t="s">
        <v>600</v>
      </c>
      <c r="K293" s="157">
        <f t="shared" si="143"/>
        <v>100</v>
      </c>
      <c r="L293" s="158">
        <f t="shared" si="144"/>
        <v>0.20202020202020202</v>
      </c>
      <c r="M293" s="153" t="s">
        <v>580</v>
      </c>
      <c r="N293" s="159">
        <v>44589</v>
      </c>
      <c r="O293" s="1"/>
      <c r="P293" s="1"/>
      <c r="Q293" s="228"/>
      <c r="R293" s="1"/>
      <c r="S293" s="6" t="s">
        <v>771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1">
        <v>153</v>
      </c>
      <c r="B294" s="182">
        <v>43966</v>
      </c>
      <c r="C294" s="182"/>
      <c r="D294" s="183" t="s">
        <v>76</v>
      </c>
      <c r="E294" s="184" t="s">
        <v>577</v>
      </c>
      <c r="F294" s="154">
        <v>67.5</v>
      </c>
      <c r="G294" s="184"/>
      <c r="H294" s="184">
        <v>86</v>
      </c>
      <c r="I294" s="186">
        <v>86</v>
      </c>
      <c r="J294" s="156" t="s">
        <v>805</v>
      </c>
      <c r="K294" s="157">
        <f t="shared" si="143"/>
        <v>18.5</v>
      </c>
      <c r="L294" s="158">
        <f t="shared" si="144"/>
        <v>0.27407407407407408</v>
      </c>
      <c r="M294" s="153" t="s">
        <v>580</v>
      </c>
      <c r="N294" s="159">
        <v>44008</v>
      </c>
      <c r="O294" s="1"/>
      <c r="P294" s="1"/>
      <c r="Q294" s="228"/>
      <c r="R294" s="1"/>
      <c r="S294" s="6" t="s">
        <v>771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1">
        <v>154</v>
      </c>
      <c r="B295" s="182">
        <v>44035</v>
      </c>
      <c r="C295" s="182"/>
      <c r="D295" s="183" t="s">
        <v>480</v>
      </c>
      <c r="E295" s="184" t="s">
        <v>577</v>
      </c>
      <c r="F295" s="154">
        <v>231</v>
      </c>
      <c r="G295" s="184"/>
      <c r="H295" s="184">
        <v>281</v>
      </c>
      <c r="I295" s="186">
        <v>281</v>
      </c>
      <c r="J295" s="156" t="s">
        <v>664</v>
      </c>
      <c r="K295" s="157">
        <f t="shared" si="143"/>
        <v>50</v>
      </c>
      <c r="L295" s="158">
        <f t="shared" si="144"/>
        <v>0.21645021645021645</v>
      </c>
      <c r="M295" s="153" t="s">
        <v>580</v>
      </c>
      <c r="N295" s="159">
        <v>44358</v>
      </c>
      <c r="O295" s="1"/>
      <c r="P295" s="1"/>
      <c r="Q295" s="228"/>
      <c r="R295" s="1"/>
      <c r="S295" s="6" t="s">
        <v>771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1">
        <v>155</v>
      </c>
      <c r="B296" s="182">
        <v>44092</v>
      </c>
      <c r="C296" s="182"/>
      <c r="D296" s="183" t="s">
        <v>144</v>
      </c>
      <c r="E296" s="184" t="s">
        <v>577</v>
      </c>
      <c r="F296" s="184">
        <v>206</v>
      </c>
      <c r="G296" s="184"/>
      <c r="H296" s="184">
        <v>248</v>
      </c>
      <c r="I296" s="186">
        <v>248</v>
      </c>
      <c r="J296" s="156" t="s">
        <v>664</v>
      </c>
      <c r="K296" s="157">
        <f t="shared" si="143"/>
        <v>42</v>
      </c>
      <c r="L296" s="158">
        <f t="shared" si="144"/>
        <v>0.20388349514563106</v>
      </c>
      <c r="M296" s="153" t="s">
        <v>580</v>
      </c>
      <c r="N296" s="159">
        <v>44214</v>
      </c>
      <c r="O296" s="1"/>
      <c r="P296" s="1"/>
      <c r="Q296" s="228"/>
      <c r="R296" s="1"/>
      <c r="S296" s="6" t="s">
        <v>771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1">
        <v>156</v>
      </c>
      <c r="B297" s="182">
        <v>44140</v>
      </c>
      <c r="C297" s="182"/>
      <c r="D297" s="183" t="s">
        <v>144</v>
      </c>
      <c r="E297" s="184" t="s">
        <v>577</v>
      </c>
      <c r="F297" s="184">
        <v>182.5</v>
      </c>
      <c r="G297" s="184"/>
      <c r="H297" s="184">
        <v>248</v>
      </c>
      <c r="I297" s="186">
        <v>248</v>
      </c>
      <c r="J297" s="156" t="s">
        <v>664</v>
      </c>
      <c r="K297" s="157">
        <f t="shared" si="143"/>
        <v>65.5</v>
      </c>
      <c r="L297" s="158">
        <f t="shared" si="144"/>
        <v>0.35890410958904112</v>
      </c>
      <c r="M297" s="153" t="s">
        <v>580</v>
      </c>
      <c r="N297" s="159">
        <v>44214</v>
      </c>
      <c r="O297" s="1"/>
      <c r="P297" s="1"/>
      <c r="Q297" s="228"/>
      <c r="R297" s="1"/>
      <c r="S297" s="6" t="s">
        <v>771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1">
        <v>157</v>
      </c>
      <c r="B298" s="182">
        <v>44140</v>
      </c>
      <c r="C298" s="182"/>
      <c r="D298" s="183" t="s">
        <v>345</v>
      </c>
      <c r="E298" s="184" t="s">
        <v>577</v>
      </c>
      <c r="F298" s="184">
        <v>247.5</v>
      </c>
      <c r="G298" s="184"/>
      <c r="H298" s="184">
        <v>320</v>
      </c>
      <c r="I298" s="186">
        <v>320</v>
      </c>
      <c r="J298" s="156" t="s">
        <v>664</v>
      </c>
      <c r="K298" s="157">
        <f t="shared" si="143"/>
        <v>72.5</v>
      </c>
      <c r="L298" s="158">
        <f t="shared" si="144"/>
        <v>0.29292929292929293</v>
      </c>
      <c r="M298" s="153" t="s">
        <v>580</v>
      </c>
      <c r="N298" s="159">
        <v>44323</v>
      </c>
      <c r="O298" s="1"/>
      <c r="P298" s="1"/>
      <c r="Q298" s="228"/>
      <c r="R298" s="1"/>
      <c r="S298" s="6" t="s">
        <v>771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1">
        <v>158</v>
      </c>
      <c r="B299" s="182">
        <v>44140</v>
      </c>
      <c r="C299" s="182"/>
      <c r="D299" s="183" t="s">
        <v>203</v>
      </c>
      <c r="E299" s="184" t="s">
        <v>577</v>
      </c>
      <c r="F299" s="154">
        <v>925</v>
      </c>
      <c r="G299" s="184"/>
      <c r="H299" s="184">
        <v>1095</v>
      </c>
      <c r="I299" s="186">
        <v>1093</v>
      </c>
      <c r="J299" s="156" t="s">
        <v>806</v>
      </c>
      <c r="K299" s="157">
        <f t="shared" si="143"/>
        <v>170</v>
      </c>
      <c r="L299" s="158">
        <f t="shared" si="144"/>
        <v>0.18378378378378379</v>
      </c>
      <c r="M299" s="153" t="s">
        <v>580</v>
      </c>
      <c r="N299" s="159">
        <v>44201</v>
      </c>
      <c r="O299" s="1"/>
      <c r="P299" s="1"/>
      <c r="Q299" s="228"/>
      <c r="R299" s="1"/>
      <c r="S299" s="6" t="s">
        <v>771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1">
        <v>159</v>
      </c>
      <c r="B300" s="182">
        <v>44140</v>
      </c>
      <c r="C300" s="182"/>
      <c r="D300" s="183" t="s">
        <v>363</v>
      </c>
      <c r="E300" s="184" t="s">
        <v>577</v>
      </c>
      <c r="F300" s="154">
        <v>332.5</v>
      </c>
      <c r="G300" s="184"/>
      <c r="H300" s="184">
        <v>393</v>
      </c>
      <c r="I300" s="186">
        <v>406</v>
      </c>
      <c r="J300" s="156" t="s">
        <v>807</v>
      </c>
      <c r="K300" s="157">
        <f t="shared" si="143"/>
        <v>60.5</v>
      </c>
      <c r="L300" s="158">
        <f t="shared" si="144"/>
        <v>0.18195488721804512</v>
      </c>
      <c r="M300" s="153" t="s">
        <v>580</v>
      </c>
      <c r="N300" s="159">
        <v>44256</v>
      </c>
      <c r="O300" s="1"/>
      <c r="P300" s="1"/>
      <c r="Q300" s="228"/>
      <c r="R300" s="1"/>
      <c r="S300" s="6" t="s">
        <v>771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1">
        <v>160</v>
      </c>
      <c r="B301" s="182">
        <v>44141</v>
      </c>
      <c r="C301" s="182"/>
      <c r="D301" s="183" t="s">
        <v>480</v>
      </c>
      <c r="E301" s="184" t="s">
        <v>577</v>
      </c>
      <c r="F301" s="154">
        <v>231</v>
      </c>
      <c r="G301" s="184"/>
      <c r="H301" s="184">
        <v>281</v>
      </c>
      <c r="I301" s="186">
        <v>281</v>
      </c>
      <c r="J301" s="156" t="s">
        <v>664</v>
      </c>
      <c r="K301" s="157">
        <f t="shared" si="143"/>
        <v>50</v>
      </c>
      <c r="L301" s="158">
        <f t="shared" si="144"/>
        <v>0.21645021645021645</v>
      </c>
      <c r="M301" s="153" t="s">
        <v>580</v>
      </c>
      <c r="N301" s="159">
        <v>44358</v>
      </c>
      <c r="O301" s="1"/>
      <c r="P301" s="1"/>
      <c r="Q301" s="228"/>
      <c r="R301" s="1"/>
      <c r="S301" s="6" t="s">
        <v>771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1">
        <v>161</v>
      </c>
      <c r="B302" s="182">
        <v>44187</v>
      </c>
      <c r="C302" s="182"/>
      <c r="D302" s="183" t="s">
        <v>808</v>
      </c>
      <c r="E302" s="184" t="s">
        <v>577</v>
      </c>
      <c r="F302" s="154">
        <v>190</v>
      </c>
      <c r="G302" s="184"/>
      <c r="H302" s="184">
        <v>239</v>
      </c>
      <c r="I302" s="186">
        <v>239</v>
      </c>
      <c r="J302" s="156" t="s">
        <v>809</v>
      </c>
      <c r="K302" s="157">
        <f t="shared" si="143"/>
        <v>49</v>
      </c>
      <c r="L302" s="158">
        <f t="shared" si="144"/>
        <v>0.25789473684210529</v>
      </c>
      <c r="M302" s="153" t="s">
        <v>580</v>
      </c>
      <c r="N302" s="159">
        <v>44844</v>
      </c>
      <c r="O302" s="1"/>
      <c r="P302" s="1"/>
      <c r="Q302" s="228"/>
      <c r="R302" s="1"/>
      <c r="S302" s="6" t="s">
        <v>771</v>
      </c>
    </row>
    <row r="303" spans="1:27" ht="12.75" customHeight="1">
      <c r="A303" s="181">
        <v>162</v>
      </c>
      <c r="B303" s="182">
        <v>44258</v>
      </c>
      <c r="C303" s="182"/>
      <c r="D303" s="183" t="s">
        <v>804</v>
      </c>
      <c r="E303" s="184" t="s">
        <v>577</v>
      </c>
      <c r="F303" s="154">
        <v>495</v>
      </c>
      <c r="G303" s="184"/>
      <c r="H303" s="184">
        <v>595</v>
      </c>
      <c r="I303" s="186">
        <v>590</v>
      </c>
      <c r="J303" s="156" t="s">
        <v>600</v>
      </c>
      <c r="K303" s="157">
        <f t="shared" si="143"/>
        <v>100</v>
      </c>
      <c r="L303" s="158">
        <f t="shared" si="144"/>
        <v>0.20202020202020202</v>
      </c>
      <c r="M303" s="153" t="s">
        <v>580</v>
      </c>
      <c r="N303" s="159">
        <v>44589</v>
      </c>
      <c r="O303" s="1"/>
      <c r="P303" s="1"/>
      <c r="Q303" s="228"/>
      <c r="S303" s="6" t="s">
        <v>771</v>
      </c>
    </row>
    <row r="304" spans="1:27" ht="12.75" customHeight="1">
      <c r="A304" s="181">
        <v>163</v>
      </c>
      <c r="B304" s="182">
        <v>44274</v>
      </c>
      <c r="C304" s="182"/>
      <c r="D304" s="183" t="s">
        <v>363</v>
      </c>
      <c r="E304" s="184" t="s">
        <v>577</v>
      </c>
      <c r="F304" s="154">
        <v>355</v>
      </c>
      <c r="G304" s="184"/>
      <c r="H304" s="184">
        <v>422.5</v>
      </c>
      <c r="I304" s="186">
        <v>420</v>
      </c>
      <c r="J304" s="156" t="s">
        <v>810</v>
      </c>
      <c r="K304" s="157">
        <f t="shared" si="143"/>
        <v>67.5</v>
      </c>
      <c r="L304" s="158">
        <f t="shared" si="144"/>
        <v>0.19014084507042253</v>
      </c>
      <c r="M304" s="153" t="s">
        <v>580</v>
      </c>
      <c r="N304" s="159">
        <v>44361</v>
      </c>
      <c r="O304" s="1"/>
      <c r="S304" s="199" t="s">
        <v>771</v>
      </c>
      <c r="T304" s="1"/>
      <c r="U304" s="1"/>
      <c r="V304" s="1"/>
      <c r="W304" s="1"/>
      <c r="X304" s="1"/>
      <c r="Y304" s="1"/>
      <c r="Z304" s="1"/>
      <c r="AA304" s="1"/>
    </row>
    <row r="305" spans="1:19" ht="12.75" customHeight="1">
      <c r="A305" s="181">
        <v>164</v>
      </c>
      <c r="B305" s="182">
        <v>44295</v>
      </c>
      <c r="C305" s="182"/>
      <c r="D305" s="183" t="s">
        <v>326</v>
      </c>
      <c r="E305" s="184" t="s">
        <v>577</v>
      </c>
      <c r="F305" s="154">
        <v>555</v>
      </c>
      <c r="G305" s="184"/>
      <c r="H305" s="184">
        <v>663</v>
      </c>
      <c r="I305" s="186">
        <v>663</v>
      </c>
      <c r="J305" s="156" t="s">
        <v>811</v>
      </c>
      <c r="K305" s="157">
        <f t="shared" si="143"/>
        <v>108</v>
      </c>
      <c r="L305" s="158">
        <f t="shared" si="144"/>
        <v>0.19459459459459461</v>
      </c>
      <c r="M305" s="153" t="s">
        <v>580</v>
      </c>
      <c r="N305" s="159">
        <v>44321</v>
      </c>
      <c r="O305" s="1"/>
      <c r="P305" s="1"/>
      <c r="Q305" s="228"/>
      <c r="R305" s="1"/>
      <c r="S305" s="199" t="s">
        <v>771</v>
      </c>
    </row>
    <row r="306" spans="1:19" ht="12.75" customHeight="1">
      <c r="A306" s="181">
        <v>165</v>
      </c>
      <c r="B306" s="182">
        <v>44308</v>
      </c>
      <c r="C306" s="182"/>
      <c r="D306" s="183" t="s">
        <v>775</v>
      </c>
      <c r="E306" s="184" t="s">
        <v>577</v>
      </c>
      <c r="F306" s="154">
        <v>126.5</v>
      </c>
      <c r="G306" s="184"/>
      <c r="H306" s="184">
        <v>155</v>
      </c>
      <c r="I306" s="186">
        <v>155</v>
      </c>
      <c r="J306" s="156" t="s">
        <v>664</v>
      </c>
      <c r="K306" s="157">
        <f t="shared" si="143"/>
        <v>28.5</v>
      </c>
      <c r="L306" s="158">
        <f t="shared" si="144"/>
        <v>0.22529644268774704</v>
      </c>
      <c r="M306" s="153" t="s">
        <v>580</v>
      </c>
      <c r="N306" s="159">
        <v>44362</v>
      </c>
      <c r="O306" s="1"/>
      <c r="S306" s="199" t="s">
        <v>771</v>
      </c>
    </row>
    <row r="307" spans="1:19" ht="12.75" customHeight="1">
      <c r="A307" s="160">
        <v>166</v>
      </c>
      <c r="B307" s="191">
        <v>44368</v>
      </c>
      <c r="C307" s="191"/>
      <c r="D307" s="162" t="s">
        <v>812</v>
      </c>
      <c r="E307" s="164" t="s">
        <v>577</v>
      </c>
      <c r="F307" s="192">
        <v>287.5</v>
      </c>
      <c r="G307" s="164"/>
      <c r="H307" s="164">
        <v>245</v>
      </c>
      <c r="I307" s="165">
        <v>344</v>
      </c>
      <c r="J307" s="166" t="s">
        <v>813</v>
      </c>
      <c r="K307" s="167">
        <f t="shared" si="143"/>
        <v>-42.5</v>
      </c>
      <c r="L307" s="168">
        <f t="shared" si="144"/>
        <v>-0.14782608695652175</v>
      </c>
      <c r="M307" s="164" t="s">
        <v>590</v>
      </c>
      <c r="N307" s="161">
        <v>44508</v>
      </c>
      <c r="O307" s="1"/>
      <c r="S307" s="199" t="s">
        <v>771</v>
      </c>
    </row>
    <row r="308" spans="1:19" ht="12.75" customHeight="1">
      <c r="A308" s="181">
        <v>167</v>
      </c>
      <c r="B308" s="182">
        <v>44368</v>
      </c>
      <c r="C308" s="182"/>
      <c r="D308" s="183" t="s">
        <v>480</v>
      </c>
      <c r="E308" s="184" t="s">
        <v>577</v>
      </c>
      <c r="F308" s="154">
        <v>241</v>
      </c>
      <c r="G308" s="184"/>
      <c r="H308" s="184">
        <v>298</v>
      </c>
      <c r="I308" s="186">
        <v>320</v>
      </c>
      <c r="J308" s="156" t="s">
        <v>664</v>
      </c>
      <c r="K308" s="157">
        <f t="shared" si="143"/>
        <v>57</v>
      </c>
      <c r="L308" s="158">
        <f t="shared" si="144"/>
        <v>0.23651452282157676</v>
      </c>
      <c r="M308" s="153" t="s">
        <v>580</v>
      </c>
      <c r="N308" s="159">
        <v>44802</v>
      </c>
      <c r="O308" s="37"/>
      <c r="S308" s="199" t="s">
        <v>771</v>
      </c>
    </row>
    <row r="309" spans="1:19" ht="12.75" customHeight="1">
      <c r="A309" s="181">
        <v>168</v>
      </c>
      <c r="B309" s="182">
        <v>44406</v>
      </c>
      <c r="C309" s="182"/>
      <c r="D309" s="183" t="s">
        <v>775</v>
      </c>
      <c r="E309" s="184" t="s">
        <v>577</v>
      </c>
      <c r="F309" s="154">
        <v>162.5</v>
      </c>
      <c r="G309" s="184"/>
      <c r="H309" s="184">
        <v>200</v>
      </c>
      <c r="I309" s="186">
        <v>200</v>
      </c>
      <c r="J309" s="156" t="s">
        <v>664</v>
      </c>
      <c r="K309" s="157">
        <f t="shared" si="143"/>
        <v>37.5</v>
      </c>
      <c r="L309" s="158">
        <f t="shared" si="144"/>
        <v>0.23076923076923078</v>
      </c>
      <c r="M309" s="153" t="s">
        <v>580</v>
      </c>
      <c r="N309" s="159">
        <v>44802</v>
      </c>
      <c r="O309" s="1"/>
      <c r="S309" s="199" t="s">
        <v>771</v>
      </c>
    </row>
    <row r="310" spans="1:19" ht="12.75" customHeight="1">
      <c r="A310" s="181">
        <v>169</v>
      </c>
      <c r="B310" s="182">
        <v>44462</v>
      </c>
      <c r="C310" s="182"/>
      <c r="D310" s="183" t="s">
        <v>438</v>
      </c>
      <c r="E310" s="184" t="s">
        <v>577</v>
      </c>
      <c r="F310" s="154">
        <v>1235</v>
      </c>
      <c r="G310" s="184"/>
      <c r="H310" s="184">
        <v>1505</v>
      </c>
      <c r="I310" s="186">
        <v>1500</v>
      </c>
      <c r="J310" s="156" t="s">
        <v>664</v>
      </c>
      <c r="K310" s="157">
        <f t="shared" si="143"/>
        <v>270</v>
      </c>
      <c r="L310" s="158">
        <f t="shared" si="144"/>
        <v>0.21862348178137653</v>
      </c>
      <c r="M310" s="153" t="s">
        <v>580</v>
      </c>
      <c r="N310" s="159">
        <v>44564</v>
      </c>
      <c r="O310" s="1"/>
      <c r="S310" s="199" t="s">
        <v>771</v>
      </c>
    </row>
    <row r="311" spans="1:19" ht="12.75" customHeight="1">
      <c r="A311" s="181">
        <v>170</v>
      </c>
      <c r="B311" s="182">
        <v>44480</v>
      </c>
      <c r="C311" s="182"/>
      <c r="D311" s="183" t="s">
        <v>814</v>
      </c>
      <c r="E311" s="184" t="s">
        <v>577</v>
      </c>
      <c r="F311" s="154">
        <v>58.75</v>
      </c>
      <c r="G311" s="184"/>
      <c r="H311" s="184">
        <v>64.25</v>
      </c>
      <c r="I311" s="186"/>
      <c r="J311" s="156" t="s">
        <v>664</v>
      </c>
      <c r="K311" s="157">
        <f t="shared" ref="K311" si="145">H311-F311</f>
        <v>5.5</v>
      </c>
      <c r="L311" s="158">
        <f t="shared" ref="L311" si="146">K311/F311</f>
        <v>9.3617021276595741E-2</v>
      </c>
      <c r="M311" s="153" t="s">
        <v>580</v>
      </c>
      <c r="N311" s="159">
        <v>45322</v>
      </c>
      <c r="O311" s="37"/>
      <c r="S311" s="199" t="s">
        <v>771</v>
      </c>
    </row>
    <row r="312" spans="1:19" ht="12.75" customHeight="1">
      <c r="A312" s="150">
        <v>171</v>
      </c>
      <c r="B312" s="151">
        <v>44481</v>
      </c>
      <c r="C312" s="151"/>
      <c r="D312" s="152" t="s">
        <v>278</v>
      </c>
      <c r="E312" s="153" t="s">
        <v>577</v>
      </c>
      <c r="F312" s="154">
        <v>315</v>
      </c>
      <c r="G312" s="153"/>
      <c r="H312" s="153">
        <v>335</v>
      </c>
      <c r="I312" s="155">
        <v>380</v>
      </c>
      <c r="J312" s="156" t="s">
        <v>865</v>
      </c>
      <c r="K312" s="157">
        <f t="shared" ref="K312" si="147">H312-F312</f>
        <v>20</v>
      </c>
      <c r="L312" s="158">
        <f t="shared" ref="L312" si="148">K312/F312</f>
        <v>6.3492063492063489E-2</v>
      </c>
      <c r="M312" s="153" t="s">
        <v>580</v>
      </c>
      <c r="N312" s="159">
        <v>45297</v>
      </c>
      <c r="O312" s="37"/>
      <c r="S312" s="199" t="s">
        <v>771</v>
      </c>
    </row>
    <row r="313" spans="1:19" ht="12.75" customHeight="1">
      <c r="A313" s="150">
        <v>172</v>
      </c>
      <c r="B313" s="151">
        <v>44481</v>
      </c>
      <c r="C313" s="151"/>
      <c r="D313" s="152" t="s">
        <v>815</v>
      </c>
      <c r="E313" s="153" t="s">
        <v>577</v>
      </c>
      <c r="F313" s="154">
        <v>45.5</v>
      </c>
      <c r="G313" s="153"/>
      <c r="H313" s="153">
        <v>56.5</v>
      </c>
      <c r="I313" s="155">
        <v>56</v>
      </c>
      <c r="J313" s="156" t="s">
        <v>664</v>
      </c>
      <c r="K313" s="157">
        <f t="shared" ref="K313:K314" si="149">H313-F313</f>
        <v>11</v>
      </c>
      <c r="L313" s="158">
        <f t="shared" ref="L313:L314" si="150">K313/F313</f>
        <v>0.24175824175824176</v>
      </c>
      <c r="M313" s="153" t="s">
        <v>580</v>
      </c>
      <c r="N313" s="159">
        <v>44881</v>
      </c>
      <c r="O313" s="37"/>
      <c r="S313" s="199"/>
    </row>
    <row r="314" spans="1:19" ht="12.75" customHeight="1">
      <c r="A314" s="150">
        <v>173</v>
      </c>
      <c r="B314" s="151">
        <v>44551</v>
      </c>
      <c r="C314" s="151"/>
      <c r="D314" s="152" t="s">
        <v>131</v>
      </c>
      <c r="E314" s="153" t="s">
        <v>577</v>
      </c>
      <c r="F314" s="154">
        <v>2300</v>
      </c>
      <c r="G314" s="153"/>
      <c r="H314" s="153">
        <f>(2820+2200)/2</f>
        <v>2510</v>
      </c>
      <c r="I314" s="155">
        <v>3000</v>
      </c>
      <c r="J314" s="156" t="s">
        <v>816</v>
      </c>
      <c r="K314" s="157">
        <f t="shared" si="149"/>
        <v>210</v>
      </c>
      <c r="L314" s="158">
        <f t="shared" si="150"/>
        <v>9.1304347826086957E-2</v>
      </c>
      <c r="M314" s="153" t="s">
        <v>580</v>
      </c>
      <c r="N314" s="159">
        <v>44649</v>
      </c>
      <c r="O314" s="1"/>
      <c r="S314" s="199"/>
    </row>
    <row r="315" spans="1:19" ht="12.75" customHeight="1">
      <c r="A315" s="150">
        <v>174</v>
      </c>
      <c r="B315" s="151">
        <v>44606</v>
      </c>
      <c r="C315" s="151"/>
      <c r="D315" s="152" t="s">
        <v>428</v>
      </c>
      <c r="E315" s="153" t="s">
        <v>577</v>
      </c>
      <c r="F315" s="154">
        <v>635</v>
      </c>
      <c r="G315" s="153"/>
      <c r="H315" s="153">
        <v>700</v>
      </c>
      <c r="I315" s="155">
        <v>764</v>
      </c>
      <c r="J315" s="156" t="s">
        <v>845</v>
      </c>
      <c r="K315" s="157">
        <f t="shared" ref="K315" si="151">H315-F315</f>
        <v>65</v>
      </c>
      <c r="L315" s="158">
        <f t="shared" ref="L315" si="152">K315/F315</f>
        <v>0.10236220472440945</v>
      </c>
      <c r="M315" s="153" t="s">
        <v>580</v>
      </c>
      <c r="N315" s="159">
        <v>45159</v>
      </c>
      <c r="O315" s="37"/>
      <c r="S315" s="199"/>
    </row>
    <row r="316" spans="1:19" ht="12.75" customHeight="1">
      <c r="A316" s="150">
        <v>175</v>
      </c>
      <c r="B316" s="151">
        <v>44613</v>
      </c>
      <c r="C316" s="151"/>
      <c r="D316" s="152" t="s">
        <v>438</v>
      </c>
      <c r="E316" s="153" t="s">
        <v>577</v>
      </c>
      <c r="F316" s="154">
        <v>1255</v>
      </c>
      <c r="G316" s="153"/>
      <c r="H316" s="153">
        <v>1515</v>
      </c>
      <c r="I316" s="155">
        <v>1510</v>
      </c>
      <c r="J316" s="156" t="s">
        <v>664</v>
      </c>
      <c r="K316" s="157">
        <f>H316-F316</f>
        <v>260</v>
      </c>
      <c r="L316" s="158">
        <f>K316/F316</f>
        <v>0.20717131474103587</v>
      </c>
      <c r="M316" s="153" t="s">
        <v>580</v>
      </c>
      <c r="N316" s="159">
        <v>44834</v>
      </c>
      <c r="O316" s="37"/>
      <c r="S316" s="199"/>
    </row>
    <row r="317" spans="1:19" ht="12.75" customHeight="1">
      <c r="A317">
        <v>176</v>
      </c>
      <c r="B317" s="201">
        <v>44670</v>
      </c>
      <c r="C317" s="201"/>
      <c r="D317" s="53" t="s">
        <v>540</v>
      </c>
      <c r="E317" s="202" t="s">
        <v>577</v>
      </c>
      <c r="F317" s="51" t="s">
        <v>817</v>
      </c>
      <c r="G317" s="51"/>
      <c r="H317" s="51"/>
      <c r="I317" s="51">
        <v>553</v>
      </c>
      <c r="J317" s="51" t="s">
        <v>578</v>
      </c>
      <c r="K317" s="51"/>
      <c r="L317" s="51"/>
      <c r="M317" s="51"/>
      <c r="N317" s="51"/>
      <c r="O317" s="37"/>
      <c r="S317" s="199"/>
    </row>
    <row r="318" spans="1:19" ht="12.75" customHeight="1">
      <c r="A318" s="181">
        <v>177</v>
      </c>
      <c r="B318" s="182">
        <v>44746</v>
      </c>
      <c r="C318" s="182"/>
      <c r="D318" s="183" t="s">
        <v>818</v>
      </c>
      <c r="E318" s="184" t="s">
        <v>577</v>
      </c>
      <c r="F318" s="184">
        <v>207.5</v>
      </c>
      <c r="G318" s="184"/>
      <c r="H318" s="184">
        <v>254</v>
      </c>
      <c r="I318" s="186">
        <v>254</v>
      </c>
      <c r="J318" s="156" t="s">
        <v>664</v>
      </c>
      <c r="K318" s="157">
        <f t="shared" ref="K318:K320" si="153">H318-F318</f>
        <v>46.5</v>
      </c>
      <c r="L318" s="158">
        <f t="shared" ref="L318:L320" si="154">K318/F318</f>
        <v>0.22409638554216868</v>
      </c>
      <c r="M318" s="153" t="s">
        <v>580</v>
      </c>
      <c r="N318" s="159">
        <v>44792</v>
      </c>
      <c r="O318" s="1"/>
      <c r="S318" s="199"/>
    </row>
    <row r="319" spans="1:19" ht="12.75" customHeight="1">
      <c r="A319" s="181">
        <v>178</v>
      </c>
      <c r="B319" s="182">
        <v>44775</v>
      </c>
      <c r="C319" s="182"/>
      <c r="D319" s="183" t="s">
        <v>482</v>
      </c>
      <c r="E319" s="184" t="s">
        <v>577</v>
      </c>
      <c r="F319" s="184">
        <v>31.25</v>
      </c>
      <c r="G319" s="184"/>
      <c r="H319" s="184">
        <v>38.75</v>
      </c>
      <c r="I319" s="186">
        <v>38</v>
      </c>
      <c r="J319" s="156" t="s">
        <v>664</v>
      </c>
      <c r="K319" s="157">
        <f t="shared" si="153"/>
        <v>7.5</v>
      </c>
      <c r="L319" s="158">
        <f t="shared" si="154"/>
        <v>0.24</v>
      </c>
      <c r="M319" s="153" t="s">
        <v>580</v>
      </c>
      <c r="N319" s="159">
        <v>44844</v>
      </c>
      <c r="O319" s="37"/>
      <c r="S319" s="54"/>
    </row>
    <row r="320" spans="1:19" ht="12.75" customHeight="1">
      <c r="A320" s="181">
        <v>179</v>
      </c>
      <c r="B320" s="182">
        <v>44841</v>
      </c>
      <c r="C320" s="182"/>
      <c r="D320" s="183" t="s">
        <v>819</v>
      </c>
      <c r="E320" s="184" t="s">
        <v>577</v>
      </c>
      <c r="F320" s="154">
        <v>665</v>
      </c>
      <c r="G320" s="184"/>
      <c r="H320" s="184">
        <v>807.5</v>
      </c>
      <c r="I320" s="186">
        <v>840</v>
      </c>
      <c r="J320" s="156" t="s">
        <v>816</v>
      </c>
      <c r="K320" s="157">
        <f t="shared" si="153"/>
        <v>142.5</v>
      </c>
      <c r="L320" s="158">
        <f t="shared" si="154"/>
        <v>0.21428571428571427</v>
      </c>
      <c r="M320" s="153" t="s">
        <v>580</v>
      </c>
      <c r="N320" s="159">
        <v>45097</v>
      </c>
      <c r="O320" s="37"/>
      <c r="S320" s="54"/>
    </row>
    <row r="321" spans="1:39" ht="12.75" customHeight="1">
      <c r="A321" s="181">
        <v>180</v>
      </c>
      <c r="B321" s="182">
        <v>44844</v>
      </c>
      <c r="C321" s="182"/>
      <c r="D321" s="183" t="s">
        <v>430</v>
      </c>
      <c r="E321" s="184" t="s">
        <v>577</v>
      </c>
      <c r="F321" s="154">
        <v>227.5</v>
      </c>
      <c r="G321" s="184"/>
      <c r="H321" s="184">
        <v>270</v>
      </c>
      <c r="I321" s="186">
        <v>291</v>
      </c>
      <c r="J321" s="156" t="s">
        <v>847</v>
      </c>
      <c r="K321" s="157">
        <f t="shared" ref="K321" si="155">H321-F321</f>
        <v>42.5</v>
      </c>
      <c r="L321" s="158">
        <f t="shared" ref="L321" si="156">K321/F321</f>
        <v>0.18681318681318682</v>
      </c>
      <c r="M321" s="153" t="s">
        <v>580</v>
      </c>
      <c r="N321" s="159">
        <v>45160</v>
      </c>
      <c r="O321" s="37"/>
      <c r="R321" s="37"/>
      <c r="S321" s="54"/>
    </row>
    <row r="322" spans="1:39" ht="12.75" customHeight="1">
      <c r="A322" s="181">
        <v>181</v>
      </c>
      <c r="B322" s="182">
        <v>44845</v>
      </c>
      <c r="C322" s="182"/>
      <c r="D322" s="183" t="s">
        <v>428</v>
      </c>
      <c r="E322" s="184" t="s">
        <v>577</v>
      </c>
      <c r="F322" s="154">
        <v>555</v>
      </c>
      <c r="G322" s="184"/>
      <c r="H322" s="184">
        <v>700</v>
      </c>
      <c r="I322" s="186">
        <v>765</v>
      </c>
      <c r="J322" s="156" t="s">
        <v>846</v>
      </c>
      <c r="K322" s="157">
        <f t="shared" ref="K322" si="157">H322-F322</f>
        <v>145</v>
      </c>
      <c r="L322" s="158">
        <f t="shared" ref="L322" si="158">K322/F322</f>
        <v>0.26126126126126126</v>
      </c>
      <c r="M322" s="153" t="s">
        <v>580</v>
      </c>
      <c r="N322" s="159">
        <v>45159</v>
      </c>
      <c r="O322" s="37"/>
      <c r="R322" s="37"/>
      <c r="S322" s="54"/>
    </row>
    <row r="323" spans="1:39" ht="12.75" customHeight="1">
      <c r="A323" s="181">
        <v>182</v>
      </c>
      <c r="B323" s="182">
        <v>44981</v>
      </c>
      <c r="C323" s="182"/>
      <c r="D323" s="183" t="s">
        <v>445</v>
      </c>
      <c r="E323" s="184" t="s">
        <v>577</v>
      </c>
      <c r="F323" s="154">
        <v>1675</v>
      </c>
      <c r="G323" s="184"/>
      <c r="H323" s="184">
        <v>2080</v>
      </c>
      <c r="I323" s="186">
        <v>2080</v>
      </c>
      <c r="J323" s="156" t="s">
        <v>664</v>
      </c>
      <c r="K323" s="157">
        <f t="shared" ref="K323:K328" si="159">H323-F323</f>
        <v>405</v>
      </c>
      <c r="L323" s="158">
        <f t="shared" ref="L323:L328" si="160">K323/F323</f>
        <v>0.2417910447761194</v>
      </c>
      <c r="M323" s="153" t="s">
        <v>580</v>
      </c>
      <c r="N323" s="159">
        <v>45119</v>
      </c>
      <c r="O323" s="37"/>
      <c r="S323" s="54" t="s">
        <v>843</v>
      </c>
    </row>
    <row r="324" spans="1:39" ht="12.75" customHeight="1">
      <c r="A324" s="181">
        <v>183</v>
      </c>
      <c r="B324" s="182">
        <v>44986</v>
      </c>
      <c r="C324" s="182"/>
      <c r="D324" s="183" t="s">
        <v>482</v>
      </c>
      <c r="E324" s="184" t="s">
        <v>577</v>
      </c>
      <c r="F324" s="154">
        <v>57.5</v>
      </c>
      <c r="G324" s="184"/>
      <c r="H324" s="184">
        <v>120</v>
      </c>
      <c r="I324" s="186">
        <v>120</v>
      </c>
      <c r="J324" s="156" t="s">
        <v>664</v>
      </c>
      <c r="K324" s="157">
        <f t="shared" si="159"/>
        <v>62.5</v>
      </c>
      <c r="L324" s="158">
        <f t="shared" si="160"/>
        <v>1.0869565217391304</v>
      </c>
      <c r="M324" s="153" t="s">
        <v>580</v>
      </c>
      <c r="N324" s="159">
        <v>45049</v>
      </c>
      <c r="O324" s="37"/>
      <c r="S324" s="54" t="s">
        <v>843</v>
      </c>
    </row>
    <row r="325" spans="1:39" ht="12.75" customHeight="1">
      <c r="A325" s="181">
        <v>184</v>
      </c>
      <c r="B325" s="182">
        <v>45008</v>
      </c>
      <c r="C325" s="182"/>
      <c r="D325" s="183" t="s">
        <v>499</v>
      </c>
      <c r="E325" s="184" t="s">
        <v>577</v>
      </c>
      <c r="F325" s="154">
        <v>2765</v>
      </c>
      <c r="G325" s="184"/>
      <c r="H325" s="184">
        <v>3547.5</v>
      </c>
      <c r="I325" s="186">
        <v>3523</v>
      </c>
      <c r="J325" s="156" t="s">
        <v>664</v>
      </c>
      <c r="K325" s="157">
        <f t="shared" si="159"/>
        <v>782.5</v>
      </c>
      <c r="L325" s="158">
        <f t="shared" si="160"/>
        <v>0.28300180831826399</v>
      </c>
      <c r="M325" s="153" t="s">
        <v>580</v>
      </c>
      <c r="N325" s="159">
        <v>45177</v>
      </c>
      <c r="O325" s="37"/>
      <c r="S325" s="54" t="s">
        <v>843</v>
      </c>
    </row>
    <row r="326" spans="1:39" ht="12.75" customHeight="1">
      <c r="A326" s="181">
        <v>185</v>
      </c>
      <c r="B326" s="182">
        <v>45027</v>
      </c>
      <c r="C326" s="182"/>
      <c r="D326" s="183" t="s">
        <v>820</v>
      </c>
      <c r="E326" s="184" t="s">
        <v>577</v>
      </c>
      <c r="F326" s="184">
        <v>460</v>
      </c>
      <c r="G326" s="184"/>
      <c r="H326" s="184">
        <v>825</v>
      </c>
      <c r="I326" s="186">
        <v>810</v>
      </c>
      <c r="J326" s="156" t="s">
        <v>664</v>
      </c>
      <c r="K326" s="157">
        <f t="shared" si="159"/>
        <v>365</v>
      </c>
      <c r="L326" s="158">
        <f t="shared" si="160"/>
        <v>0.79347826086956519</v>
      </c>
      <c r="M326" s="153" t="s">
        <v>580</v>
      </c>
      <c r="N326" s="159">
        <v>45155</v>
      </c>
      <c r="O326" s="37"/>
      <c r="S326" s="54" t="s">
        <v>843</v>
      </c>
    </row>
    <row r="327" spans="1:39" ht="12.75" customHeight="1">
      <c r="A327" s="181">
        <v>186</v>
      </c>
      <c r="B327" s="182">
        <v>45050</v>
      </c>
      <c r="C327" s="182"/>
      <c r="D327" s="183" t="s">
        <v>42</v>
      </c>
      <c r="E327" s="184" t="s">
        <v>577</v>
      </c>
      <c r="F327" s="184">
        <v>3630</v>
      </c>
      <c r="G327" s="184"/>
      <c r="H327" s="184">
        <v>5150</v>
      </c>
      <c r="I327" s="186">
        <v>5040</v>
      </c>
      <c r="J327" s="156" t="s">
        <v>664</v>
      </c>
      <c r="K327" s="157">
        <f t="shared" si="159"/>
        <v>1520</v>
      </c>
      <c r="L327" s="158">
        <f t="shared" si="160"/>
        <v>0.41873278236914602</v>
      </c>
      <c r="M327" s="153" t="s">
        <v>580</v>
      </c>
      <c r="N327" s="159">
        <v>45344</v>
      </c>
      <c r="O327" s="37"/>
      <c r="S327" s="54" t="s">
        <v>843</v>
      </c>
    </row>
    <row r="328" spans="1:39" ht="12.75" customHeight="1">
      <c r="A328" s="181">
        <v>187</v>
      </c>
      <c r="B328" s="182">
        <v>45075</v>
      </c>
      <c r="C328" s="182"/>
      <c r="D328" s="183" t="s">
        <v>821</v>
      </c>
      <c r="E328" s="184" t="s">
        <v>577</v>
      </c>
      <c r="F328" s="154">
        <v>585</v>
      </c>
      <c r="G328" s="184"/>
      <c r="H328" s="184">
        <v>732</v>
      </c>
      <c r="I328" s="186">
        <v>732</v>
      </c>
      <c r="J328" s="156" t="s">
        <v>664</v>
      </c>
      <c r="K328" s="157">
        <f t="shared" si="159"/>
        <v>147</v>
      </c>
      <c r="L328" s="158">
        <f t="shared" si="160"/>
        <v>0.25128205128205128</v>
      </c>
      <c r="M328" s="153" t="s">
        <v>580</v>
      </c>
      <c r="N328" s="159">
        <v>45152</v>
      </c>
      <c r="O328" s="37"/>
      <c r="R328" s="37"/>
      <c r="S328" s="54" t="s">
        <v>843</v>
      </c>
      <c r="U328" s="37"/>
      <c r="W328" s="37"/>
      <c r="X328" s="54"/>
      <c r="Z328" s="37"/>
      <c r="AB328" s="37"/>
      <c r="AC328" s="54"/>
      <c r="AE328" s="37"/>
      <c r="AG328" s="37"/>
      <c r="AH328" s="54"/>
      <c r="AJ328" s="37"/>
      <c r="AL328" s="37"/>
      <c r="AM328" s="54"/>
    </row>
    <row r="329" spans="1:39" ht="12.75" customHeight="1">
      <c r="A329" s="200">
        <v>188</v>
      </c>
      <c r="B329" s="201">
        <v>45078</v>
      </c>
      <c r="C329" s="53"/>
      <c r="D329" s="53" t="s">
        <v>529</v>
      </c>
      <c r="E329" s="202" t="s">
        <v>577</v>
      </c>
      <c r="F329" s="51" t="s">
        <v>822</v>
      </c>
      <c r="G329" s="51"/>
      <c r="H329" s="51"/>
      <c r="I329" s="51">
        <v>4300</v>
      </c>
      <c r="J329" s="51" t="s">
        <v>578</v>
      </c>
      <c r="K329" s="51"/>
      <c r="L329" s="51"/>
      <c r="M329" s="51"/>
      <c r="N329" s="51"/>
      <c r="O329" s="37"/>
      <c r="R329" s="37"/>
      <c r="S329" s="54" t="s">
        <v>843</v>
      </c>
      <c r="U329" s="37"/>
      <c r="W329" s="37"/>
      <c r="X329" s="54"/>
      <c r="Z329" s="37"/>
      <c r="AB329" s="37"/>
      <c r="AC329" s="54"/>
      <c r="AE329" s="37"/>
      <c r="AG329" s="37"/>
      <c r="AH329" s="54"/>
      <c r="AJ329" s="37"/>
      <c r="AL329" s="37"/>
      <c r="AM329" s="54"/>
    </row>
    <row r="330" spans="1:39" ht="12.75" customHeight="1">
      <c r="A330" s="181">
        <v>189</v>
      </c>
      <c r="B330" s="182">
        <v>45103</v>
      </c>
      <c r="C330" s="182"/>
      <c r="D330" s="183" t="s">
        <v>841</v>
      </c>
      <c r="E330" s="184" t="s">
        <v>577</v>
      </c>
      <c r="F330" s="154">
        <v>282.5</v>
      </c>
      <c r="G330" s="184"/>
      <c r="H330" s="184">
        <v>383</v>
      </c>
      <c r="I330" s="186">
        <v>383</v>
      </c>
      <c r="J330" s="156" t="s">
        <v>664</v>
      </c>
      <c r="K330" s="157">
        <f>H330-F330</f>
        <v>100.5</v>
      </c>
      <c r="L330" s="158">
        <f>K330/F330</f>
        <v>0.35575221238938054</v>
      </c>
      <c r="M330" s="153" t="s">
        <v>580</v>
      </c>
      <c r="N330" s="159">
        <v>45265</v>
      </c>
      <c r="O330" s="37"/>
      <c r="R330" s="37"/>
      <c r="S330" s="54" t="s">
        <v>843</v>
      </c>
      <c r="U330" s="37"/>
      <c r="W330" s="37"/>
      <c r="X330" s="54"/>
      <c r="Z330" s="37"/>
      <c r="AB330" s="37"/>
      <c r="AC330" s="54"/>
      <c r="AE330" s="37"/>
      <c r="AG330" s="37"/>
      <c r="AH330" s="54"/>
      <c r="AJ330" s="37"/>
      <c r="AL330" s="37"/>
      <c r="AM330" s="54"/>
    </row>
    <row r="331" spans="1:39" ht="12.75" customHeight="1">
      <c r="A331" s="181">
        <v>190</v>
      </c>
      <c r="B331" s="182">
        <v>45120</v>
      </c>
      <c r="C331" s="182"/>
      <c r="D331" s="183" t="s">
        <v>528</v>
      </c>
      <c r="E331" s="184" t="s">
        <v>577</v>
      </c>
      <c r="F331" s="154">
        <v>2312.5</v>
      </c>
      <c r="G331" s="184"/>
      <c r="H331" s="184">
        <v>2935</v>
      </c>
      <c r="I331" s="186">
        <v>2935</v>
      </c>
      <c r="J331" s="156" t="s">
        <v>664</v>
      </c>
      <c r="K331" s="157">
        <f>H331-F331</f>
        <v>622.5</v>
      </c>
      <c r="L331" s="158">
        <f>K331/F331</f>
        <v>0.26918918918918922</v>
      </c>
      <c r="M331" s="153" t="s">
        <v>580</v>
      </c>
      <c r="N331" s="159">
        <v>45177</v>
      </c>
      <c r="O331" s="37"/>
      <c r="R331" s="37"/>
      <c r="S331" s="54" t="s">
        <v>843</v>
      </c>
      <c r="U331" s="37"/>
      <c r="W331" s="37"/>
      <c r="X331" s="54"/>
      <c r="Z331" s="37"/>
      <c r="AB331" s="37"/>
      <c r="AC331" s="54"/>
      <c r="AE331" s="37"/>
      <c r="AG331" s="37"/>
      <c r="AH331" s="54"/>
      <c r="AJ331" s="37"/>
      <c r="AL331" s="37"/>
      <c r="AM331" s="54"/>
    </row>
    <row r="332" spans="1:39" ht="12.75" customHeight="1">
      <c r="A332" s="181">
        <v>191</v>
      </c>
      <c r="B332" s="182">
        <v>45125</v>
      </c>
      <c r="C332" s="182"/>
      <c r="D332" s="183" t="s">
        <v>203</v>
      </c>
      <c r="E332" s="184" t="s">
        <v>577</v>
      </c>
      <c r="F332" s="154">
        <v>3980</v>
      </c>
      <c r="G332" s="184"/>
      <c r="H332" s="184">
        <v>4895</v>
      </c>
      <c r="I332" s="186">
        <v>4895</v>
      </c>
      <c r="J332" s="156" t="s">
        <v>664</v>
      </c>
      <c r="K332" s="157">
        <f>H332-F332</f>
        <v>915</v>
      </c>
      <c r="L332" s="158">
        <f>K332/F332</f>
        <v>0.22989949748743718</v>
      </c>
      <c r="M332" s="153" t="s">
        <v>580</v>
      </c>
      <c r="N332" s="159">
        <v>45155</v>
      </c>
      <c r="O332" s="37"/>
      <c r="S332" s="54" t="s">
        <v>843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181">
        <v>192</v>
      </c>
      <c r="B333" s="182">
        <v>45145</v>
      </c>
      <c r="C333" s="182"/>
      <c r="D333" s="183" t="s">
        <v>844</v>
      </c>
      <c r="E333" s="184" t="s">
        <v>577</v>
      </c>
      <c r="F333" s="154">
        <v>565</v>
      </c>
      <c r="G333" s="184"/>
      <c r="H333" s="184">
        <v>725</v>
      </c>
      <c r="I333" s="186">
        <v>725</v>
      </c>
      <c r="J333" s="156" t="s">
        <v>664</v>
      </c>
      <c r="K333" s="157">
        <f>H333-F333</f>
        <v>160</v>
      </c>
      <c r="L333" s="158">
        <f>K333/F333</f>
        <v>0.2831858407079646</v>
      </c>
      <c r="M333" s="153" t="s">
        <v>580</v>
      </c>
      <c r="N333" s="159">
        <v>45169</v>
      </c>
      <c r="O333" s="37"/>
      <c r="S333" s="54" t="s">
        <v>843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66">
        <v>193</v>
      </c>
      <c r="B334" s="267">
        <v>45167</v>
      </c>
      <c r="C334" s="267"/>
      <c r="D334" s="268" t="s">
        <v>848</v>
      </c>
      <c r="E334" s="269" t="s">
        <v>577</v>
      </c>
      <c r="F334" s="154">
        <v>700</v>
      </c>
      <c r="G334" s="269"/>
      <c r="H334" s="269">
        <v>950</v>
      </c>
      <c r="I334" s="270">
        <v>950</v>
      </c>
      <c r="J334" s="271" t="s">
        <v>664</v>
      </c>
      <c r="K334" s="157">
        <f>H334-F334</f>
        <v>250</v>
      </c>
      <c r="L334" s="158">
        <f>K334/F334</f>
        <v>0.35714285714285715</v>
      </c>
      <c r="M334" s="153" t="s">
        <v>580</v>
      </c>
      <c r="N334" s="159">
        <v>45261</v>
      </c>
      <c r="O334" s="37"/>
      <c r="S334" s="54" t="s">
        <v>843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00">
        <v>194</v>
      </c>
      <c r="B335" s="201">
        <v>45184</v>
      </c>
      <c r="C335" s="53"/>
      <c r="D335" s="53" t="s">
        <v>531</v>
      </c>
      <c r="E335" s="202" t="s">
        <v>577</v>
      </c>
      <c r="F335" s="51" t="s">
        <v>850</v>
      </c>
      <c r="G335" s="51"/>
      <c r="H335" s="51"/>
      <c r="I335" s="51">
        <v>480</v>
      </c>
      <c r="J335" s="51" t="s">
        <v>578</v>
      </c>
      <c r="K335" s="51"/>
      <c r="L335" s="51"/>
      <c r="M335" s="51"/>
      <c r="N335" s="51"/>
      <c r="O335" s="37"/>
      <c r="S335" s="54" t="s">
        <v>843</v>
      </c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200">
        <v>195</v>
      </c>
      <c r="B336" s="201">
        <v>45203</v>
      </c>
      <c r="C336" s="53"/>
      <c r="D336" s="53" t="s">
        <v>176</v>
      </c>
      <c r="E336" s="202" t="s">
        <v>577</v>
      </c>
      <c r="F336" s="51" t="s">
        <v>851</v>
      </c>
      <c r="G336" s="51"/>
      <c r="H336" s="51"/>
      <c r="I336" s="51">
        <v>1198</v>
      </c>
      <c r="J336" s="51" t="s">
        <v>578</v>
      </c>
      <c r="K336" s="51"/>
      <c r="L336" s="51"/>
      <c r="M336" s="51"/>
      <c r="N336" s="51"/>
      <c r="O336" s="37"/>
      <c r="S336" s="54" t="s">
        <v>855</v>
      </c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A337" s="266">
        <v>196</v>
      </c>
      <c r="B337" s="267">
        <v>45216</v>
      </c>
      <c r="C337" s="267"/>
      <c r="D337" s="268" t="s">
        <v>107</v>
      </c>
      <c r="E337" s="269" t="s">
        <v>577</v>
      </c>
      <c r="F337" s="154">
        <v>5425</v>
      </c>
      <c r="G337" s="269"/>
      <c r="H337" s="269">
        <v>6880</v>
      </c>
      <c r="I337" s="270">
        <v>6870</v>
      </c>
      <c r="J337" s="271" t="s">
        <v>664</v>
      </c>
      <c r="K337" s="157">
        <f>H337-F337</f>
        <v>1455</v>
      </c>
      <c r="L337" s="158">
        <f>K337/F337</f>
        <v>0.26820276497695855</v>
      </c>
      <c r="M337" s="153" t="s">
        <v>580</v>
      </c>
      <c r="N337" s="159">
        <v>45342</v>
      </c>
      <c r="O337" s="37"/>
      <c r="S337" s="54" t="s">
        <v>855</v>
      </c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266">
        <v>197</v>
      </c>
      <c r="B338" s="267">
        <v>45216</v>
      </c>
      <c r="C338" s="267"/>
      <c r="D338" s="268" t="s">
        <v>852</v>
      </c>
      <c r="E338" s="269" t="s">
        <v>577</v>
      </c>
      <c r="F338" s="154">
        <v>1090</v>
      </c>
      <c r="G338" s="269"/>
      <c r="H338" s="269">
        <v>1415</v>
      </c>
      <c r="I338" s="270">
        <v>1415</v>
      </c>
      <c r="J338" s="271" t="s">
        <v>664</v>
      </c>
      <c r="K338" s="157">
        <f>H338-F338</f>
        <v>325</v>
      </c>
      <c r="L338" s="158">
        <f>K338/F338</f>
        <v>0.29816513761467889</v>
      </c>
      <c r="M338" s="153" t="s">
        <v>580</v>
      </c>
      <c r="N338" s="159">
        <v>45282</v>
      </c>
      <c r="O338" s="37"/>
      <c r="S338" s="54" t="s">
        <v>843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66">
        <v>198</v>
      </c>
      <c r="B339" s="267">
        <v>45236</v>
      </c>
      <c r="C339" s="267"/>
      <c r="D339" s="268" t="s">
        <v>856</v>
      </c>
      <c r="E339" s="269" t="s">
        <v>577</v>
      </c>
      <c r="F339" s="154">
        <v>1270</v>
      </c>
      <c r="G339" s="269"/>
      <c r="H339" s="269">
        <v>1613</v>
      </c>
      <c r="I339" s="270">
        <v>1613</v>
      </c>
      <c r="J339" s="271" t="s">
        <v>664</v>
      </c>
      <c r="K339" s="157">
        <f>H339-F339</f>
        <v>343</v>
      </c>
      <c r="L339" s="158">
        <f>K339/F339</f>
        <v>0.27007874015748029</v>
      </c>
      <c r="M339" s="153" t="s">
        <v>580</v>
      </c>
      <c r="N339" s="159">
        <v>45246</v>
      </c>
      <c r="O339" s="37"/>
      <c r="S339" s="54" t="s">
        <v>855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200">
        <v>199</v>
      </c>
      <c r="B340" s="201">
        <v>45251</v>
      </c>
      <c r="C340" s="53"/>
      <c r="D340" s="53" t="s">
        <v>857</v>
      </c>
      <c r="E340" s="202" t="s">
        <v>577</v>
      </c>
      <c r="F340" s="51" t="s">
        <v>858</v>
      </c>
      <c r="G340" s="51"/>
      <c r="H340" s="51"/>
      <c r="I340" s="51">
        <v>1490</v>
      </c>
      <c r="J340" s="51" t="s">
        <v>578</v>
      </c>
      <c r="K340" s="51"/>
      <c r="L340" s="51"/>
      <c r="M340" s="51"/>
      <c r="N340" s="51"/>
      <c r="O340" s="37"/>
      <c r="S340" s="54" t="s">
        <v>843</v>
      </c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200">
        <v>200</v>
      </c>
      <c r="B341" s="201">
        <v>45254</v>
      </c>
      <c r="C341" s="53"/>
      <c r="D341" s="53" t="s">
        <v>856</v>
      </c>
      <c r="E341" s="202" t="s">
        <v>577</v>
      </c>
      <c r="F341" s="51" t="s">
        <v>859</v>
      </c>
      <c r="G341" s="51"/>
      <c r="H341" s="51"/>
      <c r="I341" s="51">
        <v>1806</v>
      </c>
      <c r="J341" s="51" t="s">
        <v>578</v>
      </c>
      <c r="K341" s="51"/>
      <c r="L341" s="51"/>
      <c r="M341" s="51"/>
      <c r="N341" s="51"/>
      <c r="O341" s="37"/>
      <c r="S341" s="54" t="s">
        <v>855</v>
      </c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A342" s="200">
        <v>201</v>
      </c>
      <c r="B342" s="201">
        <v>45265</v>
      </c>
      <c r="C342" s="53"/>
      <c r="D342" s="216" t="s">
        <v>532</v>
      </c>
      <c r="E342" s="202" t="s">
        <v>577</v>
      </c>
      <c r="F342" s="51" t="s">
        <v>861</v>
      </c>
      <c r="G342" s="51"/>
      <c r="I342" s="51">
        <v>558</v>
      </c>
      <c r="J342" s="51" t="s">
        <v>578</v>
      </c>
      <c r="K342" s="51"/>
      <c r="L342" s="51"/>
      <c r="M342" s="51"/>
      <c r="N342" s="51"/>
      <c r="O342" s="37"/>
      <c r="S342" s="54" t="s">
        <v>843</v>
      </c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266">
        <v>202</v>
      </c>
      <c r="B343" s="267">
        <v>45272</v>
      </c>
      <c r="C343" s="267"/>
      <c r="D343" s="268" t="s">
        <v>862</v>
      </c>
      <c r="E343" s="269" t="s">
        <v>577</v>
      </c>
      <c r="F343" s="154">
        <v>4225</v>
      </c>
      <c r="G343" s="269"/>
      <c r="H343" s="269">
        <v>5512</v>
      </c>
      <c r="I343" s="270">
        <v>5512</v>
      </c>
      <c r="J343" s="271" t="s">
        <v>664</v>
      </c>
      <c r="K343" s="157">
        <f>H343-F343</f>
        <v>1287</v>
      </c>
      <c r="L343" s="158">
        <f>K343/F343</f>
        <v>0.30461538461538462</v>
      </c>
      <c r="M343" s="153" t="s">
        <v>580</v>
      </c>
      <c r="N343" s="159">
        <v>45329</v>
      </c>
      <c r="O343" s="37"/>
      <c r="S343" s="54" t="s">
        <v>855</v>
      </c>
      <c r="U343" s="37"/>
      <c r="X343" s="54"/>
      <c r="Z343" s="37"/>
      <c r="AC343" s="54"/>
      <c r="AE343" s="37"/>
      <c r="AH343" s="54"/>
      <c r="AJ343" s="37"/>
      <c r="AM343" s="54"/>
    </row>
    <row r="344" spans="1:39" ht="12.75" customHeight="1">
      <c r="A344" s="200">
        <v>203</v>
      </c>
      <c r="B344" s="201">
        <v>45292</v>
      </c>
      <c r="C344" s="53"/>
      <c r="D344" s="53" t="s">
        <v>314</v>
      </c>
      <c r="E344" s="202" t="s">
        <v>577</v>
      </c>
      <c r="F344" s="51" t="s">
        <v>863</v>
      </c>
      <c r="G344" s="51"/>
      <c r="H344" s="51"/>
      <c r="I344" s="51">
        <v>4909</v>
      </c>
      <c r="J344" s="51" t="s">
        <v>578</v>
      </c>
      <c r="K344" s="51"/>
      <c r="L344" s="51"/>
      <c r="M344" s="51"/>
      <c r="N344" s="51"/>
      <c r="O344" s="37"/>
      <c r="S344" s="54" t="s">
        <v>855</v>
      </c>
      <c r="U344" s="37"/>
      <c r="X344" s="54"/>
      <c r="Z344" s="37"/>
      <c r="AC344" s="54"/>
      <c r="AE344" s="37"/>
      <c r="AH344" s="54"/>
      <c r="AJ344" s="37"/>
      <c r="AM344" s="54"/>
    </row>
    <row r="345" spans="1:39" ht="12.75" customHeight="1">
      <c r="A345" s="200">
        <v>204</v>
      </c>
      <c r="B345" s="201">
        <v>45294</v>
      </c>
      <c r="C345" s="53"/>
      <c r="D345" s="53" t="s">
        <v>530</v>
      </c>
      <c r="E345" s="202" t="s">
        <v>577</v>
      </c>
      <c r="F345" s="51" t="s">
        <v>864</v>
      </c>
      <c r="G345" s="51"/>
      <c r="H345" s="51"/>
      <c r="I345" s="51">
        <v>1080</v>
      </c>
      <c r="J345" s="51" t="s">
        <v>578</v>
      </c>
      <c r="K345" s="51"/>
      <c r="L345" s="51"/>
      <c r="M345" s="51"/>
      <c r="N345" s="51"/>
      <c r="O345" s="37"/>
      <c r="S345" s="54" t="s">
        <v>843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200">
        <v>205</v>
      </c>
      <c r="B346" s="201">
        <v>45315</v>
      </c>
      <c r="C346" s="53"/>
      <c r="D346" s="53" t="s">
        <v>315</v>
      </c>
      <c r="E346" s="202" t="s">
        <v>577</v>
      </c>
      <c r="F346" s="51" t="s">
        <v>867</v>
      </c>
      <c r="G346" s="51"/>
      <c r="H346" s="51"/>
      <c r="I346" s="51">
        <v>2077</v>
      </c>
      <c r="J346" s="51" t="s">
        <v>578</v>
      </c>
      <c r="K346" s="51"/>
      <c r="L346" s="51"/>
      <c r="M346" s="51"/>
      <c r="N346" s="51"/>
      <c r="O346" s="37"/>
      <c r="S346" s="54" t="s">
        <v>855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00">
        <v>206</v>
      </c>
      <c r="B347" s="201">
        <v>45320</v>
      </c>
      <c r="C347" s="53"/>
      <c r="D347" s="53" t="s">
        <v>868</v>
      </c>
      <c r="E347" s="202" t="s">
        <v>577</v>
      </c>
      <c r="F347" s="51" t="s">
        <v>869</v>
      </c>
      <c r="G347" s="51"/>
      <c r="H347" s="51"/>
      <c r="I347" s="51">
        <v>2906</v>
      </c>
      <c r="J347" s="51" t="s">
        <v>578</v>
      </c>
      <c r="K347" s="51"/>
      <c r="L347" s="51"/>
      <c r="M347" s="51"/>
      <c r="N347" s="51"/>
      <c r="O347" s="37"/>
      <c r="S347" s="54" t="s">
        <v>843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200">
        <v>207</v>
      </c>
      <c r="B348" s="201">
        <v>45331</v>
      </c>
      <c r="C348" s="53"/>
      <c r="D348" s="53" t="s">
        <v>528</v>
      </c>
      <c r="E348" s="202" t="s">
        <v>577</v>
      </c>
      <c r="F348" s="51" t="s">
        <v>876</v>
      </c>
      <c r="G348" s="51"/>
      <c r="H348" s="51"/>
      <c r="I348" s="51">
        <v>4096</v>
      </c>
      <c r="J348" s="51" t="s">
        <v>578</v>
      </c>
      <c r="K348" s="51"/>
      <c r="L348" s="51"/>
      <c r="M348" s="51"/>
      <c r="N348" s="51"/>
      <c r="O348" s="37"/>
      <c r="S348" s="54" t="s">
        <v>843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00">
        <v>208</v>
      </c>
      <c r="B349" s="201">
        <v>45345</v>
      </c>
      <c r="C349" s="53"/>
      <c r="D349" s="53" t="s">
        <v>61</v>
      </c>
      <c r="E349" s="202" t="s">
        <v>577</v>
      </c>
      <c r="F349" s="51" t="s">
        <v>904</v>
      </c>
      <c r="G349" s="51"/>
      <c r="H349" s="51"/>
      <c r="I349" s="51">
        <v>2627</v>
      </c>
      <c r="J349" s="51" t="s">
        <v>578</v>
      </c>
      <c r="K349" s="51"/>
      <c r="L349" s="51"/>
      <c r="M349" s="51"/>
      <c r="N349" s="53"/>
      <c r="O349" s="37"/>
      <c r="S349" s="54" t="s">
        <v>855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00">
        <v>209</v>
      </c>
      <c r="B350" s="201">
        <v>45356</v>
      </c>
      <c r="C350" s="53"/>
      <c r="D350" s="53" t="s">
        <v>848</v>
      </c>
      <c r="E350" s="202" t="s">
        <v>577</v>
      </c>
      <c r="F350" s="51" t="s">
        <v>943</v>
      </c>
      <c r="G350" s="51"/>
      <c r="H350" s="51"/>
      <c r="I350" s="51">
        <v>1170</v>
      </c>
      <c r="J350" s="51" t="s">
        <v>578</v>
      </c>
      <c r="K350" s="51"/>
      <c r="L350" s="51"/>
      <c r="M350" s="51"/>
      <c r="N350" s="53"/>
      <c r="O350" s="37"/>
      <c r="S350" s="54" t="s">
        <v>979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B351" s="203" t="s">
        <v>823</v>
      </c>
      <c r="F351" s="54"/>
      <c r="G351" s="54"/>
      <c r="H351" s="54"/>
      <c r="I351" s="54"/>
      <c r="J351" s="37"/>
      <c r="K351" s="54"/>
      <c r="L351" s="54"/>
      <c r="M351" s="54"/>
      <c r="O351" s="37"/>
      <c r="S351" s="54"/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4"/>
      <c r="F352" s="54"/>
      <c r="G352" s="54"/>
      <c r="H352" s="54"/>
      <c r="I352" s="54"/>
      <c r="J352" s="37"/>
      <c r="K352" s="54"/>
      <c r="L352" s="54"/>
      <c r="M352" s="54"/>
      <c r="O352" s="37"/>
      <c r="S352" s="54"/>
      <c r="U352" s="37"/>
      <c r="X352" s="54"/>
      <c r="Z352" s="37"/>
      <c r="AC352" s="54"/>
      <c r="AE352" s="37"/>
      <c r="AH352" s="54"/>
      <c r="AJ352" s="37"/>
      <c r="AM352" s="54"/>
    </row>
    <row r="353" spans="1:19" ht="12.75" customHeight="1">
      <c r="A353" s="204"/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1:19" ht="12.75" customHeight="1">
      <c r="A354" s="51"/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1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1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1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1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1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1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1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1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1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1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1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</sheetData>
  <autoFilter ref="S1:S349"/>
  <mergeCells count="48">
    <mergeCell ref="J88:J89"/>
    <mergeCell ref="P88:P89"/>
    <mergeCell ref="A88:A89"/>
    <mergeCell ref="B88:B89"/>
    <mergeCell ref="O88:O89"/>
    <mergeCell ref="M88:M89"/>
    <mergeCell ref="A97:A98"/>
    <mergeCell ref="B97:B98"/>
    <mergeCell ref="J97:J98"/>
    <mergeCell ref="A93:A94"/>
    <mergeCell ref="B93:B94"/>
    <mergeCell ref="J93:J94"/>
    <mergeCell ref="P107:P108"/>
    <mergeCell ref="M107:M108"/>
    <mergeCell ref="M93:M94"/>
    <mergeCell ref="O93:O94"/>
    <mergeCell ref="P93:P94"/>
    <mergeCell ref="O97:O98"/>
    <mergeCell ref="P97:P98"/>
    <mergeCell ref="M97:M98"/>
    <mergeCell ref="O110:O111"/>
    <mergeCell ref="P110:P111"/>
    <mergeCell ref="M110:M111"/>
    <mergeCell ref="J103:J104"/>
    <mergeCell ref="A103:A104"/>
    <mergeCell ref="B103:B104"/>
    <mergeCell ref="J110:J111"/>
    <mergeCell ref="A110:A111"/>
    <mergeCell ref="B110:B111"/>
    <mergeCell ref="A107:A108"/>
    <mergeCell ref="B107:B108"/>
    <mergeCell ref="J107:J108"/>
    <mergeCell ref="M103:M104"/>
    <mergeCell ref="O103:O104"/>
    <mergeCell ref="P103:P104"/>
    <mergeCell ref="O107:O108"/>
    <mergeCell ref="J119:J120"/>
    <mergeCell ref="M119:M120"/>
    <mergeCell ref="O119:O120"/>
    <mergeCell ref="P119:P120"/>
    <mergeCell ref="A119:A120"/>
    <mergeCell ref="B119:B120"/>
    <mergeCell ref="O121:O122"/>
    <mergeCell ref="P121:P122"/>
    <mergeCell ref="J121:J122"/>
    <mergeCell ref="M121:M122"/>
    <mergeCell ref="A121:A122"/>
    <mergeCell ref="B121:B12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1 K99 K93:K94 K92 K112:K113 K1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2024-03-21T02:52:56Z</dcterms:modified>
</cp:coreProperties>
</file>