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18795" windowHeight="738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F&amp;O)'!$R$1:$R$285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7" i="6" l="1"/>
  <c r="K67" i="6"/>
  <c r="L53" i="6"/>
  <c r="K53" i="6"/>
  <c r="M53" i="6" s="1"/>
  <c r="L49" i="6"/>
  <c r="K49" i="6"/>
  <c r="M49" i="6" s="1"/>
  <c r="M67" i="6" l="1"/>
  <c r="L12" i="6"/>
  <c r="K12" i="6"/>
  <c r="M12" i="6" s="1"/>
  <c r="L28" i="6"/>
  <c r="K28" i="6"/>
  <c r="K84" i="6"/>
  <c r="M84" i="6" s="1"/>
  <c r="K83" i="6"/>
  <c r="M83" i="6" s="1"/>
  <c r="L51" i="6"/>
  <c r="M51" i="6" s="1"/>
  <c r="K51" i="6"/>
  <c r="L47" i="6"/>
  <c r="K47" i="6"/>
  <c r="M28" i="6" l="1"/>
  <c r="M47" i="6"/>
  <c r="L50" i="6"/>
  <c r="K50" i="6"/>
  <c r="L66" i="6"/>
  <c r="K66" i="6"/>
  <c r="M50" i="6" l="1"/>
  <c r="M66" i="6"/>
  <c r="L44" i="6" l="1"/>
  <c r="K44" i="6"/>
  <c r="M44" i="6" s="1"/>
  <c r="K82" i="6" l="1"/>
  <c r="M82" i="6" s="1"/>
  <c r="K81" i="6"/>
  <c r="M81" i="6" s="1"/>
  <c r="K80" i="6"/>
  <c r="M80" i="6" s="1"/>
  <c r="L26" i="6"/>
  <c r="K26" i="6"/>
  <c r="M26" i="6" l="1"/>
  <c r="L45" i="6"/>
  <c r="K45" i="6"/>
  <c r="M45" i="6" l="1"/>
  <c r="L46" i="6"/>
  <c r="K46" i="6"/>
  <c r="M46" i="6" l="1"/>
  <c r="L15" i="6"/>
  <c r="K15" i="6"/>
  <c r="L16" i="6"/>
  <c r="K16" i="6"/>
  <c r="M15" i="6" l="1"/>
  <c r="M16" i="6"/>
  <c r="K79" i="6"/>
  <c r="M79" i="6" s="1"/>
  <c r="L23" i="6"/>
  <c r="K23" i="6"/>
  <c r="M23" i="6" l="1"/>
  <c r="L14" i="6"/>
  <c r="K14" i="6"/>
  <c r="L22" i="6"/>
  <c r="K22" i="6"/>
  <c r="L25" i="6"/>
  <c r="K25" i="6"/>
  <c r="M25" i="6" s="1"/>
  <c r="L20" i="6"/>
  <c r="K20" i="6"/>
  <c r="M20" i="6" l="1"/>
  <c r="M14" i="6"/>
  <c r="M22" i="6"/>
  <c r="L43" i="6"/>
  <c r="K43" i="6"/>
  <c r="M43" i="6" l="1"/>
  <c r="K78" i="6"/>
  <c r="K77" i="6"/>
  <c r="K76" i="6"/>
  <c r="K75" i="6"/>
  <c r="M75" i="6" s="1"/>
  <c r="L42" i="6"/>
  <c r="K42" i="6"/>
  <c r="L41" i="6"/>
  <c r="K41" i="6"/>
  <c r="L18" i="6"/>
  <c r="K18" i="6"/>
  <c r="M18" i="6" l="1"/>
  <c r="M41" i="6"/>
  <c r="M42" i="6"/>
  <c r="L17" i="6"/>
  <c r="K17" i="6"/>
  <c r="M17" i="6" l="1"/>
  <c r="L40" i="6"/>
  <c r="K40" i="6"/>
  <c r="M40" i="6" l="1"/>
  <c r="L11" i="6" l="1"/>
  <c r="K11" i="6"/>
  <c r="M11" i="6" l="1"/>
  <c r="K271" i="6" l="1"/>
  <c r="L271" i="6" s="1"/>
  <c r="L10" i="6" l="1"/>
  <c r="K10" i="6"/>
  <c r="M10" i="6" l="1"/>
  <c r="K277" i="6" l="1"/>
  <c r="L277" i="6" s="1"/>
  <c r="K260" i="6" l="1"/>
  <c r="L260" i="6" s="1"/>
  <c r="K274" i="6" l="1"/>
  <c r="L274" i="6" s="1"/>
  <c r="K266" i="6" l="1"/>
  <c r="L266" i="6" s="1"/>
  <c r="K276" i="6" l="1"/>
  <c r="L276" i="6" s="1"/>
  <c r="H272" i="6" l="1"/>
  <c r="K272" i="6" l="1"/>
  <c r="L272" i="6" s="1"/>
  <c r="K261" i="6"/>
  <c r="L261" i="6" s="1"/>
  <c r="K251" i="6"/>
  <c r="L251" i="6" s="1"/>
  <c r="K267" i="6" l="1"/>
  <c r="L267" i="6" s="1"/>
  <c r="K268" i="6" l="1"/>
  <c r="L268" i="6" s="1"/>
  <c r="K265" i="6" l="1"/>
  <c r="L265" i="6" s="1"/>
  <c r="K244" i="6"/>
  <c r="L244" i="6" s="1"/>
  <c r="K264" i="6"/>
  <c r="L264" i="6" s="1"/>
  <c r="K263" i="6"/>
  <c r="L263" i="6" s="1"/>
  <c r="K262" i="6"/>
  <c r="L262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3" i="6"/>
  <c r="L243" i="6" s="1"/>
  <c r="K242" i="6"/>
  <c r="L242" i="6" s="1"/>
  <c r="K241" i="6"/>
  <c r="L241" i="6" s="1"/>
  <c r="F240" i="6"/>
  <c r="K240" i="6" s="1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F234" i="6"/>
  <c r="K234" i="6" s="1"/>
  <c r="L234" i="6" s="1"/>
  <c r="F233" i="6"/>
  <c r="K233" i="6" s="1"/>
  <c r="L233" i="6" s="1"/>
  <c r="K232" i="6"/>
  <c r="L232" i="6" s="1"/>
  <c r="F231" i="6"/>
  <c r="K231" i="6" s="1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5" i="6"/>
  <c r="L215" i="6" s="1"/>
  <c r="K213" i="6"/>
  <c r="L213" i="6" s="1"/>
  <c r="K212" i="6"/>
  <c r="L212" i="6" s="1"/>
  <c r="F211" i="6"/>
  <c r="K211" i="6" s="1"/>
  <c r="L211" i="6" s="1"/>
  <c r="K210" i="6"/>
  <c r="L210" i="6" s="1"/>
  <c r="K207" i="6"/>
  <c r="L207" i="6" s="1"/>
  <c r="K206" i="6"/>
  <c r="L206" i="6" s="1"/>
  <c r="K205" i="6"/>
  <c r="L205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5" i="6"/>
  <c r="L185" i="6" s="1"/>
  <c r="K183" i="6"/>
  <c r="L183" i="6" s="1"/>
  <c r="K181" i="6"/>
  <c r="L181" i="6" s="1"/>
  <c r="K179" i="6"/>
  <c r="L179" i="6" s="1"/>
  <c r="K178" i="6"/>
  <c r="L178" i="6" s="1"/>
  <c r="K177" i="6"/>
  <c r="L177" i="6" s="1"/>
  <c r="K175" i="6"/>
  <c r="L175" i="6" s="1"/>
  <c r="K174" i="6"/>
  <c r="L174" i="6" s="1"/>
  <c r="K173" i="6"/>
  <c r="L173" i="6" s="1"/>
  <c r="K172" i="6"/>
  <c r="K171" i="6"/>
  <c r="L171" i="6" s="1"/>
  <c r="K170" i="6"/>
  <c r="L170" i="6" s="1"/>
  <c r="K168" i="6"/>
  <c r="L168" i="6" s="1"/>
  <c r="K167" i="6"/>
  <c r="L167" i="6" s="1"/>
  <c r="K166" i="6"/>
  <c r="L166" i="6" s="1"/>
  <c r="K165" i="6"/>
  <c r="L165" i="6" s="1"/>
  <c r="K164" i="6"/>
  <c r="L164" i="6" s="1"/>
  <c r="F163" i="6"/>
  <c r="K163" i="6" s="1"/>
  <c r="L163" i="6" s="1"/>
  <c r="H162" i="6"/>
  <c r="K162" i="6" s="1"/>
  <c r="L162" i="6" s="1"/>
  <c r="K159" i="6"/>
  <c r="L159" i="6" s="1"/>
  <c r="K158" i="6"/>
  <c r="L158" i="6" s="1"/>
  <c r="K157" i="6"/>
  <c r="L157" i="6" s="1"/>
  <c r="K156" i="6"/>
  <c r="L156" i="6" s="1"/>
  <c r="K155" i="6"/>
  <c r="L155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H128" i="6"/>
  <c r="K128" i="6" s="1"/>
  <c r="L128" i="6" s="1"/>
  <c r="F127" i="6"/>
  <c r="K127" i="6" s="1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<sst xmlns="http://schemas.openxmlformats.org/spreadsheetml/2006/main" count="2870" uniqueCount="1125">
  <si>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</si>
  <si>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</si>
  <si>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</si>
  <si>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</si>
  <si>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</si>
  <si>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</si>
  <si>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</si>
  <si>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</si>
  <si>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</si>
  <si>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</si>
  <si>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</si>
  <si>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</si>
  <si>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</si>
  <si>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</si>
  <si>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</si>
  <si>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</si>
  <si>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</si>
  <si>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</si>
  <si>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</si>
  <si>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</si>
  <si>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</si>
  <si>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</si>
  <si>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</si>
  <si>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</si>
  <si>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</si>
  <si>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</si>
  <si>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</si>
  <si>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</si>
  <si>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</si>
  <si>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</si>
  <si>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</si>
  <si>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</si>
  <si>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</si>
  <si>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</si>
  <si>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</si>
  <si>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</si>
  <si>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</si>
  <si>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</si>
  <si>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</si>
  <si>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</si>
  <si>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</si>
  <si>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</si>
  <si>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</si>
  <si>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</si>
  <si>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</si>
  <si>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</si>
  <si>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</si>
  <si>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</si>
  <si>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</si>
  <si>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</si>
  <si>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</si>
  <si>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</si>
  <si>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</si>
  <si>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</si>
  <si>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</si>
  <si>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</si>
  <si>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</si>
  <si>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</si>
  <si>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</si>
  <si>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</si>
  <si>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</si>
  <si>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</si>
  <si>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</si>
  <si>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</si>
  <si>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</si>
  <si>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</si>
  <si>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</si>
  <si>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</si>
  <si>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</si>
  <si>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</si>
  <si>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</si>
  <si>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</si>
  <si>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</si>
  <si>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</si>
  <si>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</si>
  <si>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</si>
  <si>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</si>
  <si>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</si>
  <si>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</si>
  <si>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</si>
  <si>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</si>
  <si>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</si>
  <si>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</si>
  <si>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</si>
  <si>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</si>
  <si>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</si>
  <si>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</si>
  <si>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</si>
  <si>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</si>
  <si>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</si>
  <si>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</si>
  <si>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</si>
  <si>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</si>
  <si>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</si>
  <si>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</si>
  <si>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</si>
  <si>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</si>
  <si>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</si>
  <si>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</si>
  <si>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</si>
  <si>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</si>
  <si>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</si>
  <si>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</si>
  <si>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</si>
  <si>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</si>
  <si>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</si>
  <si>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</si>
  <si>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</si>
  <si>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</si>
  <si>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</si>
  <si>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</si>
  <si>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</si>
  <si>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</si>
  <si>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</si>
  <si>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</si>
  <si>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</si>
  <si>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</si>
  <si>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</si>
  <si>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</si>
  <si>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</si>
  <si>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</si>
  <si>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</si>
  <si>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</si>
  <si>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</si>
  <si>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</si>
  <si>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</si>
  <si>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</si>
  <si>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</si>
  <si>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</si>
  <si>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</si>
  <si>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</si>
  <si>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</si>
  <si>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</si>
  <si>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</si>
  <si>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</si>
  <si>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</si>
  <si>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</si>
  <si>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</si>
  <si>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</si>
  <si>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</si>
  <si>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</si>
  <si>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</si>
  <si>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</si>
  <si>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</si>
  <si>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</si>
  <si>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</si>
  <si>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</si>
  <si>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</si>
  <si>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</si>
  <si>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</si>
  <si>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</si>
  <si>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</si>
  <si>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</si>
  <si>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</si>
  <si>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</si>
  <si>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</si>
  <si>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</si>
  <si>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</si>
  <si>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</si>
  <si>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</si>
  <si>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</si>
  <si>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</si>
  <si>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</si>
  <si>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</si>
  <si>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</si>
  <si>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</si>
  <si>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</si>
  <si>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</si>
  <si>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</si>
  <si>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</si>
  <si>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</si>
  <si>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</si>
  <si>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</si>
  <si>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</si>
  <si>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</si>
  <si>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</si>
  <si>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</si>
  <si>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</si>
  <si>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</si>
  <si>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</si>
  <si>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</si>
  <si>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</si>
  <si>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</si>
  <si>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</si>
  <si>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</si>
  <si>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</si>
  <si>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</si>
  <si>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</si>
  <si>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</si>
  <si>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</si>
  <si>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</si>
  <si>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</si>
  <si>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</si>
  <si>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</si>
  <si>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</si>
  <si>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</si>
  <si>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</si>
  <si>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</si>
  <si>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</si>
  <si>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</si>
  <si>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</si>
  <si>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</si>
  <si>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</si>
  <si>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</si>
  <si>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</si>
  <si>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</si>
  <si>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</si>
  <si>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</si>
  <si>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</si>
  <si>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</si>
  <si>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</si>
  <si>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</si>
  <si>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</si>
  <si>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</si>
  <si>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</si>
  <si>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</si>
  <si>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</si>
  <si>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</si>
  <si>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</si>
  <si>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</si>
  <si>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</si>
  <si>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</si>
  <si>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</si>
  <si>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</si>
  <si>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</si>
  <si>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</si>
  <si>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</si>
  <si>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</si>
  <si>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</si>
  <si>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</si>
  <si>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</si>
  <si>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</si>
  <si>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</si>
  <si>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</si>
  <si>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</si>
  <si>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</si>
  <si>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</si>
  <si>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</si>
  <si>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</si>
  <si>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</si>
  <si>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</si>
  <si>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</si>
  <si>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</si>
  <si>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</si>
  <si>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</si>
  <si>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</si>
  <si>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</si>
  <si>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</si>
  <si>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</si>
  <si>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</si>
  <si>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</si>
  <si>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</si>
  <si>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</si>
  <si>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</si>
  <si>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</si>
  <si>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</si>
  <si>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</si>
  <si>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</si>
  <si>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</si>
  <si>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</si>
  <si>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</si>
  <si>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</si>
  <si>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</si>
  <si>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</si>
  <si>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</si>
  <si>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</si>
  <si>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</si>
  <si>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</si>
  <si>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</si>
  <si>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</si>
  <si>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</si>
  <si>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</si>
  <si>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</si>
  <si>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</si>
  <si>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</si>
  <si>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</si>
  <si>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</si>
  <si>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</si>
  <si>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</si>
  <si>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</si>
  <si>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</si>
  <si>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</si>
  <si>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</si>
  <si>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</si>
  <si>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</si>
  <si>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</si>
  <si>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</si>
  <si>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</si>
  <si>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</si>
  <si>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</si>
  <si>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</si>
  <si>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</si>
  <si>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</si>
  <si>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</si>
  <si>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</si>
  <si>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</si>
  <si>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</si>
  <si>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</si>
  <si>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</si>
  <si>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</si>
  <si>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</si>
  <si>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</si>
  <si>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</si>
  <si>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</si>
  <si>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</si>
  <si>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</si>
  <si>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</si>
  <si>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</si>
  <si>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</si>
  <si>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</si>
  <si>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</si>
  <si>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</si>
  <si>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</si>
  <si>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</si>
  <si>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</si>
  <si>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</si>
  <si>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</si>
  <si>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</si>
  <si>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</si>
  <si>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</si>
  <si>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</si>
  <si>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</si>
  <si>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</si>
  <si>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</si>
  <si>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</si>
  <si>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</si>
  <si>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</si>
  <si>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</si>
  <si>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</si>
  <si>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</si>
  <si>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</si>
  <si>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</si>
  <si>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</si>
  <si>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</si>
  <si>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</si>
  <si>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</si>
  <si>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</si>
  <si>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</si>
  <si>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</si>
  <si>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</si>
  <si>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</si>
  <si>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</si>
  <si>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</si>
  <si>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</si>
  <si>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</si>
  <si>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</si>
  <si>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</si>
  <si>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</si>
  <si>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</si>
  <si>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</si>
  <si>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</si>
  <si>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</si>
  <si>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</si>
  <si>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</si>
  <si>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</si>
  <si>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</si>
  <si>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</si>
  <si>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</si>
  <si>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</si>
  <si>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</si>
  <si>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</si>
  <si>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</si>
  <si>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</si>
  <si>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</si>
  <si>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</si>
  <si>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</si>
  <si>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</si>
  <si>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</si>
  <si>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</si>
  <si>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</si>
  <si>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</si>
  <si>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</si>
  <si>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</si>
  <si>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</si>
  <si>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</si>
  <si>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</si>
  <si>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</si>
  <si>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</si>
  <si>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</si>
  <si>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</si>
  <si>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</si>
  <si>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</si>
  <si>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</si>
  <si>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</si>
  <si>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</si>
  <si>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</si>
  <si>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</si>
  <si>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</si>
  <si>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</si>
  <si>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</si>
  <si>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</si>
  <si>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</si>
  <si>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</si>
  <si>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</si>
  <si>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</si>
  <si>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</si>
  <si>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</si>
  <si>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</si>
  <si>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</si>
  <si>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</si>
  <si>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</si>
  <si>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</si>
  <si>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</si>
  <si>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</si>
  <si>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</si>
  <si>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</si>
  <si>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</si>
  <si>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</si>
  <si>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</si>
  <si>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</si>
  <si>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</si>
  <si>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</si>
  <si>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</si>
  <si>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</si>
  <si>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</si>
  <si>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</si>
  <si>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</si>
  <si>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</si>
  <si>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</si>
  <si>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</si>
  <si>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</si>
  <si>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</si>
  <si>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</si>
  <si>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</si>
  <si>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</si>
  <si>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</si>
  <si>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</si>
  <si>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</si>
  <si>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</si>
  <si>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</si>
  <si>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</si>
  <si>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</si>
  <si>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</si>
  <si>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</si>
  <si>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</si>
  <si>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</si>
  <si>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</si>
  <si>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</si>
  <si>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</si>
  <si>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</si>
  <si>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</si>
  <si>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</si>
  <si>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</si>
  <si>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</si>
  <si>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</si>
  <si>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</si>
  <si>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</si>
  <si>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</si>
  <si>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</si>
  <si>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</si>
  <si>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</si>
  <si>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</si>
  <si>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</si>
  <si>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</si>
  <si>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</si>
  <si>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</si>
  <si>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</si>
  <si>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</si>
  <si>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</si>
  <si>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</si>
  <si>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</si>
  <si>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</si>
  <si>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</si>
  <si>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</si>
  <si>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</si>
  <si>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</si>
  <si>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</si>
  <si>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</si>
  <si>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</si>
  <si>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</si>
  <si>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</si>
  <si>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</si>
  <si>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</si>
  <si>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</si>
  <si>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</si>
  <si>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</si>
  <si>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</si>
  <si>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</si>
  <si>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</si>
  <si>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</si>
  <si>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</si>
  <si>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</si>
  <si>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</si>
  <si>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</si>
  <si>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</si>
  <si>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</si>
  <si>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</si>
  <si>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</si>
  <si>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</si>
  <si>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</si>
  <si>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</si>
  <si>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</si>
  <si>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</si>
  <si>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</si>
  <si>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</si>
  <si>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</si>
  <si>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</si>
  <si>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</si>
  <si>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</si>
  <si>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</si>
  <si>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</si>
  <si>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</si>
  <si>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</si>
  <si>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</si>
  <si>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</si>
  <si>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</si>
  <si>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</si>
  <si>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</si>
  <si>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</si>
  <si>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</si>
  <si>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</si>
  <si>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</si>
  <si>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</si>
  <si>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</si>
  <si>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</si>
  <si>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</si>
  <si>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</si>
  <si>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</si>
  <si>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</si>
  <si>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</si>
  <si>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</si>
  <si>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</si>
  <si>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</si>
  <si>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</si>
  <si>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</si>
  <si>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</si>
  <si>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</si>
  <si>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</si>
  <si>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</si>
  <si>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</si>
  <si>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</si>
  <si>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</si>
  <si>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</si>
  <si>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</si>
  <si>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</si>
  <si>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</si>
  <si>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</si>
  <si>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</si>
  <si>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</si>
  <si>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</si>
  <si>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</si>
  <si>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</si>
  <si>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</si>
  <si>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</si>
  <si>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</si>
  <si>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</si>
  <si>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</si>
  <si>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</si>
  <si>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</si>
  <si>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</si>
  <si>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</si>
  <si>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</si>
  <si>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</si>
  <si>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</si>
  <si>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</si>
  <si>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</si>
  <si>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</si>
  <si>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</si>
  <si>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</si>
  <si>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</si>
  <si>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</si>
  <si>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</si>
  <si>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</si>
  <si>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</si>
  <si>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</si>
  <si>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</si>
  <si>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</si>
  <si>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</si>
  <si>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</si>
  <si>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</si>
  <si>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</si>
  <si>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</si>
  <si>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</si>
  <si>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</si>
  <si>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</si>
  <si>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</si>
  <si>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</si>
  <si>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</si>
  <si>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</si>
  <si>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</si>
  <si>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</si>
  <si>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</si>
  <si>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</si>
  <si>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</si>
  <si>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</si>
  <si>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</si>
  <si>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</si>
  <si>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</si>
  <si>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</si>
  <si>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</si>
  <si>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</si>
  <si>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</si>
  <si>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</si>
  <si>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</si>
  <si>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</si>
  <si>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</si>
  <si>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</si>
  <si>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</si>
  <si>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</si>
  <si>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</si>
  <si>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</si>
  <si>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</si>
  <si>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</si>
  <si>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</si>
  <si>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</si>
  <si>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</si>
  <si>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</si>
  <si>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</si>
  <si>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</si>
  <si>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</si>
  <si>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</si>
  <si>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</si>
  <si>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</si>
  <si>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</si>
  <si>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</si>
  <si>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</si>
  <si>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</si>
  <si>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</si>
  <si>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</si>
  <si>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</si>
  <si>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</si>
  <si>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</si>
  <si>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</si>
  <si>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</si>
  <si>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</si>
  <si>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</si>
  <si>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</si>
  <si>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</si>
  <si>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</si>
  <si>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</si>
  <si>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</si>
  <si>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</si>
  <si>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</si>
  <si>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</si>
  <si>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</si>
  <si>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</si>
  <si>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</si>
  <si>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</si>
  <si>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</si>
  <si>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</si>
  <si>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</si>
  <si>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</si>
  <si>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</si>
  <si>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</si>
  <si>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</si>
  <si>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</si>
  <si>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</si>
  <si>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</si>
  <si>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</si>
  <si>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</si>
  <si>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</si>
  <si>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</si>
  <si>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</si>
  <si>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</si>
  <si>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</si>
  <si>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</si>
  <si>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</si>
  <si>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</si>
  <si>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</si>
  <si>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</si>
  <si>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</si>
  <si>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</si>
  <si>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</si>
  <si>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</si>
  <si>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</si>
  <si>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</si>
  <si>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</si>
  <si>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</si>
  <si>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</si>
  <si>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</si>
  <si>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</si>
  <si>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</si>
  <si>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</si>
  <si>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</si>
  <si>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</si>
  <si>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</si>
  <si>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</si>
  <si>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</si>
  <si>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</si>
  <si>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</si>
  <si>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</si>
  <si>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</si>
  <si>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</si>
  <si>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</si>
  <si>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</si>
  <si>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</si>
  <si>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</si>
  <si>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</si>
  <si>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</si>
  <si>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</si>
  <si>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</si>
  <si>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</si>
  <si>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</si>
  <si>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</si>
  <si>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</si>
  <si>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</si>
  <si>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</si>
  <si>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</si>
  <si>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</si>
  <si>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</si>
  <si>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</si>
  <si>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</si>
  <si>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</si>
  <si>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</si>
  <si>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</si>
  <si>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</si>
  <si>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</si>
  <si>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</si>
  <si>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</si>
  <si>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</si>
  <si>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</si>
  <si>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</si>
  <si>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</si>
  <si>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</si>
  <si>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</si>
  <si>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</si>
  <si>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</si>
  <si>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</si>
  <si>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</si>
  <si>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</si>
  <si>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</si>
  <si>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</si>
  <si>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</si>
  <si>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</si>
  <si>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</si>
  <si>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</si>
  <si>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</si>
  <si>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</si>
  <si>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</si>
  <si>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</si>
  <si>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</si>
  <si>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</si>
  <si>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</si>
  <si>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</si>
  <si>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</si>
  <si>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</si>
  <si>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</si>
  <si>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</si>
  <si>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</si>
  <si>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</si>
  <si>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</si>
  <si>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</si>
  <si>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</si>
  <si>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</si>
  <si>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</si>
  <si>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</si>
  <si>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</si>
  <si>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</si>
  <si>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</si>
  <si>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</si>
  <si>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</si>
  <si>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</si>
  <si>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</si>
  <si>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</si>
  <si>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</si>
  <si>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</si>
  <si>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</si>
  <si>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</si>
  <si>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</si>
  <si>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</si>
  <si>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</si>
  <si>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</si>
  <si>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</si>
  <si>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</si>
  <si>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</si>
  <si>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</si>
  <si>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</si>
  <si>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</si>
  <si>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</si>
  <si>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</si>
  <si>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</si>
  <si>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</si>
  <si>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</si>
  <si>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</si>
  <si>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</si>
  <si>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</si>
  <si>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</si>
  <si>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</si>
  <si>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</si>
  <si>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</si>
  <si>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</si>
  <si>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</si>
  <si>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</si>
  <si>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</si>
  <si>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</si>
  <si>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</si>
  <si>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</si>
  <si>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</si>
  <si>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</si>
  <si>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</si>
  <si>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</si>
  <si>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</si>
  <si>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</si>
  <si>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</si>
  <si>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</si>
  <si>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</si>
  <si>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</si>
  <si>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</si>
  <si>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</si>
  <si>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</si>
  <si>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</si>
  <si>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</si>
  <si>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</si>
  <si>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</si>
  <si>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</si>
  <si>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</si>
  <si>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</si>
  <si>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</si>
  <si>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</si>
  <si>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</si>
  <si>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</si>
  <si>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</si>
  <si>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</si>
  <si>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</si>
  <si>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</si>
  <si>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</si>
  <si>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</si>
  <si>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</si>
  <si>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</si>
  <si>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</si>
  <si>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</si>
  <si>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</si>
  <si>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</si>
  <si>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</si>
  <si>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</si>
  <si>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</si>
  <si>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</si>
  <si>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</si>
  <si>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</si>
  <si>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</si>
  <si>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</si>
  <si>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</si>
  <si>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</si>
  <si>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</si>
  <si>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</si>
  <si>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</si>
  <si>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</si>
  <si>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</si>
  <si>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</si>
  <si>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</si>
  <si>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</si>
  <si>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</si>
  <si>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</si>
  <si>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</si>
  <si>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</si>
  <si>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</si>
  <si>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</si>
  <si>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</si>
  <si>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</si>
  <si>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</si>
  <si>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</si>
  <si>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</si>
  <si>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</si>
  <si>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</si>
  <si>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</si>
  <si>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</si>
  <si>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</si>
  <si>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</si>
  <si>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</si>
  <si>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</si>
  <si>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</si>
  <si>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</si>
  <si>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</si>
  <si>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</si>
  <si>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</si>
  <si>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</si>
  <si>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160-170</t>
  </si>
  <si>
    <t>3800-4000</t>
  </si>
  <si>
    <t>550-560</t>
  </si>
  <si>
    <t>Profiit of Rs.11/-</t>
  </si>
  <si>
    <t>6200-6500</t>
  </si>
  <si>
    <t>LTIM</t>
  </si>
  <si>
    <t>SHRIRAMFIN</t>
  </si>
  <si>
    <t>Part profit of Rs.235/-</t>
  </si>
  <si>
    <t>Profit of Rs.65/-</t>
  </si>
  <si>
    <t>NSE</t>
  </si>
  <si>
    <t>SRTRANSFIN</t>
  </si>
  <si>
    <t>780-800</t>
  </si>
  <si>
    <t>870-900</t>
  </si>
  <si>
    <t>195-200</t>
  </si>
  <si>
    <t>4300-4500</t>
  </si>
  <si>
    <t>Profit of Rs.12/-</t>
  </si>
  <si>
    <t>2300-2400</t>
  </si>
  <si>
    <t>Buy&lt;&gt;</t>
  </si>
  <si>
    <t>3300-3400</t>
  </si>
  <si>
    <t>1580-1650</t>
  </si>
  <si>
    <t>BEL 107 CE FEB</t>
  </si>
  <si>
    <t>2-2.50</t>
  </si>
  <si>
    <t>1930-1890</t>
  </si>
  <si>
    <t>2050-2150</t>
  </si>
  <si>
    <t>NIFTY 17800 CE 2 FEB</t>
  </si>
  <si>
    <t>NIFTY 17300 PE 2 FEB</t>
  </si>
  <si>
    <t>360ONE</t>
  </si>
  <si>
    <t>575-585</t>
  </si>
  <si>
    <t>Part Profit of Rs.77.5/-</t>
  </si>
  <si>
    <t>825-850</t>
  </si>
  <si>
    <t>900-950</t>
  </si>
  <si>
    <t>2900-3000</t>
  </si>
  <si>
    <t>Loss of Rs.21</t>
  </si>
  <si>
    <t>2200-2250</t>
  </si>
  <si>
    <t>425-435</t>
  </si>
  <si>
    <t>Loss of Rs.18</t>
  </si>
  <si>
    <t>3100-3150</t>
  </si>
  <si>
    <t>Neutral/-</t>
  </si>
  <si>
    <t>Profit of Rs.21 /-</t>
  </si>
  <si>
    <t>NIFTY 17800 PE 2 FEB</t>
  </si>
  <si>
    <t>200-250</t>
  </si>
  <si>
    <t>Profit of Rs.51.5 /-</t>
  </si>
  <si>
    <t>2400-2450</t>
  </si>
  <si>
    <t>2220-2260</t>
  </si>
  <si>
    <t>570-600</t>
  </si>
  <si>
    <t>Profit of Rs.7.5/-</t>
  </si>
  <si>
    <t>Profit of Rs.79/-</t>
  </si>
  <si>
    <t>RELIANCE 2360 CE FEB</t>
  </si>
  <si>
    <t>70-80</t>
  </si>
  <si>
    <t xml:space="preserve">LTIM </t>
  </si>
  <si>
    <t>4800-5000</t>
  </si>
  <si>
    <t xml:space="preserve">JSWSTEEL </t>
  </si>
  <si>
    <t>770-800</t>
  </si>
  <si>
    <t xml:space="preserve">ACC </t>
  </si>
  <si>
    <t>2100-2200</t>
  </si>
  <si>
    <t>Profit of Rs.135/-</t>
  </si>
  <si>
    <t>Profit of Rs.195/-</t>
  </si>
  <si>
    <t>415-425</t>
  </si>
  <si>
    <t>1410-1430</t>
  </si>
  <si>
    <t>770-775</t>
  </si>
  <si>
    <t>800-810</t>
  </si>
  <si>
    <t>490-510</t>
  </si>
  <si>
    <t>Profit of Rs.5 /-</t>
  </si>
  <si>
    <t>HDFCLIFE 510 PE FEB</t>
  </si>
  <si>
    <t>10-12.0</t>
  </si>
  <si>
    <t>RELIANCE FEB FUT</t>
  </si>
  <si>
    <t>2420-2450</t>
  </si>
  <si>
    <t>Profit of Rs.30.5/-</t>
  </si>
  <si>
    <t>Profit of Rs.137/-</t>
  </si>
  <si>
    <t>Profit of Rs.14/-</t>
  </si>
  <si>
    <t>NIFTY 17800 CE 16 FEB</t>
  </si>
  <si>
    <t>120-140</t>
  </si>
  <si>
    <t xml:space="preserve">RELIANCE 2340 CE FEB </t>
  </si>
  <si>
    <t>55-65</t>
  </si>
  <si>
    <t>Retail Research Technical Calls &amp; Fundamental Performance Report for the month of Feb-2023</t>
  </si>
  <si>
    <t>Profit of Rs.67.50/-</t>
  </si>
  <si>
    <t>Profit of Rs.21.8/-</t>
  </si>
  <si>
    <t>Profit of Rs.1.3/-</t>
  </si>
  <si>
    <t>Profit of Rs.20/-</t>
  </si>
  <si>
    <t>Profit of Rs.8.5/-</t>
  </si>
  <si>
    <t>1060-1080</t>
  </si>
  <si>
    <t xml:space="preserve">HDFCBANK 1680 CE FEB </t>
  </si>
  <si>
    <t>30-40</t>
  </si>
  <si>
    <t>GRAVITON RESEARCH CAPITAL LLP</t>
  </si>
  <si>
    <t xml:space="preserve"> Profit of Rs.200/-</t>
  </si>
  <si>
    <t>Profit of Rs.85/-</t>
  </si>
  <si>
    <t>470-475</t>
  </si>
  <si>
    <t>Profit of Rs.10.5/-</t>
  </si>
  <si>
    <t>NIFTY 17950 PE 16 FEB</t>
  </si>
  <si>
    <t>90-120</t>
  </si>
  <si>
    <t>3000-3050</t>
  </si>
  <si>
    <t>HANSRAJ COMMOSALES LLP</t>
  </si>
  <si>
    <t>Profit of Rs.90/-</t>
  </si>
  <si>
    <t>Loss of Rs.3/-</t>
  </si>
  <si>
    <t>Profit of Rs.180/-</t>
  </si>
  <si>
    <t>Profit of Rs.285/-</t>
  </si>
  <si>
    <t>Part profit of Rs.185/-</t>
  </si>
  <si>
    <t>695-717.5</t>
  </si>
  <si>
    <t>1810-1895</t>
  </si>
  <si>
    <t>2250-2310</t>
  </si>
  <si>
    <t>2450-2500</t>
  </si>
  <si>
    <t>1415-1425</t>
  </si>
  <si>
    <t>1470-1490</t>
  </si>
  <si>
    <t>Loss of Rs.48/-</t>
  </si>
  <si>
    <t>VEENA RAJESH SHAH</t>
  </si>
  <si>
    <t>GOPAIST</t>
  </si>
  <si>
    <t>HEERAISP</t>
  </si>
  <si>
    <t>MAYANK RASIKLAL KOTADIA</t>
  </si>
  <si>
    <t>1160-1180</t>
  </si>
  <si>
    <t>505.5-507.5</t>
  </si>
  <si>
    <t>520-530</t>
  </si>
  <si>
    <t>BRANDBUCKT</t>
  </si>
  <si>
    <t>CREATEROI FINANCIAL CONSULTANCY PRIVATE LIMITED.</t>
  </si>
  <si>
    <t>KCLINFRA</t>
  </si>
  <si>
    <t>TOPGAIN FINANCE PRIVATE LIMITED</t>
  </si>
  <si>
    <t>ONTIC</t>
  </si>
  <si>
    <t>NITIN BAKSHI</t>
  </si>
  <si>
    <t>SANJAY B SHAH (HUF)</t>
  </si>
  <si>
    <t>BABULAL BADRIPRASAD AGRAWAL</t>
  </si>
  <si>
    <t>TITANIN</t>
  </si>
  <si>
    <t>BP EQUITIES PVT. LTD.</t>
  </si>
  <si>
    <t>AGRITECH</t>
  </si>
  <si>
    <t>Agri-Tech (India) Limited</t>
  </si>
  <si>
    <t>Loss of Rs.58</t>
  </si>
  <si>
    <t>472.5-452.5</t>
  </si>
  <si>
    <t>520-550</t>
  </si>
  <si>
    <t>M&amp;M MAR FUT</t>
  </si>
  <si>
    <t>1380-1390</t>
  </si>
  <si>
    <t>BANDHANBNK MAR FUT</t>
  </si>
  <si>
    <t>Sell</t>
  </si>
  <si>
    <t>239-239.5</t>
  </si>
  <si>
    <t>6-6.50</t>
  </si>
  <si>
    <t>BANDHANBNK 230 PE MAR</t>
  </si>
  <si>
    <t>230-228</t>
  </si>
  <si>
    <t>SIEMENS MAR FUT</t>
  </si>
  <si>
    <t>3225-3230</t>
  </si>
  <si>
    <t>3260-3300</t>
  </si>
  <si>
    <t>1118-1124</t>
  </si>
  <si>
    <t>NIFTY 17900 CE  FEB</t>
  </si>
  <si>
    <t>70-74</t>
  </si>
  <si>
    <t>28-30</t>
  </si>
  <si>
    <t xml:space="preserve">NIFTY 18050 CE FEB </t>
  </si>
  <si>
    <t>ABATEAS</t>
  </si>
  <si>
    <t>RINKU VIPUL PARMAR</t>
  </si>
  <si>
    <t>ALEXANDER</t>
  </si>
  <si>
    <t>KAUSHAL MEHTA</t>
  </si>
  <si>
    <t>ALFATRAN</t>
  </si>
  <si>
    <t>PARTHIV RAMESHCHANDRA PATEL</t>
  </si>
  <si>
    <t>ASITCFIN</t>
  </si>
  <si>
    <t>MEHTA DEENA ASIT</t>
  </si>
  <si>
    <t>CLIQTRADE STOCK BROKERS PRIVATE LIMITED</t>
  </si>
  <si>
    <t>CHCL</t>
  </si>
  <si>
    <t>INDIACREDIT RISK MANAGEMENT LLP</t>
  </si>
  <si>
    <t>DARJEELING</t>
  </si>
  <si>
    <t>KAUSHAL MUKESHKUMAR SHAH</t>
  </si>
  <si>
    <t>JAGDISH CHHANABHAI VAGHELA</t>
  </si>
  <si>
    <t>DML</t>
  </si>
  <si>
    <t>LACHHMAN GHANSHAMDAS UTWANI</t>
  </si>
  <si>
    <t>YOGIN KOTHARI</t>
  </si>
  <si>
    <t>HAXCO INVEST PRIVATE LIMITED</t>
  </si>
  <si>
    <t>VISHALVIPINBHAIBHATT</t>
  </si>
  <si>
    <t>SIMPLURIS TECHNOLOGIES PVT LTD .</t>
  </si>
  <si>
    <t>EUREKAI</t>
  </si>
  <si>
    <t>SONAMGOYAL</t>
  </si>
  <si>
    <t>GETALONG</t>
  </si>
  <si>
    <t>PAYAL VIKRAM JAIN</t>
  </si>
  <si>
    <t>SHRENI SHARES PRIVATE LIMITED</t>
  </si>
  <si>
    <t>DIPAKKUMAR NATVARLAL PATEL</t>
  </si>
  <si>
    <t>BALDEVBHAI GOPALBHAI PATEL</t>
  </si>
  <si>
    <t>ASHOK HARENDRA THACKER</t>
  </si>
  <si>
    <t>AYUSH MALIK</t>
  </si>
  <si>
    <t>JAYA VERMA</t>
  </si>
  <si>
    <t>BHIM SINGH CHAUDHARY</t>
  </si>
  <si>
    <t>JAYESHJIVRAJBHAIPRAJAPATI</t>
  </si>
  <si>
    <t>NAYANABEN HARISHBHAI MENDPARA</t>
  </si>
  <si>
    <t>CHANDRA SEKHAR</t>
  </si>
  <si>
    <t>IFINSEC</t>
  </si>
  <si>
    <t>YOURTEMPLATEBOX WEB SERVICES PRIVATE LIMITED</t>
  </si>
  <si>
    <t>JAI AMBE TRADEXIM PRIVATE LIMITED</t>
  </si>
  <si>
    <t>GANGA DEVI BANSAL</t>
  </si>
  <si>
    <t>MAAGHADV</t>
  </si>
  <si>
    <t>ALPESH RAJESHBHAI TRIPATHI</t>
  </si>
  <si>
    <t>DHARMESH MALDEVBHAI GODHANIA</t>
  </si>
  <si>
    <t>MMWL</t>
  </si>
  <si>
    <t>INDSEC SECURITIES AND FINANCE LIMITED</t>
  </si>
  <si>
    <t>HASTIN MARKETING PRIVATE LIMITED</t>
  </si>
  <si>
    <t>MUKESHB</t>
  </si>
  <si>
    <t>ISTAA SECURITIES PRIVATE LIMITED -</t>
  </si>
  <si>
    <t>SAGAR SYSTECH LIMITED -</t>
  </si>
  <si>
    <t>MAYANKAGRAWAL</t>
  </si>
  <si>
    <t>PREMSYN</t>
  </si>
  <si>
    <t>DEEPINDER SINGH POONIAN</t>
  </si>
  <si>
    <t>RCIIND</t>
  </si>
  <si>
    <t>BON LON PVT LTD</t>
  </si>
  <si>
    <t>BON LON SECURITIES LTD</t>
  </si>
  <si>
    <t>SOFTRAKV</t>
  </si>
  <si>
    <t>ASHOKKUMAR INDIRA DUGAR</t>
  </si>
  <si>
    <t>NAMANJAIN</t>
  </si>
  <si>
    <t>SVPHOUSING</t>
  </si>
  <si>
    <t>SUMAN AGGARWAL</t>
  </si>
  <si>
    <t>ALOK KUMAR</t>
  </si>
  <si>
    <t>ANISHA FINCAP CONSULTANTS LLP</t>
  </si>
  <si>
    <t>THINKINK</t>
  </si>
  <si>
    <t>HEMA MOHAN LAGAS</t>
  </si>
  <si>
    <t>TIAANC</t>
  </si>
  <si>
    <t>TARA SHANTILAL JAIN</t>
  </si>
  <si>
    <t>SHANTILAL DHANRAJ JAIN</t>
  </si>
  <si>
    <t>GALA JAYABEN PREMJI</t>
  </si>
  <si>
    <t>VCKCAP</t>
  </si>
  <si>
    <t>ADROITINFO</t>
  </si>
  <si>
    <t>Adroit Infotech Limited</t>
  </si>
  <si>
    <t>COMPANY SHIVAAY TRADING</t>
  </si>
  <si>
    <t>BCP</t>
  </si>
  <si>
    <t>B.C. Power Controls Ltd</t>
  </si>
  <si>
    <t>AMIT BHALLA</t>
  </si>
  <si>
    <t>BTML</t>
  </si>
  <si>
    <t>Bodhi Tree Multimedia Ltd</t>
  </si>
  <si>
    <t>BSEL INFRASTRUCTURE REALTY LTD</t>
  </si>
  <si>
    <t>CAREERP</t>
  </si>
  <si>
    <t>Career Point Limited</t>
  </si>
  <si>
    <t>NEGEN CAPITAL SERVICES PRIVATE LIMITED</t>
  </si>
  <si>
    <t>CMNL</t>
  </si>
  <si>
    <t>Chaman Metallics Limited</t>
  </si>
  <si>
    <t>VINOD SOMANI</t>
  </si>
  <si>
    <t>GANESHBE</t>
  </si>
  <si>
    <t>Ganesh Benzoplast Limited</t>
  </si>
  <si>
    <t>CRONY VYAPAR PVT LTD</t>
  </si>
  <si>
    <t>GOYALALUM</t>
  </si>
  <si>
    <t>Goyal Aluminiums Limited</t>
  </si>
  <si>
    <t>SOHAM FINCARE INDIA LLP</t>
  </si>
  <si>
    <t>SW CAPITAL PRIVATE LIMITED</t>
  </si>
  <si>
    <t>ECONO TRADING &amp; INVESTMENT PRIVATE LIMITED</t>
  </si>
  <si>
    <t>HISARMETAL</t>
  </si>
  <si>
    <t>Hisar Metal Ind. Limited</t>
  </si>
  <si>
    <t>ORION STOCKS LTD</t>
  </si>
  <si>
    <t>IZMO</t>
  </si>
  <si>
    <t>IZMO Limited</t>
  </si>
  <si>
    <t>RMDRIP</t>
  </si>
  <si>
    <t>R M Drip &amp; Sprink Sys Ltd</t>
  </si>
  <si>
    <t>B.W.TRADERS</t>
  </si>
  <si>
    <t>ANANT WEALTH CONSULTANTS PRIVATE LIMITED</t>
  </si>
  <si>
    <t>VAISHALI</t>
  </si>
  <si>
    <t>Vaishali Pharma Limited</t>
  </si>
  <si>
    <t>M/S. PRARTHANA ENTERPRISES</t>
  </si>
  <si>
    <t>SOFTPOINT TECHNOLOGIES PRIVATE LIMITED</t>
  </si>
  <si>
    <t>AHIMSA</t>
  </si>
  <si>
    <t>Ahimsa Industries Ltd.</t>
  </si>
  <si>
    <t>HAARD MUKESHBHAI TALAVIYA</t>
  </si>
  <si>
    <t>GODHA</t>
  </si>
  <si>
    <t>Godha Cabcon Insulat Ltd</t>
  </si>
  <si>
    <t>MADHU DEVI GODHA</t>
  </si>
  <si>
    <t>GRCL</t>
  </si>
  <si>
    <t>Gayatri Rubb and Chem Ltd</t>
  </si>
  <si>
    <t>MEENA SINGHAL</t>
  </si>
  <si>
    <t>SHUBHANGI VIJAYKUMAR KSHIRSAGAR</t>
  </si>
  <si>
    <t>VIJAYKUMAR HANMANT KSHIRSAGAR</t>
  </si>
  <si>
    <t>SVPGLOB</t>
  </si>
  <si>
    <t>SVP GLOBAL TEXTILES LTD</t>
  </si>
  <si>
    <t>MANISH  KUMAR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</si>
</sst>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412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2" fillId="15" borderId="20" xfId="0" applyFont="1" applyFill="1" applyBorder="1" applyAlignment="1">
      <alignment horizontal="center" vertical="center"/>
    </xf>
    <xf numFmtId="165" fontId="31" fillId="16" borderId="20" xfId="0" applyNumberFormat="1" applyFont="1" applyFill="1" applyBorder="1" applyAlignment="1">
      <alignment horizontal="center" vertical="center"/>
    </xf>
    <xf numFmtId="0" fontId="31" fillId="16" borderId="20" xfId="0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10" fontId="32" fillId="18" borderId="20" xfId="0" applyNumberFormat="1" applyFont="1" applyFill="1" applyBorder="1" applyAlignment="1">
      <alignment horizontal="center" vertical="center" wrapText="1"/>
    </xf>
    <xf numFmtId="16" fontId="32" fillId="18" borderId="20" xfId="0" applyNumberFormat="1" applyFont="1" applyFill="1" applyBorder="1" applyAlignment="1">
      <alignment horizontal="center" vertical="center"/>
    </xf>
    <xf numFmtId="0" fontId="1" fillId="11" borderId="0" xfId="0" applyFont="1" applyFill="1"/>
    <xf numFmtId="0" fontId="1" fillId="19" borderId="0" xfId="0" applyFont="1" applyFill="1"/>
    <xf numFmtId="0" fontId="0" fillId="20" borderId="0" xfId="0" applyFill="1"/>
    <xf numFmtId="15" fontId="31" fillId="10" borderId="0" xfId="0" applyNumberFormat="1" applyFont="1" applyFill="1" applyAlignment="1">
      <alignment horizontal="center" vertical="center"/>
    </xf>
    <xf numFmtId="0" fontId="32" fillId="10" borderId="0" xfId="0" applyFont="1" applyFill="1"/>
    <xf numFmtId="43" fontId="31" fillId="10" borderId="0" xfId="0" applyNumberFormat="1" applyFont="1" applyFill="1" applyAlignment="1">
      <alignment horizontal="center" vertical="top"/>
    </xf>
    <xf numFmtId="0" fontId="31" fillId="10" borderId="0" xfId="0" applyFont="1" applyFill="1" applyAlignment="1">
      <alignment horizontal="center" vertical="top"/>
    </xf>
    <xf numFmtId="0" fontId="32" fillId="12" borderId="0" xfId="0" applyFont="1" applyFill="1" applyAlignment="1">
      <alignment horizontal="center" vertical="center"/>
    </xf>
    <xf numFmtId="2" fontId="32" fillId="12" borderId="0" xfId="0" applyNumberFormat="1" applyFont="1" applyFill="1" applyAlignment="1">
      <alignment horizontal="center" vertical="center"/>
    </xf>
    <xf numFmtId="10" fontId="32" fillId="12" borderId="0" xfId="0" applyNumberFormat="1" applyFont="1" applyFill="1" applyAlignment="1">
      <alignment horizontal="center" vertical="center" wrapText="1"/>
    </xf>
    <xf numFmtId="16" fontId="32" fillId="12" borderId="0" xfId="0" applyNumberFormat="1" applyFont="1" applyFill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16" fontId="32" fillId="10" borderId="20" xfId="0" applyNumberFormat="1" applyFont="1" applyFill="1" applyBorder="1" applyAlignment="1">
      <alignment horizontal="center" vertical="center"/>
    </xf>
    <xf numFmtId="15" fontId="31" fillId="17" borderId="20" xfId="0" applyNumberFormat="1" applyFont="1" applyFill="1" applyBorder="1" applyAlignment="1">
      <alignment horizontal="center" vertical="center"/>
    </xf>
    <xf numFmtId="0" fontId="32" fillId="17" borderId="20" xfId="0" applyFont="1" applyFill="1" applyBorder="1"/>
    <xf numFmtId="43" fontId="31" fillId="17" borderId="20" xfId="0" applyNumberFormat="1" applyFont="1" applyFill="1" applyBorder="1" applyAlignment="1">
      <alignment horizontal="center" vertical="top"/>
    </xf>
    <xf numFmtId="0" fontId="31" fillId="17" borderId="20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top"/>
    </xf>
    <xf numFmtId="165" fontId="31" fillId="17" borderId="20" xfId="0" applyNumberFormat="1" applyFont="1" applyFill="1" applyBorder="1" applyAlignment="1">
      <alignment horizontal="center" vertical="center"/>
    </xf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21" borderId="20" xfId="0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15" fontId="31" fillId="22" borderId="21" xfId="0" applyNumberFormat="1" applyFont="1" applyFill="1" applyBorder="1" applyAlignment="1">
      <alignment horizontal="center" vertical="center"/>
    </xf>
    <xf numFmtId="0" fontId="32" fillId="22" borderId="21" xfId="0" applyFont="1" applyFill="1" applyBorder="1"/>
    <xf numFmtId="43" fontId="31" fillId="22" borderId="21" xfId="0" applyNumberFormat="1" applyFont="1" applyFill="1" applyBorder="1" applyAlignment="1">
      <alignment horizontal="center" vertical="top"/>
    </xf>
    <xf numFmtId="0" fontId="31" fillId="22" borderId="21" xfId="0" applyFont="1" applyFill="1" applyBorder="1" applyAlignment="1">
      <alignment horizontal="center" vertical="top"/>
    </xf>
    <xf numFmtId="2" fontId="32" fillId="15" borderId="20" xfId="0" applyNumberFormat="1" applyFont="1" applyFill="1" applyBorder="1" applyAlignment="1">
      <alignment horizontal="center" vertical="center"/>
    </xf>
    <xf numFmtId="10" fontId="32" fillId="15" borderId="20" xfId="0" applyNumberFormat="1" applyFont="1" applyFill="1" applyBorder="1" applyAlignment="1">
      <alignment horizontal="center" vertical="center" wrapText="1"/>
    </xf>
    <xf numFmtId="16" fontId="32" fillId="15" borderId="20" xfId="0" applyNumberFormat="1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0" fontId="31" fillId="11" borderId="0" xfId="0" applyFont="1" applyFill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16" fontId="32" fillId="10" borderId="0" xfId="0" applyNumberFormat="1" applyFont="1" applyFill="1" applyAlignment="1">
      <alignment horizontal="center" vertical="center"/>
    </xf>
    <xf numFmtId="2" fontId="32" fillId="10" borderId="0" xfId="0" applyNumberFormat="1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1" fillId="23" borderId="20" xfId="0" applyFont="1" applyFill="1" applyBorder="1"/>
    <xf numFmtId="0" fontId="31" fillId="23" borderId="20" xfId="0" applyFont="1" applyFill="1" applyBorder="1" applyAlignment="1">
      <alignment horizontal="center" vertical="center"/>
    </xf>
    <xf numFmtId="0" fontId="32" fillId="23" borderId="20" xfId="0" applyFont="1" applyFill="1" applyBorder="1" applyAlignment="1">
      <alignment horizontal="center" vertical="center"/>
    </xf>
    <xf numFmtId="16" fontId="32" fillId="23" borderId="20" xfId="0" applyNumberFormat="1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2" fontId="32" fillId="23" borderId="20" xfId="0" applyNumberFormat="1" applyFont="1" applyFill="1" applyBorder="1" applyAlignment="1">
      <alignment horizontal="center" vertical="center"/>
    </xf>
    <xf numFmtId="166" fontId="32" fillId="23" borderId="20" xfId="0" applyNumberFormat="1" applyFont="1" applyFill="1" applyBorder="1" applyAlignment="1">
      <alignment horizontal="center" vertical="center"/>
    </xf>
    <xf numFmtId="165" fontId="31" fillId="23" borderId="20" xfId="0" applyNumberFormat="1" applyFont="1" applyFill="1" applyBorder="1" applyAlignment="1">
      <alignment horizontal="center" vertical="center"/>
    </xf>
    <xf numFmtId="0" fontId="37" fillId="22" borderId="20" xfId="0" applyFont="1" applyFill="1" applyBorder="1"/>
    <xf numFmtId="0" fontId="37" fillId="22" borderId="20" xfId="0" applyFont="1" applyFill="1" applyBorder="1" applyAlignment="1">
      <alignment horizontal="center" vertical="center"/>
    </xf>
    <xf numFmtId="15" fontId="31" fillId="22" borderId="20" xfId="0" applyNumberFormat="1" applyFont="1" applyFill="1" applyBorder="1" applyAlignment="1">
      <alignment horizontal="center" vertical="center"/>
    </xf>
    <xf numFmtId="0" fontId="32" fillId="22" borderId="20" xfId="0" applyFont="1" applyFill="1" applyBorder="1"/>
    <xf numFmtId="43" fontId="31" fillId="22" borderId="20" xfId="0" applyNumberFormat="1" applyFont="1" applyFill="1" applyBorder="1" applyAlignment="1">
      <alignment horizontal="center" vertical="top"/>
    </xf>
    <xf numFmtId="0" fontId="31" fillId="22" borderId="20" xfId="0" applyFont="1" applyFill="1" applyBorder="1" applyAlignment="1">
      <alignment horizontal="center" vertical="top"/>
    </xf>
    <xf numFmtId="15" fontId="31" fillId="16" borderId="20" xfId="0" applyNumberFormat="1" applyFont="1" applyFill="1" applyBorder="1" applyAlignment="1">
      <alignment horizontal="center" vertical="center"/>
    </xf>
    <xf numFmtId="0" fontId="32" fillId="16" borderId="20" xfId="0" applyFont="1" applyFill="1" applyBorder="1"/>
    <xf numFmtId="43" fontId="31" fillId="16" borderId="20" xfId="0" applyNumberFormat="1" applyFont="1" applyFill="1" applyBorder="1" applyAlignment="1">
      <alignment horizontal="center" vertical="top"/>
    </xf>
    <xf numFmtId="0" fontId="31" fillId="16" borderId="20" xfId="0" applyFont="1" applyFill="1" applyBorder="1" applyAlignment="1">
      <alignment horizontal="center" vertical="top"/>
    </xf>
    <xf numFmtId="165" fontId="31" fillId="25" borderId="21" xfId="0" applyNumberFormat="1" applyFont="1" applyFill="1" applyBorder="1" applyAlignment="1">
      <alignment horizontal="center" vertical="center"/>
    </xf>
    <xf numFmtId="15" fontId="31" fillId="25" borderId="21" xfId="0" applyNumberFormat="1" applyFont="1" applyFill="1" applyBorder="1" applyAlignment="1">
      <alignment horizontal="center" vertical="center"/>
    </xf>
    <xf numFmtId="0" fontId="32" fillId="25" borderId="21" xfId="0" applyFont="1" applyFill="1" applyBorder="1"/>
    <xf numFmtId="43" fontId="31" fillId="25" borderId="21" xfId="0" applyNumberFormat="1" applyFont="1" applyFill="1" applyBorder="1" applyAlignment="1">
      <alignment horizontal="center" vertical="top"/>
    </xf>
    <xf numFmtId="0" fontId="31" fillId="25" borderId="21" xfId="0" applyFont="1" applyFill="1" applyBorder="1" applyAlignment="1">
      <alignment horizontal="center" vertical="center"/>
    </xf>
    <xf numFmtId="0" fontId="31" fillId="25" borderId="21" xfId="0" applyFont="1" applyFill="1" applyBorder="1" applyAlignment="1">
      <alignment horizontal="center" vertical="top"/>
    </xf>
    <xf numFmtId="0" fontId="32" fillId="26" borderId="20" xfId="0" applyFont="1" applyFill="1" applyBorder="1" applyAlignment="1">
      <alignment horizontal="center" vertical="center"/>
    </xf>
    <xf numFmtId="2" fontId="32" fillId="26" borderId="20" xfId="0" applyNumberFormat="1" applyFont="1" applyFill="1" applyBorder="1" applyAlignment="1">
      <alignment horizontal="center" vertical="center"/>
    </xf>
    <xf numFmtId="10" fontId="32" fillId="26" borderId="20" xfId="0" applyNumberFormat="1" applyFont="1" applyFill="1" applyBorder="1" applyAlignment="1">
      <alignment horizontal="center" vertical="center" wrapText="1"/>
    </xf>
    <xf numFmtId="16" fontId="32" fillId="26" borderId="20" xfId="0" applyNumberFormat="1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16" fontId="32" fillId="24" borderId="21" xfId="0" applyNumberFormat="1" applyFont="1" applyFill="1" applyBorder="1" applyAlignment="1">
      <alignment horizontal="center" vertical="center"/>
    </xf>
    <xf numFmtId="16" fontId="37" fillId="22" borderId="20" xfId="0" applyNumberFormat="1" applyFont="1" applyFill="1" applyBorder="1" applyAlignment="1">
      <alignment horizontal="center" vertical="center"/>
    </xf>
    <xf numFmtId="2" fontId="37" fillId="22" borderId="20" xfId="0" applyNumberFormat="1" applyFont="1" applyFill="1" applyBorder="1" applyAlignment="1">
      <alignment horizontal="center" vertical="center"/>
    </xf>
    <xf numFmtId="0" fontId="37" fillId="21" borderId="21" xfId="0" applyFont="1" applyFill="1" applyBorder="1" applyAlignment="1">
      <alignment horizontal="center" vertical="center"/>
    </xf>
    <xf numFmtId="16" fontId="37" fillId="21" borderId="21" xfId="0" applyNumberFormat="1" applyFont="1" applyFill="1" applyBorder="1" applyAlignment="1">
      <alignment horizontal="center" vertical="center"/>
    </xf>
    <xf numFmtId="166" fontId="37" fillId="22" borderId="20" xfId="0" applyNumberFormat="1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1" fontId="31" fillId="22" borderId="20" xfId="0" applyNumberFormat="1" applyFont="1" applyFill="1" applyBorder="1" applyAlignment="1">
      <alignment horizontal="center" vertical="center"/>
    </xf>
    <xf numFmtId="165" fontId="31" fillId="27" borderId="20" xfId="0" applyNumberFormat="1" applyFont="1" applyFill="1" applyBorder="1" applyAlignment="1">
      <alignment horizontal="center" vertical="center"/>
    </xf>
    <xf numFmtId="0" fontId="1" fillId="19" borderId="0" xfId="0" applyFont="1" applyFill="1" applyAlignment="1">
      <alignment horizontal="center"/>
    </xf>
    <xf numFmtId="0" fontId="32" fillId="22" borderId="20" xfId="0" applyFont="1" applyFill="1" applyBorder="1" applyAlignment="1">
      <alignment horizontal="center" vertical="center"/>
    </xf>
    <xf numFmtId="2" fontId="32" fillId="22" borderId="20" xfId="0" applyNumberFormat="1" applyFont="1" applyFill="1" applyBorder="1" applyAlignment="1">
      <alignment horizontal="center" vertical="center"/>
    </xf>
    <xf numFmtId="166" fontId="32" fillId="22" borderId="20" xfId="0" applyNumberFormat="1" applyFont="1" applyFill="1" applyBorder="1" applyAlignment="1">
      <alignment horizontal="center" vertical="center"/>
    </xf>
    <xf numFmtId="16" fontId="37" fillId="21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/>
    <xf numFmtId="0" fontId="31" fillId="28" borderId="20" xfId="0" applyFont="1" applyFill="1" applyBorder="1" applyAlignment="1">
      <alignment horizontal="center" vertical="center"/>
    </xf>
    <xf numFmtId="165" fontId="31" fillId="16" borderId="21" xfId="0" applyNumberFormat="1" applyFont="1" applyFill="1" applyBorder="1" applyAlignment="1">
      <alignment horizontal="center" vertical="center"/>
    </xf>
    <xf numFmtId="0" fontId="31" fillId="16" borderId="20" xfId="0" applyFont="1" applyFill="1" applyBorder="1"/>
    <xf numFmtId="0" fontId="32" fillId="16" borderId="20" xfId="0" applyFont="1" applyFill="1" applyBorder="1" applyAlignment="1">
      <alignment horizontal="center" vertical="center"/>
    </xf>
    <xf numFmtId="16" fontId="32" fillId="16" borderId="20" xfId="0" applyNumberFormat="1" applyFont="1" applyFill="1" applyBorder="1" applyAlignment="1">
      <alignment horizontal="center" vertical="center"/>
    </xf>
    <xf numFmtId="0" fontId="32" fillId="15" borderId="21" xfId="0" applyFont="1" applyFill="1" applyBorder="1" applyAlignment="1">
      <alignment horizontal="center" vertical="center"/>
    </xf>
    <xf numFmtId="0" fontId="37" fillId="16" borderId="20" xfId="0" applyFont="1" applyFill="1" applyBorder="1" applyAlignment="1">
      <alignment horizontal="center" vertical="center"/>
    </xf>
    <xf numFmtId="2" fontId="37" fillId="16" borderId="20" xfId="0" applyNumberFormat="1" applyFont="1" applyFill="1" applyBorder="1" applyAlignment="1">
      <alignment horizontal="center" vertical="center"/>
    </xf>
    <xf numFmtId="166" fontId="37" fillId="16" borderId="20" xfId="0" applyNumberFormat="1" applyFont="1" applyFill="1" applyBorder="1" applyAlignment="1">
      <alignment horizontal="center" vertical="center"/>
    </xf>
    <xf numFmtId="16" fontId="37" fillId="12" borderId="20" xfId="0" applyNumberFormat="1" applyFont="1" applyFill="1" applyBorder="1" applyAlignment="1">
      <alignment horizontal="center" vertical="center"/>
    </xf>
    <xf numFmtId="16" fontId="37" fillId="10" borderId="20" xfId="0" applyNumberFormat="1" applyFont="1" applyFill="1" applyBorder="1" applyAlignment="1">
      <alignment horizontal="center" vertical="center"/>
    </xf>
    <xf numFmtId="2" fontId="37" fillId="10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166" fontId="37" fillId="10" borderId="22" xfId="0" applyNumberFormat="1" applyFont="1" applyFill="1" applyBorder="1" applyAlignment="1">
      <alignment horizontal="center" vertical="center"/>
    </xf>
    <xf numFmtId="166" fontId="37" fillId="10" borderId="21" xfId="0" applyNumberFormat="1" applyFont="1" applyFill="1" applyBorder="1" applyAlignment="1">
      <alignment horizontal="center" vertical="center"/>
    </xf>
    <xf numFmtId="0" fontId="32" fillId="12" borderId="22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165" fontId="31" fillId="10" borderId="22" xfId="0" applyNumberFormat="1" applyFont="1" applyFill="1" applyBorder="1" applyAlignment="1">
      <alignment horizontal="center" vertical="center"/>
    </xf>
    <xf numFmtId="165" fontId="31" fillId="10" borderId="21" xfId="0" applyNumberFormat="1" applyFont="1" applyFill="1" applyBorder="1" applyAlignment="1">
      <alignment horizontal="center" vertical="center"/>
    </xf>
    <xf numFmtId="16" fontId="37" fillId="12" borderId="22" xfId="0" applyNumberFormat="1" applyFont="1" applyFill="1" applyBorder="1" applyAlignment="1">
      <alignment horizontal="center" vertical="center"/>
    </xf>
    <xf numFmtId="16" fontId="37" fillId="12" borderId="21" xfId="0" applyNumberFormat="1" applyFont="1" applyFill="1" applyBorder="1" applyAlignment="1">
      <alignment horizontal="center" vertical="center"/>
    </xf>
    <xf numFmtId="0" fontId="31" fillId="10" borderId="22" xfId="0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7" fillId="12" borderId="22" xfId="0" applyFont="1" applyFill="1" applyBorder="1" applyAlignment="1">
      <alignment horizontal="center" vertical="center"/>
    </xf>
    <xf numFmtId="0" fontId="37" fillId="12" borderId="21" xfId="0" applyFont="1" applyFill="1" applyBorder="1" applyAlignment="1">
      <alignment horizontal="center" vertical="center"/>
    </xf>
    <xf numFmtId="166" fontId="37" fillId="22" borderId="22" xfId="0" applyNumberFormat="1" applyFont="1" applyFill="1" applyBorder="1" applyAlignment="1">
      <alignment horizontal="center" vertical="center"/>
    </xf>
    <xf numFmtId="166" fontId="37" fillId="22" borderId="21" xfId="0" applyNumberFormat="1" applyFont="1" applyFill="1" applyBorder="1" applyAlignment="1">
      <alignment horizontal="center" vertical="center"/>
    </xf>
    <xf numFmtId="0" fontId="32" fillId="21" borderId="22" xfId="0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165" fontId="31" fillId="22" borderId="22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37" fillId="21" borderId="22" xfId="0" applyFont="1" applyFill="1" applyBorder="1" applyAlignment="1">
      <alignment horizontal="center" vertical="center"/>
    </xf>
    <xf numFmtId="0" fontId="37" fillId="21" borderId="21" xfId="0" applyFont="1" applyFill="1" applyBorder="1" applyAlignment="1">
      <alignment horizontal="center" vertical="center"/>
    </xf>
    <xf numFmtId="16" fontId="37" fillId="21" borderId="22" xfId="0" applyNumberFormat="1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211</xdr:row>
      <xdr:rowOff>0</xdr:rowOff>
    </xdr:from>
    <xdr:to>
      <xdr:col>11</xdr:col>
      <xdr:colOff>123825</xdr:colOff>
      <xdr:row>225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C21" sqref="C21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44978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H18" sqref="H18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4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44978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81" t="s">
        <v>16</v>
      </c>
      <c r="B9" s="383" t="s">
        <v>17</v>
      </c>
      <c r="C9" s="383" t="s">
        <v>18</v>
      </c>
      <c r="D9" s="383" t="s">
        <v>19</v>
      </c>
      <c r="E9" s="23" t="s">
        <v>20</v>
      </c>
      <c r="F9" s="23" t="s">
        <v>21</v>
      </c>
      <c r="G9" s="378" t="s">
        <v>22</v>
      </c>
      <c r="H9" s="379"/>
      <c r="I9" s="380"/>
      <c r="J9" s="378" t="s">
        <v>23</v>
      </c>
      <c r="K9" s="379"/>
      <c r="L9" s="380"/>
      <c r="M9" s="23"/>
      <c r="N9" s="24"/>
      <c r="O9" s="24"/>
      <c r="P9" s="24"/>
    </row>
    <row r="10" spans="1:16" ht="59.25" customHeight="1">
      <c r="A10" s="382"/>
      <c r="B10" s="384"/>
      <c r="C10" s="384"/>
      <c r="D10" s="384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44980</v>
      </c>
      <c r="E11" s="32">
        <v>17862.650000000001</v>
      </c>
      <c r="F11" s="32">
        <v>17904.316666666669</v>
      </c>
      <c r="G11" s="33">
        <v>17793.933333333338</v>
      </c>
      <c r="H11" s="33">
        <v>17725.216666666667</v>
      </c>
      <c r="I11" s="33">
        <v>17614.833333333336</v>
      </c>
      <c r="J11" s="33">
        <v>17973.03333333334</v>
      </c>
      <c r="K11" s="33">
        <v>18083.416666666672</v>
      </c>
      <c r="L11" s="33">
        <v>18152.133333333342</v>
      </c>
      <c r="M11" s="34">
        <v>18014.7</v>
      </c>
      <c r="N11" s="34">
        <v>17835.599999999999</v>
      </c>
      <c r="O11" s="35">
        <v>11714500</v>
      </c>
      <c r="P11" s="36">
        <v>2.2105111616199071E-2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44980</v>
      </c>
      <c r="E12" s="37">
        <v>40796.050000000003</v>
      </c>
      <c r="F12" s="37">
        <v>40916.616666666669</v>
      </c>
      <c r="G12" s="38">
        <v>40515.583333333336</v>
      </c>
      <c r="H12" s="38">
        <v>40235.116666666669</v>
      </c>
      <c r="I12" s="38">
        <v>39834.083333333336</v>
      </c>
      <c r="J12" s="38">
        <v>41197.083333333336</v>
      </c>
      <c r="K12" s="38">
        <v>41598.116666666661</v>
      </c>
      <c r="L12" s="38">
        <v>41878.583333333336</v>
      </c>
      <c r="M12" s="28">
        <v>41317.65</v>
      </c>
      <c r="N12" s="28">
        <v>40636.15</v>
      </c>
      <c r="O12" s="39">
        <v>3428650</v>
      </c>
      <c r="P12" s="40">
        <v>4.3546411206562018E-2</v>
      </c>
    </row>
    <row r="13" spans="1:16" ht="12.75" customHeight="1">
      <c r="A13" s="28">
        <v>3</v>
      </c>
      <c r="B13" s="29" t="s">
        <v>35</v>
      </c>
      <c r="C13" s="30" t="s">
        <v>769</v>
      </c>
      <c r="D13" s="31">
        <v>44985</v>
      </c>
      <c r="E13" s="37">
        <v>18315</v>
      </c>
      <c r="F13" s="37">
        <v>18378.616666666665</v>
      </c>
      <c r="G13" s="38">
        <v>18222.23333333333</v>
      </c>
      <c r="H13" s="38">
        <v>18129.466666666664</v>
      </c>
      <c r="I13" s="38">
        <v>17973.083333333328</v>
      </c>
      <c r="J13" s="38">
        <v>18471.383333333331</v>
      </c>
      <c r="K13" s="38">
        <v>18627.76666666667</v>
      </c>
      <c r="L13" s="38">
        <v>18720.533333333333</v>
      </c>
      <c r="M13" s="28">
        <v>18535</v>
      </c>
      <c r="N13" s="28">
        <v>18285.849999999999</v>
      </c>
      <c r="O13" s="39">
        <v>21320</v>
      </c>
      <c r="P13" s="40">
        <v>0.26303317535545023</v>
      </c>
    </row>
    <row r="14" spans="1:16" ht="12.75" customHeight="1">
      <c r="A14" s="28">
        <v>4</v>
      </c>
      <c r="B14" s="29" t="s">
        <v>35</v>
      </c>
      <c r="C14" s="30" t="s">
        <v>794</v>
      </c>
      <c r="D14" s="31">
        <v>44985</v>
      </c>
      <c r="E14" s="37">
        <v>6878.5</v>
      </c>
      <c r="F14" s="37">
        <v>2292.8333333333335</v>
      </c>
      <c r="G14" s="38">
        <v>4585.666666666667</v>
      </c>
      <c r="H14" s="38">
        <v>2292.8333333333335</v>
      </c>
      <c r="I14" s="38">
        <v>4585.666666666667</v>
      </c>
      <c r="J14" s="38">
        <v>4585.666666666667</v>
      </c>
      <c r="K14" s="38">
        <v>2292.8333333333335</v>
      </c>
      <c r="L14" s="38">
        <v>4585.666666666667</v>
      </c>
      <c r="M14" s="28">
        <v>0</v>
      </c>
      <c r="N14" s="28">
        <v>0</v>
      </c>
      <c r="O14" s="39">
        <v>0</v>
      </c>
      <c r="P14" s="40" t="e">
        <v>#DIV/0!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44980</v>
      </c>
      <c r="E15" s="37">
        <v>543.65</v>
      </c>
      <c r="F15" s="37">
        <v>541.76666666666677</v>
      </c>
      <c r="G15" s="38">
        <v>535.03333333333353</v>
      </c>
      <c r="H15" s="38">
        <v>526.41666666666674</v>
      </c>
      <c r="I15" s="38">
        <v>519.68333333333351</v>
      </c>
      <c r="J15" s="38">
        <v>550.38333333333355</v>
      </c>
      <c r="K15" s="38">
        <v>557.1166666666669</v>
      </c>
      <c r="L15" s="38">
        <v>565.73333333333358</v>
      </c>
      <c r="M15" s="28">
        <v>548.5</v>
      </c>
      <c r="N15" s="28">
        <v>533.15</v>
      </c>
      <c r="O15" s="39">
        <v>5643150</v>
      </c>
      <c r="P15" s="40">
        <v>-8.0470914127423826E-2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44980</v>
      </c>
      <c r="E16" s="37">
        <v>3180.8</v>
      </c>
      <c r="F16" s="37">
        <v>3181.85</v>
      </c>
      <c r="G16" s="38">
        <v>3134.2</v>
      </c>
      <c r="H16" s="38">
        <v>3087.6</v>
      </c>
      <c r="I16" s="38">
        <v>3039.95</v>
      </c>
      <c r="J16" s="38">
        <v>3228.45</v>
      </c>
      <c r="K16" s="38">
        <v>3276.1000000000004</v>
      </c>
      <c r="L16" s="38">
        <v>3322.7</v>
      </c>
      <c r="M16" s="28">
        <v>3229.5</v>
      </c>
      <c r="N16" s="28">
        <v>3135.25</v>
      </c>
      <c r="O16" s="39">
        <v>1527000</v>
      </c>
      <c r="P16" s="40">
        <v>-1.6741790083708949E-2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44980</v>
      </c>
      <c r="E17" s="37">
        <v>20110.55</v>
      </c>
      <c r="F17" s="37">
        <v>20133.333333333332</v>
      </c>
      <c r="G17" s="38">
        <v>19947.216666666664</v>
      </c>
      <c r="H17" s="38">
        <v>19783.883333333331</v>
      </c>
      <c r="I17" s="38">
        <v>19597.766666666663</v>
      </c>
      <c r="J17" s="38">
        <v>20296.666666666664</v>
      </c>
      <c r="K17" s="38">
        <v>20482.783333333333</v>
      </c>
      <c r="L17" s="38">
        <v>20646.116666666665</v>
      </c>
      <c r="M17" s="28">
        <v>20319.45</v>
      </c>
      <c r="N17" s="28">
        <v>19970</v>
      </c>
      <c r="O17" s="39">
        <v>48760</v>
      </c>
      <c r="P17" s="40">
        <v>-2.4019215372297838E-2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44980</v>
      </c>
      <c r="E18" s="37">
        <v>144.65</v>
      </c>
      <c r="F18" s="37">
        <v>144.66666666666666</v>
      </c>
      <c r="G18" s="38">
        <v>143.38333333333333</v>
      </c>
      <c r="H18" s="38">
        <v>142.11666666666667</v>
      </c>
      <c r="I18" s="38">
        <v>140.83333333333334</v>
      </c>
      <c r="J18" s="38">
        <v>145.93333333333331</v>
      </c>
      <c r="K18" s="38">
        <v>147.21666666666667</v>
      </c>
      <c r="L18" s="38">
        <v>148.48333333333329</v>
      </c>
      <c r="M18" s="28">
        <v>145.94999999999999</v>
      </c>
      <c r="N18" s="28">
        <v>143.4</v>
      </c>
      <c r="O18" s="39">
        <v>32184000</v>
      </c>
      <c r="P18" s="40">
        <v>-2.7891045506442669E-2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44980</v>
      </c>
      <c r="E19" s="37">
        <v>258.89999999999998</v>
      </c>
      <c r="F19" s="37">
        <v>260.45</v>
      </c>
      <c r="G19" s="38">
        <v>256.75</v>
      </c>
      <c r="H19" s="38">
        <v>254.60000000000002</v>
      </c>
      <c r="I19" s="38">
        <v>250.90000000000003</v>
      </c>
      <c r="J19" s="38">
        <v>262.59999999999997</v>
      </c>
      <c r="K19" s="38">
        <v>266.2999999999999</v>
      </c>
      <c r="L19" s="38">
        <v>268.44999999999993</v>
      </c>
      <c r="M19" s="28">
        <v>264.14999999999998</v>
      </c>
      <c r="N19" s="28">
        <v>258.3</v>
      </c>
      <c r="O19" s="39">
        <v>19866600</v>
      </c>
      <c r="P19" s="40">
        <v>2.0983606557377051E-3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44980</v>
      </c>
      <c r="E20" s="37">
        <v>1850.6</v>
      </c>
      <c r="F20" s="37">
        <v>1841.3666666666668</v>
      </c>
      <c r="G20" s="38">
        <v>1819.2333333333336</v>
      </c>
      <c r="H20" s="38">
        <v>1787.8666666666668</v>
      </c>
      <c r="I20" s="38">
        <v>1765.7333333333336</v>
      </c>
      <c r="J20" s="38">
        <v>1872.7333333333336</v>
      </c>
      <c r="K20" s="38">
        <v>1894.8666666666668</v>
      </c>
      <c r="L20" s="38">
        <v>1926.2333333333336</v>
      </c>
      <c r="M20" s="28">
        <v>1863.5</v>
      </c>
      <c r="N20" s="28">
        <v>1810</v>
      </c>
      <c r="O20" s="39">
        <v>4379750</v>
      </c>
      <c r="P20" s="40">
        <v>1.4476808153338351E-2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44980</v>
      </c>
      <c r="E21" s="37">
        <v>1624.8</v>
      </c>
      <c r="F21" s="37">
        <v>1621.9833333333336</v>
      </c>
      <c r="G21" s="38">
        <v>1558.9666666666672</v>
      </c>
      <c r="H21" s="38">
        <v>1493.1333333333337</v>
      </c>
      <c r="I21" s="38">
        <v>1430.1166666666672</v>
      </c>
      <c r="J21" s="38">
        <v>1687.8166666666671</v>
      </c>
      <c r="K21" s="38">
        <v>1750.8333333333335</v>
      </c>
      <c r="L21" s="38">
        <v>1816.666666666667</v>
      </c>
      <c r="M21" s="28">
        <v>1685</v>
      </c>
      <c r="N21" s="28">
        <v>1556.15</v>
      </c>
      <c r="O21" s="39">
        <v>13506500</v>
      </c>
      <c r="P21" s="40">
        <v>7.6751370204285005E-2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44980</v>
      </c>
      <c r="E22" s="37">
        <v>580.54999999999995</v>
      </c>
      <c r="F22" s="37">
        <v>574.06666666666661</v>
      </c>
      <c r="G22" s="38">
        <v>565.63333333333321</v>
      </c>
      <c r="H22" s="38">
        <v>550.71666666666658</v>
      </c>
      <c r="I22" s="38">
        <v>542.28333333333319</v>
      </c>
      <c r="J22" s="38">
        <v>588.98333333333323</v>
      </c>
      <c r="K22" s="38">
        <v>597.41666666666663</v>
      </c>
      <c r="L22" s="38">
        <v>612.33333333333326</v>
      </c>
      <c r="M22" s="28">
        <v>582.5</v>
      </c>
      <c r="N22" s="28">
        <v>559.15</v>
      </c>
      <c r="O22" s="39">
        <v>54340625</v>
      </c>
      <c r="P22" s="40">
        <v>-3.5530461019656567E-2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44980</v>
      </c>
      <c r="E23" s="37">
        <v>3276.3</v>
      </c>
      <c r="F23" s="37">
        <v>3269.7666666666664</v>
      </c>
      <c r="G23" s="38">
        <v>3239.6833333333329</v>
      </c>
      <c r="H23" s="38">
        <v>3203.0666666666666</v>
      </c>
      <c r="I23" s="38">
        <v>3172.9833333333331</v>
      </c>
      <c r="J23" s="38">
        <v>3306.3833333333328</v>
      </c>
      <c r="K23" s="38">
        <v>3336.4666666666667</v>
      </c>
      <c r="L23" s="38">
        <v>3373.0833333333326</v>
      </c>
      <c r="M23" s="28">
        <v>3299.85</v>
      </c>
      <c r="N23" s="28">
        <v>3233.15</v>
      </c>
      <c r="O23" s="39">
        <v>790600</v>
      </c>
      <c r="P23" s="40">
        <v>2.9695233133628551E-2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44980</v>
      </c>
      <c r="E24" s="37">
        <v>353.15</v>
      </c>
      <c r="F24" s="37">
        <v>351.65000000000003</v>
      </c>
      <c r="G24" s="38">
        <v>347.20000000000005</v>
      </c>
      <c r="H24" s="38">
        <v>341.25</v>
      </c>
      <c r="I24" s="38">
        <v>336.8</v>
      </c>
      <c r="J24" s="38">
        <v>357.60000000000008</v>
      </c>
      <c r="K24" s="38">
        <v>362.05</v>
      </c>
      <c r="L24" s="38">
        <v>368.00000000000011</v>
      </c>
      <c r="M24" s="28">
        <v>356.1</v>
      </c>
      <c r="N24" s="28">
        <v>345.7</v>
      </c>
      <c r="O24" s="39">
        <v>66812400</v>
      </c>
      <c r="P24" s="40">
        <v>-8.0440417969480753E-3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44980</v>
      </c>
      <c r="E25" s="37">
        <v>4607.95</v>
      </c>
      <c r="F25" s="37">
        <v>4612.6166666666659</v>
      </c>
      <c r="G25" s="38">
        <v>4576.3833333333314</v>
      </c>
      <c r="H25" s="38">
        <v>4544.8166666666657</v>
      </c>
      <c r="I25" s="38">
        <v>4508.5833333333312</v>
      </c>
      <c r="J25" s="38">
        <v>4644.1833333333316</v>
      </c>
      <c r="K25" s="38">
        <v>4680.416666666667</v>
      </c>
      <c r="L25" s="38">
        <v>4711.9833333333318</v>
      </c>
      <c r="M25" s="28">
        <v>4648.8500000000004</v>
      </c>
      <c r="N25" s="28">
        <v>4581.05</v>
      </c>
      <c r="O25" s="39">
        <v>1751000</v>
      </c>
      <c r="P25" s="40">
        <v>-7.2289156626506026E-3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44980</v>
      </c>
      <c r="E26" s="37">
        <v>330.45</v>
      </c>
      <c r="F26" s="37">
        <v>330.7833333333333</v>
      </c>
      <c r="G26" s="38">
        <v>327.21666666666658</v>
      </c>
      <c r="H26" s="38">
        <v>323.98333333333329</v>
      </c>
      <c r="I26" s="38">
        <v>320.41666666666657</v>
      </c>
      <c r="J26" s="38">
        <v>334.01666666666659</v>
      </c>
      <c r="K26" s="38">
        <v>337.58333333333331</v>
      </c>
      <c r="L26" s="38">
        <v>340.81666666666661</v>
      </c>
      <c r="M26" s="28">
        <v>334.35</v>
      </c>
      <c r="N26" s="28">
        <v>327.55</v>
      </c>
      <c r="O26" s="39">
        <v>14668500</v>
      </c>
      <c r="P26" s="40">
        <v>6.2357414448669199E-2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44980</v>
      </c>
      <c r="E27" s="37">
        <v>148.6</v>
      </c>
      <c r="F27" s="37">
        <v>148.14999999999998</v>
      </c>
      <c r="G27" s="38">
        <v>146.84999999999997</v>
      </c>
      <c r="H27" s="38">
        <v>145.1</v>
      </c>
      <c r="I27" s="38">
        <v>143.79999999999998</v>
      </c>
      <c r="J27" s="38">
        <v>149.89999999999995</v>
      </c>
      <c r="K27" s="38">
        <v>151.19999999999996</v>
      </c>
      <c r="L27" s="38">
        <v>152.94999999999993</v>
      </c>
      <c r="M27" s="28">
        <v>149.44999999999999</v>
      </c>
      <c r="N27" s="28">
        <v>146.4</v>
      </c>
      <c r="O27" s="39">
        <v>76850000</v>
      </c>
      <c r="P27" s="40">
        <v>3.0920920249513716E-2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44980</v>
      </c>
      <c r="E28" s="37">
        <v>2823</v>
      </c>
      <c r="F28" s="37">
        <v>2828.0666666666671</v>
      </c>
      <c r="G28" s="38">
        <v>2808.1833333333343</v>
      </c>
      <c r="H28" s="38">
        <v>2793.3666666666672</v>
      </c>
      <c r="I28" s="38">
        <v>2773.4833333333345</v>
      </c>
      <c r="J28" s="38">
        <v>2842.8833333333341</v>
      </c>
      <c r="K28" s="38">
        <v>2862.7666666666664</v>
      </c>
      <c r="L28" s="38">
        <v>2877.5833333333339</v>
      </c>
      <c r="M28" s="28">
        <v>2847.95</v>
      </c>
      <c r="N28" s="28">
        <v>2813.25</v>
      </c>
      <c r="O28" s="39">
        <v>7671800</v>
      </c>
      <c r="P28" s="40">
        <v>-1.8750639517036732E-2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44980</v>
      </c>
      <c r="E29" s="37">
        <v>1898.65</v>
      </c>
      <c r="F29" s="37">
        <v>1913.25</v>
      </c>
      <c r="G29" s="38">
        <v>1878.7</v>
      </c>
      <c r="H29" s="38">
        <v>1858.75</v>
      </c>
      <c r="I29" s="38">
        <v>1824.2</v>
      </c>
      <c r="J29" s="38">
        <v>1933.2</v>
      </c>
      <c r="K29" s="38">
        <v>1967.7500000000002</v>
      </c>
      <c r="L29" s="38">
        <v>1987.7</v>
      </c>
      <c r="M29" s="28">
        <v>1947.8</v>
      </c>
      <c r="N29" s="28">
        <v>1893.3</v>
      </c>
      <c r="O29" s="39">
        <v>1985225</v>
      </c>
      <c r="P29" s="40">
        <v>7.9586707623568835E-3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44980</v>
      </c>
      <c r="E30" s="37">
        <v>7120.45</v>
      </c>
      <c r="F30" s="37">
        <v>7167.7333333333336</v>
      </c>
      <c r="G30" s="38">
        <v>7039.7666666666673</v>
      </c>
      <c r="H30" s="38">
        <v>6959.0833333333339</v>
      </c>
      <c r="I30" s="38">
        <v>6831.1166666666677</v>
      </c>
      <c r="J30" s="38">
        <v>7248.416666666667</v>
      </c>
      <c r="K30" s="38">
        <v>7376.3833333333341</v>
      </c>
      <c r="L30" s="38">
        <v>7457.0666666666666</v>
      </c>
      <c r="M30" s="28">
        <v>7295.7</v>
      </c>
      <c r="N30" s="28">
        <v>7087.05</v>
      </c>
      <c r="O30" s="39">
        <v>185925</v>
      </c>
      <c r="P30" s="40">
        <v>4.4229149115417019E-2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44980</v>
      </c>
      <c r="E31" s="37">
        <v>604</v>
      </c>
      <c r="F31" s="37">
        <v>605.68333333333328</v>
      </c>
      <c r="G31" s="38">
        <v>598.36666666666656</v>
      </c>
      <c r="H31" s="38">
        <v>592.73333333333323</v>
      </c>
      <c r="I31" s="38">
        <v>585.41666666666652</v>
      </c>
      <c r="J31" s="38">
        <v>611.31666666666661</v>
      </c>
      <c r="K31" s="38">
        <v>618.63333333333344</v>
      </c>
      <c r="L31" s="38">
        <v>624.26666666666665</v>
      </c>
      <c r="M31" s="28">
        <v>613</v>
      </c>
      <c r="N31" s="28">
        <v>600.04999999999995</v>
      </c>
      <c r="O31" s="39">
        <v>11671000</v>
      </c>
      <c r="P31" s="40">
        <v>-9.1185173648964335E-2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44980</v>
      </c>
      <c r="E32" s="37">
        <v>465.55</v>
      </c>
      <c r="F32" s="37">
        <v>468.0333333333333</v>
      </c>
      <c r="G32" s="38">
        <v>462.16666666666663</v>
      </c>
      <c r="H32" s="38">
        <v>458.7833333333333</v>
      </c>
      <c r="I32" s="38">
        <v>452.91666666666663</v>
      </c>
      <c r="J32" s="38">
        <v>471.41666666666663</v>
      </c>
      <c r="K32" s="38">
        <v>477.2833333333333</v>
      </c>
      <c r="L32" s="38">
        <v>480.66666666666663</v>
      </c>
      <c r="M32" s="28">
        <v>473.9</v>
      </c>
      <c r="N32" s="28">
        <v>464.65</v>
      </c>
      <c r="O32" s="39">
        <v>16762000</v>
      </c>
      <c r="P32" s="40">
        <v>-1.7006802721088437E-2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44980</v>
      </c>
      <c r="E33" s="37">
        <v>847.95</v>
      </c>
      <c r="F33" s="37">
        <v>851.05000000000007</v>
      </c>
      <c r="G33" s="38">
        <v>840.90000000000009</v>
      </c>
      <c r="H33" s="38">
        <v>833.85</v>
      </c>
      <c r="I33" s="38">
        <v>823.7</v>
      </c>
      <c r="J33" s="38">
        <v>858.10000000000014</v>
      </c>
      <c r="K33" s="38">
        <v>868.25</v>
      </c>
      <c r="L33" s="38">
        <v>875.30000000000018</v>
      </c>
      <c r="M33" s="28">
        <v>861.2</v>
      </c>
      <c r="N33" s="28">
        <v>844</v>
      </c>
      <c r="O33" s="39">
        <v>50512800</v>
      </c>
      <c r="P33" s="40">
        <v>-3.055206877768041E-3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44980</v>
      </c>
      <c r="E34" s="37">
        <v>3907.85</v>
      </c>
      <c r="F34" s="37">
        <v>3912.9833333333331</v>
      </c>
      <c r="G34" s="38">
        <v>3895.0166666666664</v>
      </c>
      <c r="H34" s="38">
        <v>3882.1833333333334</v>
      </c>
      <c r="I34" s="38">
        <v>3864.2166666666667</v>
      </c>
      <c r="J34" s="38">
        <v>3925.8166666666662</v>
      </c>
      <c r="K34" s="38">
        <v>3943.7833333333324</v>
      </c>
      <c r="L34" s="38">
        <v>3956.6166666666659</v>
      </c>
      <c r="M34" s="28">
        <v>3930.95</v>
      </c>
      <c r="N34" s="28">
        <v>3900.15</v>
      </c>
      <c r="O34" s="39">
        <v>1609000</v>
      </c>
      <c r="P34" s="40">
        <v>5.1805850629187779E-2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44980</v>
      </c>
      <c r="E35" s="37">
        <v>1403.75</v>
      </c>
      <c r="F35" s="37">
        <v>1408.7833333333335</v>
      </c>
      <c r="G35" s="38">
        <v>1393.616666666667</v>
      </c>
      <c r="H35" s="38">
        <v>1383.4833333333336</v>
      </c>
      <c r="I35" s="38">
        <v>1368.3166666666671</v>
      </c>
      <c r="J35" s="38">
        <v>1418.916666666667</v>
      </c>
      <c r="K35" s="38">
        <v>1434.0833333333335</v>
      </c>
      <c r="L35" s="38">
        <v>1444.2166666666669</v>
      </c>
      <c r="M35" s="28">
        <v>1423.95</v>
      </c>
      <c r="N35" s="28">
        <v>1398.65</v>
      </c>
      <c r="O35" s="39">
        <v>10043500</v>
      </c>
      <c r="P35" s="40">
        <v>-1.7654538341158061E-2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44980</v>
      </c>
      <c r="E36" s="37">
        <v>6365.3</v>
      </c>
      <c r="F36" s="37">
        <v>6382.4333333333334</v>
      </c>
      <c r="G36" s="38">
        <v>6320.8666666666668</v>
      </c>
      <c r="H36" s="38">
        <v>6276.4333333333334</v>
      </c>
      <c r="I36" s="38">
        <v>6214.8666666666668</v>
      </c>
      <c r="J36" s="38">
        <v>6426.8666666666668</v>
      </c>
      <c r="K36" s="38">
        <v>6488.4333333333343</v>
      </c>
      <c r="L36" s="38">
        <v>6532.8666666666668</v>
      </c>
      <c r="M36" s="28">
        <v>6444</v>
      </c>
      <c r="N36" s="28">
        <v>6338</v>
      </c>
      <c r="O36" s="39">
        <v>4672500</v>
      </c>
      <c r="P36" s="40">
        <v>-3.2458456282031374E-2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44980</v>
      </c>
      <c r="E37" s="37">
        <v>2060.4499999999998</v>
      </c>
      <c r="F37" s="37">
        <v>2054.1166666666668</v>
      </c>
      <c r="G37" s="38">
        <v>2034.3333333333335</v>
      </c>
      <c r="H37" s="38">
        <v>2008.2166666666667</v>
      </c>
      <c r="I37" s="38">
        <v>1988.4333333333334</v>
      </c>
      <c r="J37" s="38">
        <v>2080.2333333333336</v>
      </c>
      <c r="K37" s="38">
        <v>2100.0166666666664</v>
      </c>
      <c r="L37" s="38">
        <v>2126.1333333333337</v>
      </c>
      <c r="M37" s="28">
        <v>2073.9</v>
      </c>
      <c r="N37" s="28">
        <v>2028</v>
      </c>
      <c r="O37" s="39">
        <v>1899600</v>
      </c>
      <c r="P37" s="40">
        <v>-5.3371206458364476E-2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44980</v>
      </c>
      <c r="E38" s="37">
        <v>374.7</v>
      </c>
      <c r="F38" s="37">
        <v>374.2833333333333</v>
      </c>
      <c r="G38" s="38">
        <v>368.81666666666661</v>
      </c>
      <c r="H38" s="38">
        <v>362.93333333333328</v>
      </c>
      <c r="I38" s="38">
        <v>357.46666666666658</v>
      </c>
      <c r="J38" s="38">
        <v>380.16666666666663</v>
      </c>
      <c r="K38" s="38">
        <v>385.63333333333333</v>
      </c>
      <c r="L38" s="38">
        <v>391.51666666666665</v>
      </c>
      <c r="M38" s="28">
        <v>379.75</v>
      </c>
      <c r="N38" s="28">
        <v>368.4</v>
      </c>
      <c r="O38" s="39">
        <v>7180800</v>
      </c>
      <c r="P38" s="40">
        <v>-7.4257425742574254E-2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44980</v>
      </c>
      <c r="E39" s="37">
        <v>235.85</v>
      </c>
      <c r="F39" s="37">
        <v>236.43333333333331</v>
      </c>
      <c r="G39" s="38">
        <v>234.06666666666661</v>
      </c>
      <c r="H39" s="38">
        <v>232.2833333333333</v>
      </c>
      <c r="I39" s="38">
        <v>229.9166666666666</v>
      </c>
      <c r="J39" s="38">
        <v>238.21666666666661</v>
      </c>
      <c r="K39" s="38">
        <v>240.58333333333334</v>
      </c>
      <c r="L39" s="38">
        <v>242.36666666666662</v>
      </c>
      <c r="M39" s="28">
        <v>238.8</v>
      </c>
      <c r="N39" s="28">
        <v>234.65</v>
      </c>
      <c r="O39" s="39">
        <v>39974400</v>
      </c>
      <c r="P39" s="40">
        <v>-2.1285972411969504E-2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44980</v>
      </c>
      <c r="E40" s="37">
        <v>164.5</v>
      </c>
      <c r="F40" s="37">
        <v>165.36666666666665</v>
      </c>
      <c r="G40" s="38">
        <v>162.33333333333329</v>
      </c>
      <c r="H40" s="38">
        <v>160.16666666666663</v>
      </c>
      <c r="I40" s="38">
        <v>157.13333333333327</v>
      </c>
      <c r="J40" s="38">
        <v>167.5333333333333</v>
      </c>
      <c r="K40" s="38">
        <v>170.56666666666666</v>
      </c>
      <c r="L40" s="38">
        <v>172.73333333333332</v>
      </c>
      <c r="M40" s="28">
        <v>168.4</v>
      </c>
      <c r="N40" s="28">
        <v>163.19999999999999</v>
      </c>
      <c r="O40" s="39">
        <v>112325850</v>
      </c>
      <c r="P40" s="40">
        <v>8.6677873502836733E-3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44980</v>
      </c>
      <c r="E41" s="37">
        <v>1432.85</v>
      </c>
      <c r="F41" s="37">
        <v>1430.8666666666668</v>
      </c>
      <c r="G41" s="38">
        <v>1417.9833333333336</v>
      </c>
      <c r="H41" s="38">
        <v>1403.1166666666668</v>
      </c>
      <c r="I41" s="38">
        <v>1390.2333333333336</v>
      </c>
      <c r="J41" s="38">
        <v>1445.7333333333336</v>
      </c>
      <c r="K41" s="38">
        <v>1458.6166666666668</v>
      </c>
      <c r="L41" s="38">
        <v>1473.4833333333336</v>
      </c>
      <c r="M41" s="28">
        <v>1443.75</v>
      </c>
      <c r="N41" s="28">
        <v>1416</v>
      </c>
      <c r="O41" s="39">
        <v>2927650</v>
      </c>
      <c r="P41" s="40">
        <v>5.9303482587064679E-2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44980</v>
      </c>
      <c r="E42" s="37">
        <v>94.95</v>
      </c>
      <c r="F42" s="37">
        <v>95.366666666666674</v>
      </c>
      <c r="G42" s="38">
        <v>93.883333333333354</v>
      </c>
      <c r="H42" s="38">
        <v>92.816666666666677</v>
      </c>
      <c r="I42" s="38">
        <v>91.333333333333357</v>
      </c>
      <c r="J42" s="38">
        <v>96.433333333333351</v>
      </c>
      <c r="K42" s="38">
        <v>97.916666666666671</v>
      </c>
      <c r="L42" s="38">
        <v>98.983333333333348</v>
      </c>
      <c r="M42" s="28">
        <v>96.85</v>
      </c>
      <c r="N42" s="28">
        <v>94.3</v>
      </c>
      <c r="O42" s="39">
        <v>102109800</v>
      </c>
      <c r="P42" s="40">
        <v>6.0088729151457293E-3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44980</v>
      </c>
      <c r="E43" s="37">
        <v>569.65</v>
      </c>
      <c r="F43" s="37">
        <v>568.46666666666658</v>
      </c>
      <c r="G43" s="38">
        <v>564.88333333333321</v>
      </c>
      <c r="H43" s="38">
        <v>560.11666666666667</v>
      </c>
      <c r="I43" s="38">
        <v>556.5333333333333</v>
      </c>
      <c r="J43" s="38">
        <v>573.23333333333312</v>
      </c>
      <c r="K43" s="38">
        <v>576.81666666666638</v>
      </c>
      <c r="L43" s="38">
        <v>581.58333333333303</v>
      </c>
      <c r="M43" s="28">
        <v>572.04999999999995</v>
      </c>
      <c r="N43" s="28">
        <v>563.70000000000005</v>
      </c>
      <c r="O43" s="39">
        <v>7412900</v>
      </c>
      <c r="P43" s="40">
        <v>-4.2075337597725658E-2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44980</v>
      </c>
      <c r="E44" s="37">
        <v>861.65</v>
      </c>
      <c r="F44" s="37">
        <v>864.36666666666667</v>
      </c>
      <c r="G44" s="38">
        <v>855.83333333333337</v>
      </c>
      <c r="H44" s="38">
        <v>850.01666666666665</v>
      </c>
      <c r="I44" s="38">
        <v>841.48333333333335</v>
      </c>
      <c r="J44" s="38">
        <v>870.18333333333339</v>
      </c>
      <c r="K44" s="38">
        <v>878.7166666666667</v>
      </c>
      <c r="L44" s="38">
        <v>884.53333333333342</v>
      </c>
      <c r="M44" s="28">
        <v>872.9</v>
      </c>
      <c r="N44" s="28">
        <v>858.55</v>
      </c>
      <c r="O44" s="39">
        <v>7716000</v>
      </c>
      <c r="P44" s="40">
        <v>-4.1014168530947054E-2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44980</v>
      </c>
      <c r="E45" s="37">
        <v>780.55</v>
      </c>
      <c r="F45" s="37">
        <v>784.01666666666677</v>
      </c>
      <c r="G45" s="38">
        <v>775.23333333333358</v>
      </c>
      <c r="H45" s="38">
        <v>769.91666666666686</v>
      </c>
      <c r="I45" s="38">
        <v>761.13333333333367</v>
      </c>
      <c r="J45" s="38">
        <v>789.33333333333348</v>
      </c>
      <c r="K45" s="38">
        <v>798.11666666666656</v>
      </c>
      <c r="L45" s="38">
        <v>803.43333333333339</v>
      </c>
      <c r="M45" s="28">
        <v>792.8</v>
      </c>
      <c r="N45" s="28">
        <v>778.7</v>
      </c>
      <c r="O45" s="39">
        <v>45947700</v>
      </c>
      <c r="P45" s="40">
        <v>-1.9343065693430656E-2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44980</v>
      </c>
      <c r="E46" s="37">
        <v>71.75</v>
      </c>
      <c r="F46" s="37">
        <v>71.7</v>
      </c>
      <c r="G46" s="38">
        <v>70.75</v>
      </c>
      <c r="H46" s="38">
        <v>69.75</v>
      </c>
      <c r="I46" s="38">
        <v>68.8</v>
      </c>
      <c r="J46" s="38">
        <v>72.7</v>
      </c>
      <c r="K46" s="38">
        <v>73.65000000000002</v>
      </c>
      <c r="L46" s="38">
        <v>74.650000000000006</v>
      </c>
      <c r="M46" s="28">
        <v>72.650000000000006</v>
      </c>
      <c r="N46" s="28">
        <v>70.7</v>
      </c>
      <c r="O46" s="39">
        <v>84556500</v>
      </c>
      <c r="P46" s="40">
        <v>-1.1659302896416299E-2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44980</v>
      </c>
      <c r="E47" s="37">
        <v>227.75</v>
      </c>
      <c r="F47" s="37">
        <v>229.45000000000002</v>
      </c>
      <c r="G47" s="38">
        <v>225.30000000000004</v>
      </c>
      <c r="H47" s="38">
        <v>222.85000000000002</v>
      </c>
      <c r="I47" s="38">
        <v>218.70000000000005</v>
      </c>
      <c r="J47" s="38">
        <v>231.90000000000003</v>
      </c>
      <c r="K47" s="38">
        <v>236.05</v>
      </c>
      <c r="L47" s="38">
        <v>238.50000000000003</v>
      </c>
      <c r="M47" s="28">
        <v>233.6</v>
      </c>
      <c r="N47" s="28">
        <v>227</v>
      </c>
      <c r="O47" s="39">
        <v>36103100</v>
      </c>
      <c r="P47" s="40">
        <v>-6.0678594937466336E-2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44980</v>
      </c>
      <c r="E48" s="37">
        <v>17932.150000000001</v>
      </c>
      <c r="F48" s="37">
        <v>17899.716666666667</v>
      </c>
      <c r="G48" s="38">
        <v>17707.433333333334</v>
      </c>
      <c r="H48" s="38">
        <v>17482.716666666667</v>
      </c>
      <c r="I48" s="38">
        <v>17290.433333333334</v>
      </c>
      <c r="J48" s="38">
        <v>18124.433333333334</v>
      </c>
      <c r="K48" s="38">
        <v>18316.716666666667</v>
      </c>
      <c r="L48" s="38">
        <v>18541.433333333334</v>
      </c>
      <c r="M48" s="28">
        <v>18092</v>
      </c>
      <c r="N48" s="28">
        <v>17675</v>
      </c>
      <c r="O48" s="39">
        <v>149950</v>
      </c>
      <c r="P48" s="40">
        <v>-8.2874617737003053E-2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44980</v>
      </c>
      <c r="E49" s="37">
        <v>326.25</v>
      </c>
      <c r="F49" s="37">
        <v>328.21666666666664</v>
      </c>
      <c r="G49" s="38">
        <v>323.88333333333327</v>
      </c>
      <c r="H49" s="38">
        <v>321.51666666666665</v>
      </c>
      <c r="I49" s="38">
        <v>317.18333333333328</v>
      </c>
      <c r="J49" s="38">
        <v>330.58333333333326</v>
      </c>
      <c r="K49" s="38">
        <v>334.91666666666663</v>
      </c>
      <c r="L49" s="38">
        <v>337.28333333333325</v>
      </c>
      <c r="M49" s="28">
        <v>332.55</v>
      </c>
      <c r="N49" s="28">
        <v>325.85000000000002</v>
      </c>
      <c r="O49" s="39">
        <v>16066800</v>
      </c>
      <c r="P49" s="40">
        <v>1.6744503929832556E-2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44980</v>
      </c>
      <c r="E50" s="37">
        <v>4464.8500000000004</v>
      </c>
      <c r="F50" s="37">
        <v>4492.5</v>
      </c>
      <c r="G50" s="38">
        <v>4428.75</v>
      </c>
      <c r="H50" s="38">
        <v>4392.6499999999996</v>
      </c>
      <c r="I50" s="38">
        <v>4328.8999999999996</v>
      </c>
      <c r="J50" s="38">
        <v>4528.6000000000004</v>
      </c>
      <c r="K50" s="38">
        <v>4592.3500000000004</v>
      </c>
      <c r="L50" s="38">
        <v>4628.4500000000007</v>
      </c>
      <c r="M50" s="28">
        <v>4556.25</v>
      </c>
      <c r="N50" s="28">
        <v>4456.3999999999996</v>
      </c>
      <c r="O50" s="39">
        <v>1541600</v>
      </c>
      <c r="P50" s="40">
        <v>2.5955011313722881E-2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44980</v>
      </c>
      <c r="E51" s="37">
        <v>291.95</v>
      </c>
      <c r="F51" s="37">
        <v>292.46666666666664</v>
      </c>
      <c r="G51" s="38">
        <v>288.48333333333329</v>
      </c>
      <c r="H51" s="38">
        <v>285.01666666666665</v>
      </c>
      <c r="I51" s="38">
        <v>281.0333333333333</v>
      </c>
      <c r="J51" s="38">
        <v>295.93333333333328</v>
      </c>
      <c r="K51" s="38">
        <v>299.91666666666663</v>
      </c>
      <c r="L51" s="38">
        <v>303.38333333333327</v>
      </c>
      <c r="M51" s="28">
        <v>296.45</v>
      </c>
      <c r="N51" s="28">
        <v>289</v>
      </c>
      <c r="O51" s="39">
        <v>9462000</v>
      </c>
      <c r="P51" s="40">
        <v>1.0897435897435897E-2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44980</v>
      </c>
      <c r="E52" s="37">
        <v>289.14999999999998</v>
      </c>
      <c r="F52" s="37">
        <v>291.23333333333335</v>
      </c>
      <c r="G52" s="38">
        <v>286.16666666666669</v>
      </c>
      <c r="H52" s="38">
        <v>283.18333333333334</v>
      </c>
      <c r="I52" s="38">
        <v>278.11666666666667</v>
      </c>
      <c r="J52" s="38">
        <v>294.2166666666667</v>
      </c>
      <c r="K52" s="38">
        <v>299.2833333333333</v>
      </c>
      <c r="L52" s="38">
        <v>302.26666666666671</v>
      </c>
      <c r="M52" s="28">
        <v>296.3</v>
      </c>
      <c r="N52" s="28">
        <v>288.25</v>
      </c>
      <c r="O52" s="39">
        <v>43607700</v>
      </c>
      <c r="P52" s="40">
        <v>-2.0676691729323307E-2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44980</v>
      </c>
      <c r="E53" s="37">
        <v>589.25</v>
      </c>
      <c r="F53" s="37">
        <v>585.33333333333337</v>
      </c>
      <c r="G53" s="38">
        <v>577.7166666666667</v>
      </c>
      <c r="H53" s="38">
        <v>566.18333333333328</v>
      </c>
      <c r="I53" s="38">
        <v>558.56666666666661</v>
      </c>
      <c r="J53" s="38">
        <v>596.86666666666679</v>
      </c>
      <c r="K53" s="38">
        <v>604.48333333333335</v>
      </c>
      <c r="L53" s="38">
        <v>616.01666666666688</v>
      </c>
      <c r="M53" s="28">
        <v>592.95000000000005</v>
      </c>
      <c r="N53" s="28">
        <v>573.79999999999995</v>
      </c>
      <c r="O53" s="39">
        <v>3065400</v>
      </c>
      <c r="P53" s="40">
        <v>-3.2317636195752536E-2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44980</v>
      </c>
      <c r="E54" s="37">
        <v>291.5</v>
      </c>
      <c r="F54" s="37">
        <v>292.25</v>
      </c>
      <c r="G54" s="38">
        <v>288.55</v>
      </c>
      <c r="H54" s="38">
        <v>285.60000000000002</v>
      </c>
      <c r="I54" s="38">
        <v>281.90000000000003</v>
      </c>
      <c r="J54" s="38">
        <v>295.2</v>
      </c>
      <c r="K54" s="38">
        <v>298.90000000000003</v>
      </c>
      <c r="L54" s="38">
        <v>301.84999999999997</v>
      </c>
      <c r="M54" s="28">
        <v>295.95</v>
      </c>
      <c r="N54" s="28">
        <v>289.3</v>
      </c>
      <c r="O54" s="39">
        <v>5662500</v>
      </c>
      <c r="P54" s="40">
        <v>-2.0752269779507133E-2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44980</v>
      </c>
      <c r="E55" s="37">
        <v>771.9</v>
      </c>
      <c r="F55" s="37">
        <v>773.86666666666679</v>
      </c>
      <c r="G55" s="38">
        <v>767.73333333333358</v>
      </c>
      <c r="H55" s="38">
        <v>763.56666666666683</v>
      </c>
      <c r="I55" s="38">
        <v>757.43333333333362</v>
      </c>
      <c r="J55" s="38">
        <v>778.03333333333353</v>
      </c>
      <c r="K55" s="38">
        <v>784.16666666666674</v>
      </c>
      <c r="L55" s="38">
        <v>788.33333333333348</v>
      </c>
      <c r="M55" s="28">
        <v>780</v>
      </c>
      <c r="N55" s="28">
        <v>769.7</v>
      </c>
      <c r="O55" s="39">
        <v>12103750</v>
      </c>
      <c r="P55" s="40">
        <v>3.4950833689610945E-2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44980</v>
      </c>
      <c r="E56" s="37">
        <v>963.5</v>
      </c>
      <c r="F56" s="37">
        <v>972.56666666666661</v>
      </c>
      <c r="G56" s="38">
        <v>945.28333333333319</v>
      </c>
      <c r="H56" s="38">
        <v>927.06666666666661</v>
      </c>
      <c r="I56" s="38">
        <v>899.78333333333319</v>
      </c>
      <c r="J56" s="38">
        <v>990.78333333333319</v>
      </c>
      <c r="K56" s="38">
        <v>1018.0666666666665</v>
      </c>
      <c r="L56" s="38">
        <v>1036.2833333333333</v>
      </c>
      <c r="M56" s="28">
        <v>999.85</v>
      </c>
      <c r="N56" s="28">
        <v>954.35</v>
      </c>
      <c r="O56" s="39">
        <v>9863100</v>
      </c>
      <c r="P56" s="40">
        <v>3.5555858868491094E-2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44980</v>
      </c>
      <c r="E57" s="37">
        <v>217.6</v>
      </c>
      <c r="F57" s="37">
        <v>217.04999999999998</v>
      </c>
      <c r="G57" s="38">
        <v>215.79999999999995</v>
      </c>
      <c r="H57" s="38">
        <v>213.99999999999997</v>
      </c>
      <c r="I57" s="38">
        <v>212.74999999999994</v>
      </c>
      <c r="J57" s="38">
        <v>218.84999999999997</v>
      </c>
      <c r="K57" s="38">
        <v>220.10000000000002</v>
      </c>
      <c r="L57" s="38">
        <v>221.89999999999998</v>
      </c>
      <c r="M57" s="28">
        <v>218.3</v>
      </c>
      <c r="N57" s="28">
        <v>215.25</v>
      </c>
      <c r="O57" s="39">
        <v>42441000</v>
      </c>
      <c r="P57" s="40">
        <v>-4.3992431409649951E-2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44980</v>
      </c>
      <c r="E58" s="37">
        <v>4342.8999999999996</v>
      </c>
      <c r="F58" s="37">
        <v>4294.2833333333328</v>
      </c>
      <c r="G58" s="38">
        <v>4218.6166666666659</v>
      </c>
      <c r="H58" s="38">
        <v>4094.333333333333</v>
      </c>
      <c r="I58" s="38">
        <v>4018.6666666666661</v>
      </c>
      <c r="J58" s="38">
        <v>4418.5666666666657</v>
      </c>
      <c r="K58" s="38">
        <v>4494.2333333333336</v>
      </c>
      <c r="L58" s="38">
        <v>4618.5166666666655</v>
      </c>
      <c r="M58" s="28">
        <v>4369.95</v>
      </c>
      <c r="N58" s="28">
        <v>4170</v>
      </c>
      <c r="O58" s="39">
        <v>1563000</v>
      </c>
      <c r="P58" s="40">
        <v>0.10792131844763424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44980</v>
      </c>
      <c r="E59" s="37">
        <v>1454.15</v>
      </c>
      <c r="F59" s="37">
        <v>1454.5999999999997</v>
      </c>
      <c r="G59" s="38">
        <v>1447.8999999999994</v>
      </c>
      <c r="H59" s="38">
        <v>1441.6499999999996</v>
      </c>
      <c r="I59" s="38">
        <v>1434.9499999999994</v>
      </c>
      <c r="J59" s="38">
        <v>1460.8499999999995</v>
      </c>
      <c r="K59" s="38">
        <v>1467.5499999999997</v>
      </c>
      <c r="L59" s="38">
        <v>1473.7999999999995</v>
      </c>
      <c r="M59" s="28">
        <v>1461.3</v>
      </c>
      <c r="N59" s="28">
        <v>1448.35</v>
      </c>
      <c r="O59" s="39">
        <v>2258550</v>
      </c>
      <c r="P59" s="40">
        <v>-2.6256224535989137E-2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44980</v>
      </c>
      <c r="E60" s="37">
        <v>609.6</v>
      </c>
      <c r="F60" s="37">
        <v>608.35</v>
      </c>
      <c r="G60" s="38">
        <v>605.20000000000005</v>
      </c>
      <c r="H60" s="38">
        <v>600.80000000000007</v>
      </c>
      <c r="I60" s="38">
        <v>597.65000000000009</v>
      </c>
      <c r="J60" s="38">
        <v>612.75</v>
      </c>
      <c r="K60" s="38">
        <v>615.89999999999986</v>
      </c>
      <c r="L60" s="38">
        <v>620.29999999999995</v>
      </c>
      <c r="M60" s="28">
        <v>611.5</v>
      </c>
      <c r="N60" s="28">
        <v>603.95000000000005</v>
      </c>
      <c r="O60" s="39">
        <v>10250000</v>
      </c>
      <c r="P60" s="40">
        <v>-2.0638257213835276E-2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44980</v>
      </c>
      <c r="E61" s="37">
        <v>909.1</v>
      </c>
      <c r="F61" s="37">
        <v>905.11666666666667</v>
      </c>
      <c r="G61" s="38">
        <v>895.98333333333335</v>
      </c>
      <c r="H61" s="38">
        <v>882.86666666666667</v>
      </c>
      <c r="I61" s="38">
        <v>873.73333333333335</v>
      </c>
      <c r="J61" s="38">
        <v>918.23333333333335</v>
      </c>
      <c r="K61" s="38">
        <v>927.36666666666679</v>
      </c>
      <c r="L61" s="38">
        <v>940.48333333333335</v>
      </c>
      <c r="M61" s="28">
        <v>914.25</v>
      </c>
      <c r="N61" s="28">
        <v>892</v>
      </c>
      <c r="O61" s="39">
        <v>2100700</v>
      </c>
      <c r="P61" s="40">
        <v>-3.8757206918641894E-2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44980</v>
      </c>
      <c r="E62" s="37">
        <v>298.05</v>
      </c>
      <c r="F62" s="37">
        <v>296.7833333333333</v>
      </c>
      <c r="G62" s="38">
        <v>292.81666666666661</v>
      </c>
      <c r="H62" s="38">
        <v>287.58333333333331</v>
      </c>
      <c r="I62" s="38">
        <v>283.61666666666662</v>
      </c>
      <c r="J62" s="38">
        <v>302.01666666666659</v>
      </c>
      <c r="K62" s="38">
        <v>305.98333333333329</v>
      </c>
      <c r="L62" s="38">
        <v>311.21666666666658</v>
      </c>
      <c r="M62" s="28">
        <v>300.75</v>
      </c>
      <c r="N62" s="28">
        <v>291.55</v>
      </c>
      <c r="O62" s="39">
        <v>7257000</v>
      </c>
      <c r="P62" s="40">
        <v>-2.8854080791426216E-3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44980</v>
      </c>
      <c r="E63" s="37">
        <v>137.85</v>
      </c>
      <c r="F63" s="37">
        <v>138.29999999999998</v>
      </c>
      <c r="G63" s="38">
        <v>136.74999999999997</v>
      </c>
      <c r="H63" s="38">
        <v>135.64999999999998</v>
      </c>
      <c r="I63" s="38">
        <v>134.09999999999997</v>
      </c>
      <c r="J63" s="38">
        <v>139.39999999999998</v>
      </c>
      <c r="K63" s="38">
        <v>140.94999999999999</v>
      </c>
      <c r="L63" s="38">
        <v>142.04999999999998</v>
      </c>
      <c r="M63" s="28">
        <v>139.85</v>
      </c>
      <c r="N63" s="28">
        <v>137.19999999999999</v>
      </c>
      <c r="O63" s="39">
        <v>14285000</v>
      </c>
      <c r="P63" s="40">
        <v>2.4561403508771931E-3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44980</v>
      </c>
      <c r="E64" s="37">
        <v>1605.2</v>
      </c>
      <c r="F64" s="37">
        <v>1608.1000000000001</v>
      </c>
      <c r="G64" s="38">
        <v>1599.1500000000003</v>
      </c>
      <c r="H64" s="38">
        <v>1593.1000000000001</v>
      </c>
      <c r="I64" s="38">
        <v>1584.1500000000003</v>
      </c>
      <c r="J64" s="38">
        <v>1614.1500000000003</v>
      </c>
      <c r="K64" s="38">
        <v>1623.1000000000001</v>
      </c>
      <c r="L64" s="38">
        <v>1629.1500000000003</v>
      </c>
      <c r="M64" s="28">
        <v>1617.05</v>
      </c>
      <c r="N64" s="28">
        <v>1602.05</v>
      </c>
      <c r="O64" s="39">
        <v>3379200</v>
      </c>
      <c r="P64" s="40">
        <v>0.10844321983861445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44980</v>
      </c>
      <c r="E65" s="37">
        <v>534.54999999999995</v>
      </c>
      <c r="F65" s="37">
        <v>533.73333333333323</v>
      </c>
      <c r="G65" s="38">
        <v>530.81666666666649</v>
      </c>
      <c r="H65" s="38">
        <v>527.08333333333326</v>
      </c>
      <c r="I65" s="38">
        <v>524.16666666666652</v>
      </c>
      <c r="J65" s="38">
        <v>537.46666666666647</v>
      </c>
      <c r="K65" s="38">
        <v>540.38333333333321</v>
      </c>
      <c r="L65" s="38">
        <v>544.11666666666645</v>
      </c>
      <c r="M65" s="28">
        <v>536.65</v>
      </c>
      <c r="N65" s="28">
        <v>530</v>
      </c>
      <c r="O65" s="39">
        <v>11800000</v>
      </c>
      <c r="P65" s="40">
        <v>8.4817642069550466E-4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44980</v>
      </c>
      <c r="E66" s="37">
        <v>1934.85</v>
      </c>
      <c r="F66" s="37">
        <v>1928.4666666666665</v>
      </c>
      <c r="G66" s="38">
        <v>1892.4333333333329</v>
      </c>
      <c r="H66" s="38">
        <v>1850.0166666666664</v>
      </c>
      <c r="I66" s="38">
        <v>1813.9833333333329</v>
      </c>
      <c r="J66" s="38">
        <v>1970.883333333333</v>
      </c>
      <c r="K66" s="38">
        <v>2006.9166666666663</v>
      </c>
      <c r="L66" s="38">
        <v>2049.333333333333</v>
      </c>
      <c r="M66" s="28">
        <v>1964.5</v>
      </c>
      <c r="N66" s="28">
        <v>1886.05</v>
      </c>
      <c r="O66" s="39">
        <v>1885500</v>
      </c>
      <c r="P66" s="40">
        <v>8.8311688311688313E-2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44980</v>
      </c>
      <c r="E67" s="37">
        <v>1817.9</v>
      </c>
      <c r="F67" s="37">
        <v>1811.8166666666666</v>
      </c>
      <c r="G67" s="38">
        <v>1790.1333333333332</v>
      </c>
      <c r="H67" s="38">
        <v>1762.3666666666666</v>
      </c>
      <c r="I67" s="38">
        <v>1740.6833333333332</v>
      </c>
      <c r="J67" s="38">
        <v>1839.5833333333333</v>
      </c>
      <c r="K67" s="38">
        <v>1861.2666666666667</v>
      </c>
      <c r="L67" s="38">
        <v>1889.0333333333333</v>
      </c>
      <c r="M67" s="28">
        <v>1833.5</v>
      </c>
      <c r="N67" s="28">
        <v>1784.05</v>
      </c>
      <c r="O67" s="39">
        <v>1806750</v>
      </c>
      <c r="P67" s="40">
        <v>-5.8248631743549648E-2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44980</v>
      </c>
      <c r="E68" s="37">
        <v>196.45</v>
      </c>
      <c r="F68" s="37">
        <v>198.54999999999998</v>
      </c>
      <c r="G68" s="38">
        <v>193.24999999999997</v>
      </c>
      <c r="H68" s="38">
        <v>190.04999999999998</v>
      </c>
      <c r="I68" s="38">
        <v>184.74999999999997</v>
      </c>
      <c r="J68" s="38">
        <v>201.74999999999997</v>
      </c>
      <c r="K68" s="38">
        <v>207.04999999999998</v>
      </c>
      <c r="L68" s="38">
        <v>210.24999999999997</v>
      </c>
      <c r="M68" s="28">
        <v>203.85</v>
      </c>
      <c r="N68" s="28">
        <v>195.35</v>
      </c>
      <c r="O68" s="39">
        <v>19084800</v>
      </c>
      <c r="P68" s="40">
        <v>-1.6024252923343439E-2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44980</v>
      </c>
      <c r="E69" s="37">
        <v>2903.3</v>
      </c>
      <c r="F69" s="37">
        <v>2875.2166666666667</v>
      </c>
      <c r="G69" s="38">
        <v>2827.2333333333336</v>
      </c>
      <c r="H69" s="38">
        <v>2751.166666666667</v>
      </c>
      <c r="I69" s="38">
        <v>2703.1833333333338</v>
      </c>
      <c r="J69" s="38">
        <v>2951.2833333333333</v>
      </c>
      <c r="K69" s="38">
        <v>2999.266666666666</v>
      </c>
      <c r="L69" s="38">
        <v>3075.333333333333</v>
      </c>
      <c r="M69" s="28">
        <v>2923.2</v>
      </c>
      <c r="N69" s="28">
        <v>2799.15</v>
      </c>
      <c r="O69" s="39">
        <v>3627150</v>
      </c>
      <c r="P69" s="40">
        <v>-3.3957892213655069E-2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44980</v>
      </c>
      <c r="E70" s="37">
        <v>2707.1</v>
      </c>
      <c r="F70" s="37">
        <v>2719.75</v>
      </c>
      <c r="G70" s="38">
        <v>2683.1</v>
      </c>
      <c r="H70" s="38">
        <v>2659.1</v>
      </c>
      <c r="I70" s="38">
        <v>2622.45</v>
      </c>
      <c r="J70" s="38">
        <v>2743.75</v>
      </c>
      <c r="K70" s="38">
        <v>2780.3999999999996</v>
      </c>
      <c r="L70" s="38">
        <v>2804.4</v>
      </c>
      <c r="M70" s="28">
        <v>2756.4</v>
      </c>
      <c r="N70" s="28">
        <v>2695.75</v>
      </c>
      <c r="O70" s="39">
        <v>1307250</v>
      </c>
      <c r="P70" s="40">
        <v>-2.5712688652878703E-2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44980</v>
      </c>
      <c r="E71" s="37">
        <v>365.3</v>
      </c>
      <c r="F71" s="37">
        <v>366.65000000000003</v>
      </c>
      <c r="G71" s="38">
        <v>362.65000000000009</v>
      </c>
      <c r="H71" s="38">
        <v>360.00000000000006</v>
      </c>
      <c r="I71" s="38">
        <v>356.00000000000011</v>
      </c>
      <c r="J71" s="38">
        <v>369.30000000000007</v>
      </c>
      <c r="K71" s="38">
        <v>373.29999999999995</v>
      </c>
      <c r="L71" s="38">
        <v>375.95000000000005</v>
      </c>
      <c r="M71" s="28">
        <v>370.65</v>
      </c>
      <c r="N71" s="28">
        <v>364</v>
      </c>
      <c r="O71" s="39">
        <v>46003650</v>
      </c>
      <c r="P71" s="40">
        <v>2.6508596885239866E-2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44980</v>
      </c>
      <c r="E72" s="37">
        <v>4483.45</v>
      </c>
      <c r="F72" s="37">
        <v>4499.833333333333</v>
      </c>
      <c r="G72" s="38">
        <v>4461.8166666666657</v>
      </c>
      <c r="H72" s="38">
        <v>4440.1833333333325</v>
      </c>
      <c r="I72" s="38">
        <v>4402.1666666666652</v>
      </c>
      <c r="J72" s="38">
        <v>4521.4666666666662</v>
      </c>
      <c r="K72" s="38">
        <v>4559.4833333333345</v>
      </c>
      <c r="L72" s="38">
        <v>4581.1166666666668</v>
      </c>
      <c r="M72" s="28">
        <v>4537.8500000000004</v>
      </c>
      <c r="N72" s="28">
        <v>4478.2</v>
      </c>
      <c r="O72" s="39">
        <v>2221875</v>
      </c>
      <c r="P72" s="40">
        <v>1.9729425028184892E-3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44980</v>
      </c>
      <c r="E73" s="37">
        <v>3287.95</v>
      </c>
      <c r="F73" s="37">
        <v>3299</v>
      </c>
      <c r="G73" s="38">
        <v>3268.7</v>
      </c>
      <c r="H73" s="38">
        <v>3249.45</v>
      </c>
      <c r="I73" s="38">
        <v>3219.1499999999996</v>
      </c>
      <c r="J73" s="38">
        <v>3318.25</v>
      </c>
      <c r="K73" s="38">
        <v>3348.55</v>
      </c>
      <c r="L73" s="38">
        <v>3367.8</v>
      </c>
      <c r="M73" s="28">
        <v>3329.3</v>
      </c>
      <c r="N73" s="28">
        <v>3279.75</v>
      </c>
      <c r="O73" s="39">
        <v>3349325</v>
      </c>
      <c r="P73" s="40">
        <v>-4.0940068149929842E-2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44980</v>
      </c>
      <c r="E74" s="37">
        <v>2096.9499999999998</v>
      </c>
      <c r="F74" s="37">
        <v>2102.6833333333329</v>
      </c>
      <c r="G74" s="38">
        <v>2076.1166666666659</v>
      </c>
      <c r="H74" s="38">
        <v>2055.2833333333328</v>
      </c>
      <c r="I74" s="38">
        <v>2028.7166666666658</v>
      </c>
      <c r="J74" s="38">
        <v>2123.516666666666</v>
      </c>
      <c r="K74" s="38">
        <v>2150.0833333333326</v>
      </c>
      <c r="L74" s="38">
        <v>2170.9166666666661</v>
      </c>
      <c r="M74" s="28">
        <v>2129.25</v>
      </c>
      <c r="N74" s="28">
        <v>2081.85</v>
      </c>
      <c r="O74" s="39">
        <v>1186350</v>
      </c>
      <c r="P74" s="40">
        <v>-7.3630924988495172E-3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44980</v>
      </c>
      <c r="E75" s="37">
        <v>178.65</v>
      </c>
      <c r="F75" s="37">
        <v>179.4</v>
      </c>
      <c r="G75" s="38">
        <v>177.65</v>
      </c>
      <c r="H75" s="38">
        <v>176.65</v>
      </c>
      <c r="I75" s="38">
        <v>174.9</v>
      </c>
      <c r="J75" s="38">
        <v>180.4</v>
      </c>
      <c r="K75" s="38">
        <v>182.15</v>
      </c>
      <c r="L75" s="38">
        <v>183.15</v>
      </c>
      <c r="M75" s="28">
        <v>181.15</v>
      </c>
      <c r="N75" s="28">
        <v>178.4</v>
      </c>
      <c r="O75" s="39">
        <v>22892400</v>
      </c>
      <c r="P75" s="40">
        <v>-7.8566939032055313E-4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44980</v>
      </c>
      <c r="E76" s="37">
        <v>126.05</v>
      </c>
      <c r="F76" s="37">
        <v>126.31666666666666</v>
      </c>
      <c r="G76" s="38">
        <v>125.23333333333332</v>
      </c>
      <c r="H76" s="38">
        <v>124.41666666666666</v>
      </c>
      <c r="I76" s="38">
        <v>123.33333333333331</v>
      </c>
      <c r="J76" s="38">
        <v>127.13333333333333</v>
      </c>
      <c r="K76" s="38">
        <v>128.21666666666667</v>
      </c>
      <c r="L76" s="38">
        <v>129.03333333333333</v>
      </c>
      <c r="M76" s="28">
        <v>127.4</v>
      </c>
      <c r="N76" s="28">
        <v>125.5</v>
      </c>
      <c r="O76" s="39">
        <v>79960000</v>
      </c>
      <c r="P76" s="40">
        <v>-1.8353692222699652E-2</v>
      </c>
    </row>
    <row r="77" spans="1:16" ht="12.75" customHeight="1">
      <c r="A77" s="28">
        <v>67</v>
      </c>
      <c r="B77" s="29" t="s">
        <v>86</v>
      </c>
      <c r="C77" s="30" t="s">
        <v>348</v>
      </c>
      <c r="D77" s="31">
        <v>44980</v>
      </c>
      <c r="E77" s="37">
        <v>119.5</v>
      </c>
      <c r="F77" s="37">
        <v>118.86666666666667</v>
      </c>
      <c r="G77" s="38">
        <v>117.78333333333335</v>
      </c>
      <c r="H77" s="38">
        <v>116.06666666666668</v>
      </c>
      <c r="I77" s="38">
        <v>114.98333333333335</v>
      </c>
      <c r="J77" s="38">
        <v>120.58333333333334</v>
      </c>
      <c r="K77" s="38">
        <v>121.66666666666666</v>
      </c>
      <c r="L77" s="38">
        <v>123.38333333333334</v>
      </c>
      <c r="M77" s="28">
        <v>119.95</v>
      </c>
      <c r="N77" s="28">
        <v>117.15</v>
      </c>
      <c r="O77" s="39">
        <v>17768400</v>
      </c>
      <c r="P77" s="40">
        <v>4.2086001829826164E-2</v>
      </c>
    </row>
    <row r="78" spans="1:16" ht="12.75" customHeight="1">
      <c r="A78" s="28">
        <v>68</v>
      </c>
      <c r="B78" s="29" t="s">
        <v>79</v>
      </c>
      <c r="C78" s="30" t="s">
        <v>103</v>
      </c>
      <c r="D78" s="31">
        <v>44980</v>
      </c>
      <c r="E78" s="37">
        <v>95.8</v>
      </c>
      <c r="F78" s="37">
        <v>95.916666666666671</v>
      </c>
      <c r="G78" s="38">
        <v>95.333333333333343</v>
      </c>
      <c r="H78" s="38">
        <v>94.866666666666674</v>
      </c>
      <c r="I78" s="38">
        <v>94.283333333333346</v>
      </c>
      <c r="J78" s="38">
        <v>96.38333333333334</v>
      </c>
      <c r="K78" s="38">
        <v>96.966666666666683</v>
      </c>
      <c r="L78" s="38">
        <v>97.433333333333337</v>
      </c>
      <c r="M78" s="28">
        <v>96.5</v>
      </c>
      <c r="N78" s="28">
        <v>95.45</v>
      </c>
      <c r="O78" s="39">
        <v>56144400</v>
      </c>
      <c r="P78" s="40">
        <v>1.3042760442463266E-2</v>
      </c>
    </row>
    <row r="79" spans="1:16" ht="12.75" customHeight="1">
      <c r="A79" s="28">
        <v>69</v>
      </c>
      <c r="B79" s="29" t="s">
        <v>47</v>
      </c>
      <c r="C79" s="30" t="s">
        <v>104</v>
      </c>
      <c r="D79" s="31">
        <v>44980</v>
      </c>
      <c r="E79" s="37">
        <v>432.45</v>
      </c>
      <c r="F79" s="37">
        <v>432.55</v>
      </c>
      <c r="G79" s="38">
        <v>427.25</v>
      </c>
      <c r="H79" s="38">
        <v>422.05</v>
      </c>
      <c r="I79" s="38">
        <v>416.75</v>
      </c>
      <c r="J79" s="38">
        <v>437.75</v>
      </c>
      <c r="K79" s="38">
        <v>443.05000000000007</v>
      </c>
      <c r="L79" s="38">
        <v>448.25</v>
      </c>
      <c r="M79" s="28">
        <v>437.85</v>
      </c>
      <c r="N79" s="28">
        <v>427.35</v>
      </c>
      <c r="O79" s="39">
        <v>5280900</v>
      </c>
      <c r="P79" s="40">
        <v>-4.9830420036524915E-2</v>
      </c>
    </row>
    <row r="80" spans="1:16" ht="12.75" customHeight="1">
      <c r="A80" s="28">
        <v>70</v>
      </c>
      <c r="B80" s="29" t="s">
        <v>105</v>
      </c>
      <c r="C80" s="30" t="s">
        <v>106</v>
      </c>
      <c r="D80" s="31">
        <v>44980</v>
      </c>
      <c r="E80" s="37">
        <v>39.25</v>
      </c>
      <c r="F80" s="37">
        <v>39.333333333333336</v>
      </c>
      <c r="G80" s="38">
        <v>38.916666666666671</v>
      </c>
      <c r="H80" s="38">
        <v>38.583333333333336</v>
      </c>
      <c r="I80" s="38">
        <v>38.166666666666671</v>
      </c>
      <c r="J80" s="38">
        <v>39.666666666666671</v>
      </c>
      <c r="K80" s="38">
        <v>40.083333333333343</v>
      </c>
      <c r="L80" s="38">
        <v>40.416666666666671</v>
      </c>
      <c r="M80" s="28">
        <v>39.75</v>
      </c>
      <c r="N80" s="28">
        <v>39</v>
      </c>
      <c r="O80" s="39">
        <v>139860000</v>
      </c>
      <c r="P80" s="40">
        <v>1.968503937007874E-2</v>
      </c>
    </row>
    <row r="81" spans="1:16" ht="12.75" customHeight="1">
      <c r="A81" s="28">
        <v>71</v>
      </c>
      <c r="B81" s="29" t="s">
        <v>44</v>
      </c>
      <c r="C81" s="30" t="s">
        <v>363</v>
      </c>
      <c r="D81" s="31">
        <v>44980</v>
      </c>
      <c r="E81" s="37">
        <v>553.5</v>
      </c>
      <c r="F81" s="37">
        <v>552.23333333333335</v>
      </c>
      <c r="G81" s="38">
        <v>541.4666666666667</v>
      </c>
      <c r="H81" s="38">
        <v>529.43333333333339</v>
      </c>
      <c r="I81" s="38">
        <v>518.66666666666674</v>
      </c>
      <c r="J81" s="38">
        <v>564.26666666666665</v>
      </c>
      <c r="K81" s="38">
        <v>575.0333333333333</v>
      </c>
      <c r="L81" s="38">
        <v>587.06666666666661</v>
      </c>
      <c r="M81" s="28">
        <v>563</v>
      </c>
      <c r="N81" s="28">
        <v>540.20000000000005</v>
      </c>
      <c r="O81" s="39">
        <v>7675200</v>
      </c>
      <c r="P81" s="40">
        <v>-1.6327890703098966E-2</v>
      </c>
    </row>
    <row r="82" spans="1:16" ht="12.75" customHeight="1">
      <c r="A82" s="28">
        <v>72</v>
      </c>
      <c r="B82" s="29" t="s">
        <v>56</v>
      </c>
      <c r="C82" s="30" t="s">
        <v>107</v>
      </c>
      <c r="D82" s="31">
        <v>44980</v>
      </c>
      <c r="E82" s="37">
        <v>927.15</v>
      </c>
      <c r="F82" s="37">
        <v>934.9</v>
      </c>
      <c r="G82" s="38">
        <v>916.9</v>
      </c>
      <c r="H82" s="38">
        <v>906.65</v>
      </c>
      <c r="I82" s="38">
        <v>888.65</v>
      </c>
      <c r="J82" s="38">
        <v>945.15</v>
      </c>
      <c r="K82" s="38">
        <v>963.15</v>
      </c>
      <c r="L82" s="38">
        <v>973.4</v>
      </c>
      <c r="M82" s="28">
        <v>952.9</v>
      </c>
      <c r="N82" s="28">
        <v>924.65</v>
      </c>
      <c r="O82" s="39">
        <v>6039000</v>
      </c>
      <c r="P82" s="40">
        <v>-1.1577902745616936E-3</v>
      </c>
    </row>
    <row r="83" spans="1:16" ht="12.75" customHeight="1">
      <c r="A83" s="28">
        <v>73</v>
      </c>
      <c r="B83" s="29" t="s">
        <v>96</v>
      </c>
      <c r="C83" s="30" t="s">
        <v>108</v>
      </c>
      <c r="D83" s="31">
        <v>44980</v>
      </c>
      <c r="E83" s="37">
        <v>1153.1500000000001</v>
      </c>
      <c r="F83" s="37">
        <v>1159.3166666666668</v>
      </c>
      <c r="G83" s="38">
        <v>1143.6833333333336</v>
      </c>
      <c r="H83" s="38">
        <v>1134.2166666666667</v>
      </c>
      <c r="I83" s="38">
        <v>1118.5833333333335</v>
      </c>
      <c r="J83" s="38">
        <v>1168.7833333333338</v>
      </c>
      <c r="K83" s="38">
        <v>1184.416666666667</v>
      </c>
      <c r="L83" s="38">
        <v>1193.8833333333339</v>
      </c>
      <c r="M83" s="28">
        <v>1174.95</v>
      </c>
      <c r="N83" s="28">
        <v>1149.8499999999999</v>
      </c>
      <c r="O83" s="39">
        <v>4680525</v>
      </c>
      <c r="P83" s="40">
        <v>9.2558651026392966E-3</v>
      </c>
    </row>
    <row r="84" spans="1:16" ht="12.75" customHeight="1">
      <c r="A84" s="28">
        <v>74</v>
      </c>
      <c r="B84" s="29" t="s">
        <v>47</v>
      </c>
      <c r="C84" s="205" t="s">
        <v>109</v>
      </c>
      <c r="D84" s="31">
        <v>44980</v>
      </c>
      <c r="E84" s="37">
        <v>288</v>
      </c>
      <c r="F84" s="37">
        <v>287.31666666666666</v>
      </c>
      <c r="G84" s="38">
        <v>284.68333333333334</v>
      </c>
      <c r="H84" s="38">
        <v>281.36666666666667</v>
      </c>
      <c r="I84" s="38">
        <v>278.73333333333335</v>
      </c>
      <c r="J84" s="38">
        <v>290.63333333333333</v>
      </c>
      <c r="K84" s="38">
        <v>293.26666666666665</v>
      </c>
      <c r="L84" s="38">
        <v>296.58333333333331</v>
      </c>
      <c r="M84" s="28">
        <v>289.95</v>
      </c>
      <c r="N84" s="28">
        <v>284</v>
      </c>
      <c r="O84" s="39">
        <v>8158000</v>
      </c>
      <c r="P84" s="40">
        <v>1.4676616915422885E-2</v>
      </c>
    </row>
    <row r="85" spans="1:16" ht="12.75" customHeight="1">
      <c r="A85" s="28">
        <v>75</v>
      </c>
      <c r="B85" s="29" t="s">
        <v>42</v>
      </c>
      <c r="C85" s="30" t="s">
        <v>110</v>
      </c>
      <c r="D85" s="31">
        <v>44980</v>
      </c>
      <c r="E85" s="37">
        <v>1636.7</v>
      </c>
      <c r="F85" s="37">
        <v>1638.5999999999997</v>
      </c>
      <c r="G85" s="38">
        <v>1623.1999999999994</v>
      </c>
      <c r="H85" s="38">
        <v>1609.6999999999996</v>
      </c>
      <c r="I85" s="38">
        <v>1594.2999999999993</v>
      </c>
      <c r="J85" s="38">
        <v>1652.0999999999995</v>
      </c>
      <c r="K85" s="38">
        <v>1667.4999999999995</v>
      </c>
      <c r="L85" s="38">
        <v>1680.9999999999995</v>
      </c>
      <c r="M85" s="28">
        <v>1654</v>
      </c>
      <c r="N85" s="28">
        <v>1625.1</v>
      </c>
      <c r="O85" s="39">
        <v>9152775</v>
      </c>
      <c r="P85" s="40">
        <v>8.6369346733668334E-3</v>
      </c>
    </row>
    <row r="86" spans="1:16" ht="12.75" customHeight="1">
      <c r="A86" s="28">
        <v>76</v>
      </c>
      <c r="B86" s="29" t="s">
        <v>79</v>
      </c>
      <c r="C86" s="30" t="s">
        <v>111</v>
      </c>
      <c r="D86" s="31">
        <v>44980</v>
      </c>
      <c r="E86" s="37">
        <v>499.85</v>
      </c>
      <c r="F86" s="37">
        <v>495</v>
      </c>
      <c r="G86" s="38">
        <v>486.1</v>
      </c>
      <c r="H86" s="38">
        <v>472.35</v>
      </c>
      <c r="I86" s="38">
        <v>463.45000000000005</v>
      </c>
      <c r="J86" s="38">
        <v>508.75</v>
      </c>
      <c r="K86" s="38">
        <v>517.65</v>
      </c>
      <c r="L86" s="38">
        <v>531.4</v>
      </c>
      <c r="M86" s="28">
        <v>503.9</v>
      </c>
      <c r="N86" s="28">
        <v>481.25</v>
      </c>
      <c r="O86" s="39">
        <v>4302500</v>
      </c>
      <c r="P86" s="40">
        <v>0.10533076429030186</v>
      </c>
    </row>
    <row r="87" spans="1:16" ht="12.75" customHeight="1">
      <c r="A87" s="28">
        <v>77</v>
      </c>
      <c r="B87" s="29" t="s">
        <v>44</v>
      </c>
      <c r="C87" s="30" t="s">
        <v>257</v>
      </c>
      <c r="D87" s="31">
        <v>44980</v>
      </c>
      <c r="E87" s="37">
        <v>2593.75</v>
      </c>
      <c r="F87" s="37">
        <v>2602.8166666666666</v>
      </c>
      <c r="G87" s="38">
        <v>2560.9333333333334</v>
      </c>
      <c r="H87" s="38">
        <v>2528.1166666666668</v>
      </c>
      <c r="I87" s="38">
        <v>2486.2333333333336</v>
      </c>
      <c r="J87" s="38">
        <v>2635.6333333333332</v>
      </c>
      <c r="K87" s="38">
        <v>2677.5166666666664</v>
      </c>
      <c r="L87" s="38">
        <v>2710.333333333333</v>
      </c>
      <c r="M87" s="28">
        <v>2644.7</v>
      </c>
      <c r="N87" s="28">
        <v>2570</v>
      </c>
      <c r="O87" s="39">
        <v>3227700</v>
      </c>
      <c r="P87" s="40">
        <v>2.3302263648468709E-2</v>
      </c>
    </row>
    <row r="88" spans="1:16" ht="12.75" customHeight="1">
      <c r="A88" s="28">
        <v>78</v>
      </c>
      <c r="B88" s="29" t="s">
        <v>70</v>
      </c>
      <c r="C88" s="30" t="s">
        <v>112</v>
      </c>
      <c r="D88" s="31">
        <v>44980</v>
      </c>
      <c r="E88" s="37">
        <v>1219.4000000000001</v>
      </c>
      <c r="F88" s="37">
        <v>1221</v>
      </c>
      <c r="G88" s="38">
        <v>1211.5999999999999</v>
      </c>
      <c r="H88" s="38">
        <v>1203.8</v>
      </c>
      <c r="I88" s="38">
        <v>1194.3999999999999</v>
      </c>
      <c r="J88" s="38">
        <v>1228.8</v>
      </c>
      <c r="K88" s="38">
        <v>1238.2</v>
      </c>
      <c r="L88" s="38">
        <v>1246</v>
      </c>
      <c r="M88" s="28">
        <v>1230.4000000000001</v>
      </c>
      <c r="N88" s="28">
        <v>1213.2</v>
      </c>
      <c r="O88" s="39">
        <v>4859500</v>
      </c>
      <c r="P88" s="40">
        <v>-1.540990343127183E-3</v>
      </c>
    </row>
    <row r="89" spans="1:16" ht="12.75" customHeight="1">
      <c r="A89" s="28">
        <v>79</v>
      </c>
      <c r="B89" s="29" t="s">
        <v>86</v>
      </c>
      <c r="C89" s="30" t="s">
        <v>113</v>
      </c>
      <c r="D89" s="31">
        <v>44980</v>
      </c>
      <c r="E89" s="37">
        <v>1117.3</v>
      </c>
      <c r="F89" s="37">
        <v>1118.4166666666665</v>
      </c>
      <c r="G89" s="38">
        <v>1104.2333333333331</v>
      </c>
      <c r="H89" s="38">
        <v>1091.1666666666665</v>
      </c>
      <c r="I89" s="38">
        <v>1076.9833333333331</v>
      </c>
      <c r="J89" s="38">
        <v>1131.4833333333331</v>
      </c>
      <c r="K89" s="38">
        <v>1145.6666666666665</v>
      </c>
      <c r="L89" s="38">
        <v>1158.7333333333331</v>
      </c>
      <c r="M89" s="28">
        <v>1132.5999999999999</v>
      </c>
      <c r="N89" s="28">
        <v>1105.3499999999999</v>
      </c>
      <c r="O89" s="39">
        <v>12191200</v>
      </c>
      <c r="P89" s="40">
        <v>1.2146219561806242E-2</v>
      </c>
    </row>
    <row r="90" spans="1:16" ht="12.75" customHeight="1">
      <c r="A90" s="28">
        <v>80</v>
      </c>
      <c r="B90" s="29" t="s">
        <v>63</v>
      </c>
      <c r="C90" s="30" t="s">
        <v>114</v>
      </c>
      <c r="D90" s="31">
        <v>44980</v>
      </c>
      <c r="E90" s="37">
        <v>2660.4</v>
      </c>
      <c r="F90" s="37">
        <v>2673.4666666666667</v>
      </c>
      <c r="G90" s="38">
        <v>2641.7333333333336</v>
      </c>
      <c r="H90" s="38">
        <v>2623.0666666666671</v>
      </c>
      <c r="I90" s="38">
        <v>2591.3333333333339</v>
      </c>
      <c r="J90" s="38">
        <v>2692.1333333333332</v>
      </c>
      <c r="K90" s="38">
        <v>2723.8666666666659</v>
      </c>
      <c r="L90" s="38">
        <v>2742.5333333333328</v>
      </c>
      <c r="M90" s="28">
        <v>2705.2</v>
      </c>
      <c r="N90" s="28">
        <v>2654.8</v>
      </c>
      <c r="O90" s="39">
        <v>22541400</v>
      </c>
      <c r="P90" s="40">
        <v>1.9608375286662233E-2</v>
      </c>
    </row>
    <row r="91" spans="1:16" ht="12.75" customHeight="1">
      <c r="A91" s="28">
        <v>81</v>
      </c>
      <c r="B91" s="29" t="s">
        <v>63</v>
      </c>
      <c r="C91" s="30" t="s">
        <v>115</v>
      </c>
      <c r="D91" s="31">
        <v>44980</v>
      </c>
      <c r="E91" s="37">
        <v>1863.1</v>
      </c>
      <c r="F91" s="37">
        <v>1874.6333333333332</v>
      </c>
      <c r="G91" s="38">
        <v>1836.0166666666664</v>
      </c>
      <c r="H91" s="38">
        <v>1808.9333333333332</v>
      </c>
      <c r="I91" s="38">
        <v>1770.3166666666664</v>
      </c>
      <c r="J91" s="38">
        <v>1901.7166666666665</v>
      </c>
      <c r="K91" s="38">
        <v>1940.3333333333333</v>
      </c>
      <c r="L91" s="38">
        <v>1967.4166666666665</v>
      </c>
      <c r="M91" s="28">
        <v>1913.25</v>
      </c>
      <c r="N91" s="28">
        <v>1847.55</v>
      </c>
      <c r="O91" s="39">
        <v>2166300</v>
      </c>
      <c r="P91" s="40">
        <v>-3.0868339820158366E-2</v>
      </c>
    </row>
    <row r="92" spans="1:16" ht="12.75" customHeight="1">
      <c r="A92" s="28">
        <v>82</v>
      </c>
      <c r="B92" s="29" t="s">
        <v>58</v>
      </c>
      <c r="C92" s="30" t="s">
        <v>116</v>
      </c>
      <c r="D92" s="31">
        <v>44980</v>
      </c>
      <c r="E92" s="37">
        <v>1642.35</v>
      </c>
      <c r="F92" s="37">
        <v>1648.8666666666668</v>
      </c>
      <c r="G92" s="38">
        <v>1630.7833333333335</v>
      </c>
      <c r="H92" s="38">
        <v>1619.2166666666667</v>
      </c>
      <c r="I92" s="38">
        <v>1601.1333333333334</v>
      </c>
      <c r="J92" s="38">
        <v>1660.4333333333336</v>
      </c>
      <c r="K92" s="38">
        <v>1678.5166666666667</v>
      </c>
      <c r="L92" s="38">
        <v>1690.0833333333337</v>
      </c>
      <c r="M92" s="28">
        <v>1666.95</v>
      </c>
      <c r="N92" s="28">
        <v>1637.3</v>
      </c>
      <c r="O92" s="39">
        <v>61686900</v>
      </c>
      <c r="P92" s="40">
        <v>1.7407632507551774E-2</v>
      </c>
    </row>
    <row r="93" spans="1:16" ht="12.75" customHeight="1">
      <c r="A93" s="28">
        <v>83</v>
      </c>
      <c r="B93" s="29" t="s">
        <v>63</v>
      </c>
      <c r="C93" s="30" t="s">
        <v>117</v>
      </c>
      <c r="D93" s="31">
        <v>44980</v>
      </c>
      <c r="E93" s="37">
        <v>509.4</v>
      </c>
      <c r="F93" s="37">
        <v>511.38333333333327</v>
      </c>
      <c r="G93" s="38">
        <v>498.56666666666649</v>
      </c>
      <c r="H93" s="38">
        <v>487.73333333333323</v>
      </c>
      <c r="I93" s="38">
        <v>474.91666666666646</v>
      </c>
      <c r="J93" s="38">
        <v>522.21666666666647</v>
      </c>
      <c r="K93" s="38">
        <v>535.0333333333333</v>
      </c>
      <c r="L93" s="38">
        <v>545.86666666666656</v>
      </c>
      <c r="M93" s="28">
        <v>524.20000000000005</v>
      </c>
      <c r="N93" s="28">
        <v>500.55</v>
      </c>
      <c r="O93" s="39">
        <v>21876800</v>
      </c>
      <c r="P93" s="40">
        <v>-9.0210430009149134E-2</v>
      </c>
    </row>
    <row r="94" spans="1:16" ht="12.75" customHeight="1">
      <c r="A94" s="28">
        <v>84</v>
      </c>
      <c r="B94" s="29" t="s">
        <v>49</v>
      </c>
      <c r="C94" s="30" t="s">
        <v>118</v>
      </c>
      <c r="D94" s="31">
        <v>44980</v>
      </c>
      <c r="E94" s="37">
        <v>2533.65</v>
      </c>
      <c r="F94" s="37">
        <v>2531.4</v>
      </c>
      <c r="G94" s="38">
        <v>2519.5500000000002</v>
      </c>
      <c r="H94" s="38">
        <v>2505.4500000000003</v>
      </c>
      <c r="I94" s="38">
        <v>2493.6000000000004</v>
      </c>
      <c r="J94" s="38">
        <v>2545.5</v>
      </c>
      <c r="K94" s="38">
        <v>2557.3499999999995</v>
      </c>
      <c r="L94" s="38">
        <v>2571.4499999999998</v>
      </c>
      <c r="M94" s="28">
        <v>2543.25</v>
      </c>
      <c r="N94" s="28">
        <v>2517.3000000000002</v>
      </c>
      <c r="O94" s="39">
        <v>3102000</v>
      </c>
      <c r="P94" s="40">
        <v>-8.7378640776699032E-2</v>
      </c>
    </row>
    <row r="95" spans="1:16" ht="12.75" customHeight="1">
      <c r="A95" s="28">
        <v>85</v>
      </c>
      <c r="B95" s="29" t="s">
        <v>119</v>
      </c>
      <c r="C95" s="30" t="s">
        <v>120</v>
      </c>
      <c r="D95" s="31">
        <v>44980</v>
      </c>
      <c r="E95" s="37">
        <v>434.8</v>
      </c>
      <c r="F95" s="37">
        <v>433.58333333333331</v>
      </c>
      <c r="G95" s="38">
        <v>430.76666666666665</v>
      </c>
      <c r="H95" s="38">
        <v>426.73333333333335</v>
      </c>
      <c r="I95" s="38">
        <v>423.91666666666669</v>
      </c>
      <c r="J95" s="38">
        <v>437.61666666666662</v>
      </c>
      <c r="K95" s="38">
        <v>440.43333333333334</v>
      </c>
      <c r="L95" s="38">
        <v>444.46666666666658</v>
      </c>
      <c r="M95" s="28">
        <v>436.4</v>
      </c>
      <c r="N95" s="28">
        <v>429.55</v>
      </c>
      <c r="O95" s="39">
        <v>27916000</v>
      </c>
      <c r="P95" s="40">
        <v>-2.9501475073753689E-3</v>
      </c>
    </row>
    <row r="96" spans="1:16" ht="12.75" customHeight="1">
      <c r="A96" s="28">
        <v>86</v>
      </c>
      <c r="B96" s="29" t="s">
        <v>119</v>
      </c>
      <c r="C96" s="30" t="s">
        <v>372</v>
      </c>
      <c r="D96" s="31">
        <v>44980</v>
      </c>
      <c r="E96" s="37">
        <v>104.5</v>
      </c>
      <c r="F96" s="37">
        <v>104.83333333333333</v>
      </c>
      <c r="G96" s="38">
        <v>103.16666666666666</v>
      </c>
      <c r="H96" s="38">
        <v>101.83333333333333</v>
      </c>
      <c r="I96" s="38">
        <v>100.16666666666666</v>
      </c>
      <c r="J96" s="38">
        <v>106.16666666666666</v>
      </c>
      <c r="K96" s="38">
        <v>107.83333333333331</v>
      </c>
      <c r="L96" s="38">
        <v>109.16666666666666</v>
      </c>
      <c r="M96" s="28">
        <v>106.5</v>
      </c>
      <c r="N96" s="28">
        <v>103.5</v>
      </c>
      <c r="O96" s="39">
        <v>23318400</v>
      </c>
      <c r="P96" s="40">
        <v>1.1240632805995004E-2</v>
      </c>
    </row>
    <row r="97" spans="1:16" ht="12.75" customHeight="1">
      <c r="A97" s="28">
        <v>87</v>
      </c>
      <c r="B97" s="29" t="s">
        <v>79</v>
      </c>
      <c r="C97" s="30" t="s">
        <v>121</v>
      </c>
      <c r="D97" s="31">
        <v>44980</v>
      </c>
      <c r="E97" s="37">
        <v>231.1</v>
      </c>
      <c r="F97" s="37">
        <v>232.04999999999998</v>
      </c>
      <c r="G97" s="38">
        <v>229.19999999999996</v>
      </c>
      <c r="H97" s="38">
        <v>227.29999999999998</v>
      </c>
      <c r="I97" s="38">
        <v>224.44999999999996</v>
      </c>
      <c r="J97" s="38">
        <v>233.94999999999996</v>
      </c>
      <c r="K97" s="38">
        <v>236.79999999999998</v>
      </c>
      <c r="L97" s="38">
        <v>238.69999999999996</v>
      </c>
      <c r="M97" s="28">
        <v>234.9</v>
      </c>
      <c r="N97" s="28">
        <v>230.15</v>
      </c>
      <c r="O97" s="39">
        <v>20930400</v>
      </c>
      <c r="P97" s="40">
        <v>8.7182823682498377E-3</v>
      </c>
    </row>
    <row r="98" spans="1:16" ht="12.75" customHeight="1">
      <c r="A98" s="28">
        <v>88</v>
      </c>
      <c r="B98" s="29" t="s">
        <v>56</v>
      </c>
      <c r="C98" s="30" t="s">
        <v>122</v>
      </c>
      <c r="D98" s="31">
        <v>44980</v>
      </c>
      <c r="E98" s="37">
        <v>2515.35</v>
      </c>
      <c r="F98" s="37">
        <v>2521.6166666666668</v>
      </c>
      <c r="G98" s="38">
        <v>2498.2333333333336</v>
      </c>
      <c r="H98" s="38">
        <v>2481.1166666666668</v>
      </c>
      <c r="I98" s="38">
        <v>2457.7333333333336</v>
      </c>
      <c r="J98" s="38">
        <v>2538.7333333333336</v>
      </c>
      <c r="K98" s="38">
        <v>2562.1166666666668</v>
      </c>
      <c r="L98" s="38">
        <v>2579.2333333333336</v>
      </c>
      <c r="M98" s="28">
        <v>2545</v>
      </c>
      <c r="N98" s="28">
        <v>2504.5</v>
      </c>
      <c r="O98" s="39">
        <v>9468000</v>
      </c>
      <c r="P98" s="40">
        <v>-7.0475711049584697E-3</v>
      </c>
    </row>
    <row r="99" spans="1:16" ht="12.75" customHeight="1">
      <c r="A99" s="28">
        <v>89</v>
      </c>
      <c r="B99" s="29" t="s">
        <v>44</v>
      </c>
      <c r="C99" s="30" t="s">
        <v>373</v>
      </c>
      <c r="D99" s="31">
        <v>44980</v>
      </c>
      <c r="E99" s="37">
        <v>36829.300000000003</v>
      </c>
      <c r="F99" s="37">
        <v>36979.100000000006</v>
      </c>
      <c r="G99" s="38">
        <v>36511.55000000001</v>
      </c>
      <c r="H99" s="38">
        <v>36193.800000000003</v>
      </c>
      <c r="I99" s="38">
        <v>35726.250000000007</v>
      </c>
      <c r="J99" s="38">
        <v>37296.850000000013</v>
      </c>
      <c r="K99" s="38">
        <v>37764.400000000001</v>
      </c>
      <c r="L99" s="38">
        <v>38082.150000000016</v>
      </c>
      <c r="M99" s="28">
        <v>37446.65</v>
      </c>
      <c r="N99" s="28">
        <v>36661.35</v>
      </c>
      <c r="O99" s="39">
        <v>25095</v>
      </c>
      <c r="P99" s="40">
        <v>-5.9417706476530005E-3</v>
      </c>
    </row>
    <row r="100" spans="1:16" ht="12.75" customHeight="1">
      <c r="A100" s="28">
        <v>90</v>
      </c>
      <c r="B100" s="29" t="s">
        <v>63</v>
      </c>
      <c r="C100" s="30" t="s">
        <v>123</v>
      </c>
      <c r="D100" s="31">
        <v>44980</v>
      </c>
      <c r="E100" s="37">
        <v>112.65</v>
      </c>
      <c r="F100" s="37">
        <v>112.48333333333333</v>
      </c>
      <c r="G100" s="38">
        <v>111.11666666666667</v>
      </c>
      <c r="H100" s="38">
        <v>109.58333333333334</v>
      </c>
      <c r="I100" s="38">
        <v>108.21666666666668</v>
      </c>
      <c r="J100" s="38">
        <v>114.01666666666667</v>
      </c>
      <c r="K100" s="38">
        <v>115.38333333333331</v>
      </c>
      <c r="L100" s="38">
        <v>116.91666666666666</v>
      </c>
      <c r="M100" s="28">
        <v>113.85</v>
      </c>
      <c r="N100" s="28">
        <v>110.95</v>
      </c>
      <c r="O100" s="39">
        <v>44280000</v>
      </c>
      <c r="P100" s="40">
        <v>-5.1495158940964784E-2</v>
      </c>
    </row>
    <row r="101" spans="1:16" ht="12.75" customHeight="1">
      <c r="A101" s="28">
        <v>91</v>
      </c>
      <c r="B101" s="29" t="s">
        <v>58</v>
      </c>
      <c r="C101" s="30" t="s">
        <v>124</v>
      </c>
      <c r="D101" s="31">
        <v>44980</v>
      </c>
      <c r="E101" s="37">
        <v>853.5</v>
      </c>
      <c r="F101" s="37">
        <v>856.96666666666658</v>
      </c>
      <c r="G101" s="38">
        <v>847.83333333333314</v>
      </c>
      <c r="H101" s="38">
        <v>842.16666666666652</v>
      </c>
      <c r="I101" s="38">
        <v>833.03333333333308</v>
      </c>
      <c r="J101" s="38">
        <v>862.63333333333321</v>
      </c>
      <c r="K101" s="38">
        <v>871.76666666666665</v>
      </c>
      <c r="L101" s="38">
        <v>877.43333333333328</v>
      </c>
      <c r="M101" s="28">
        <v>866.1</v>
      </c>
      <c r="N101" s="28">
        <v>851.3</v>
      </c>
      <c r="O101" s="39">
        <v>76859300</v>
      </c>
      <c r="P101" s="40">
        <v>1.3410739667361969E-2</v>
      </c>
    </row>
    <row r="102" spans="1:16" ht="12.75" customHeight="1">
      <c r="A102" s="28">
        <v>92</v>
      </c>
      <c r="B102" s="29" t="s">
        <v>63</v>
      </c>
      <c r="C102" s="30" t="s">
        <v>125</v>
      </c>
      <c r="D102" s="31">
        <v>44980</v>
      </c>
      <c r="E102" s="37">
        <v>1113.7</v>
      </c>
      <c r="F102" s="37">
        <v>1115.55</v>
      </c>
      <c r="G102" s="38">
        <v>1108.5999999999999</v>
      </c>
      <c r="H102" s="38">
        <v>1103.5</v>
      </c>
      <c r="I102" s="38">
        <v>1096.55</v>
      </c>
      <c r="J102" s="38">
        <v>1120.6499999999999</v>
      </c>
      <c r="K102" s="38">
        <v>1127.6000000000001</v>
      </c>
      <c r="L102" s="38">
        <v>1132.6999999999998</v>
      </c>
      <c r="M102" s="28">
        <v>1122.5</v>
      </c>
      <c r="N102" s="28">
        <v>1110.45</v>
      </c>
      <c r="O102" s="39">
        <v>3545350</v>
      </c>
      <c r="P102" s="40">
        <v>5.9085976124442297E-3</v>
      </c>
    </row>
    <row r="103" spans="1:16" ht="12.75" customHeight="1">
      <c r="A103" s="28">
        <v>93</v>
      </c>
      <c r="B103" s="29" t="s">
        <v>63</v>
      </c>
      <c r="C103" s="30" t="s">
        <v>126</v>
      </c>
      <c r="D103" s="31">
        <v>44980</v>
      </c>
      <c r="E103" s="37">
        <v>420.2</v>
      </c>
      <c r="F103" s="37">
        <v>421.34999999999997</v>
      </c>
      <c r="G103" s="38">
        <v>410.54999999999995</v>
      </c>
      <c r="H103" s="38">
        <v>400.9</v>
      </c>
      <c r="I103" s="38">
        <v>390.09999999999997</v>
      </c>
      <c r="J103" s="38">
        <v>430.99999999999994</v>
      </c>
      <c r="K103" s="38">
        <v>441.8</v>
      </c>
      <c r="L103" s="38">
        <v>451.44999999999993</v>
      </c>
      <c r="M103" s="28">
        <v>432.15</v>
      </c>
      <c r="N103" s="28">
        <v>411.7</v>
      </c>
      <c r="O103" s="39">
        <v>14134500</v>
      </c>
      <c r="P103" s="40">
        <v>-2.7554179566563468E-2</v>
      </c>
    </row>
    <row r="104" spans="1:16" ht="12.75" customHeight="1">
      <c r="A104" s="28">
        <v>94</v>
      </c>
      <c r="B104" s="29" t="s">
        <v>74</v>
      </c>
      <c r="C104" s="30" t="s">
        <v>127</v>
      </c>
      <c r="D104" s="31">
        <v>44980</v>
      </c>
      <c r="E104" s="37">
        <v>7.1</v>
      </c>
      <c r="F104" s="37">
        <v>7.0666666666666664</v>
      </c>
      <c r="G104" s="38">
        <v>6.8833333333333329</v>
      </c>
      <c r="H104" s="38">
        <v>6.6666666666666661</v>
      </c>
      <c r="I104" s="38">
        <v>6.4833333333333325</v>
      </c>
      <c r="J104" s="38">
        <v>7.2833333333333332</v>
      </c>
      <c r="K104" s="38">
        <v>7.4666666666666668</v>
      </c>
      <c r="L104" s="38">
        <v>7.6833333333333336</v>
      </c>
      <c r="M104" s="28">
        <v>7.25</v>
      </c>
      <c r="N104" s="28">
        <v>6.85</v>
      </c>
      <c r="O104" s="39">
        <v>724850000</v>
      </c>
      <c r="P104" s="40">
        <v>8.429319371727749E-2</v>
      </c>
    </row>
    <row r="105" spans="1:16" ht="12.75" customHeight="1">
      <c r="A105" s="28">
        <v>95</v>
      </c>
      <c r="B105" s="29" t="s">
        <v>63</v>
      </c>
      <c r="C105" s="30" t="s">
        <v>377</v>
      </c>
      <c r="D105" s="31">
        <v>44980</v>
      </c>
      <c r="E105" s="37">
        <v>75.900000000000006</v>
      </c>
      <c r="F105" s="37">
        <v>75.5</v>
      </c>
      <c r="G105" s="38">
        <v>74.599999999999994</v>
      </c>
      <c r="H105" s="38">
        <v>73.3</v>
      </c>
      <c r="I105" s="38">
        <v>72.399999999999991</v>
      </c>
      <c r="J105" s="38">
        <v>76.8</v>
      </c>
      <c r="K105" s="38">
        <v>77.7</v>
      </c>
      <c r="L105" s="38">
        <v>79</v>
      </c>
      <c r="M105" s="28">
        <v>76.400000000000006</v>
      </c>
      <c r="N105" s="28">
        <v>74.2</v>
      </c>
      <c r="O105" s="39">
        <v>170420000</v>
      </c>
      <c r="P105" s="40">
        <v>4.7320550639134713E-2</v>
      </c>
    </row>
    <row r="106" spans="1:16" ht="12.75" customHeight="1">
      <c r="A106" s="28">
        <v>96</v>
      </c>
      <c r="B106" s="29" t="s">
        <v>58</v>
      </c>
      <c r="C106" s="30" t="s">
        <v>128</v>
      </c>
      <c r="D106" s="31">
        <v>44980</v>
      </c>
      <c r="E106" s="37">
        <v>55.05</v>
      </c>
      <c r="F106" s="37">
        <v>55.316666666666663</v>
      </c>
      <c r="G106" s="38">
        <v>54.533333333333324</v>
      </c>
      <c r="H106" s="38">
        <v>54.016666666666659</v>
      </c>
      <c r="I106" s="38">
        <v>53.23333333333332</v>
      </c>
      <c r="J106" s="38">
        <v>55.833333333333329</v>
      </c>
      <c r="K106" s="38">
        <v>56.61666666666666</v>
      </c>
      <c r="L106" s="38">
        <v>57.133333333333333</v>
      </c>
      <c r="M106" s="28">
        <v>56.1</v>
      </c>
      <c r="N106" s="28">
        <v>54.8</v>
      </c>
      <c r="O106" s="39">
        <v>200595000</v>
      </c>
      <c r="P106" s="40">
        <v>7.0868033311979495E-2</v>
      </c>
    </row>
    <row r="107" spans="1:16" ht="12.75" customHeight="1">
      <c r="A107" s="28">
        <v>97</v>
      </c>
      <c r="B107" s="29" t="s">
        <v>44</v>
      </c>
      <c r="C107" s="30" t="s">
        <v>386</v>
      </c>
      <c r="D107" s="31">
        <v>44980</v>
      </c>
      <c r="E107" s="37">
        <v>138.30000000000001</v>
      </c>
      <c r="F107" s="37">
        <v>137.61666666666667</v>
      </c>
      <c r="G107" s="38">
        <v>135.68333333333334</v>
      </c>
      <c r="H107" s="38">
        <v>133.06666666666666</v>
      </c>
      <c r="I107" s="38">
        <v>131.13333333333333</v>
      </c>
      <c r="J107" s="38">
        <v>140.23333333333335</v>
      </c>
      <c r="K107" s="38">
        <v>142.16666666666669</v>
      </c>
      <c r="L107" s="38">
        <v>144.78333333333336</v>
      </c>
      <c r="M107" s="28">
        <v>139.55000000000001</v>
      </c>
      <c r="N107" s="28">
        <v>135</v>
      </c>
      <c r="O107" s="39">
        <v>40920000</v>
      </c>
      <c r="P107" s="40">
        <v>-2.9958218508311849E-2</v>
      </c>
    </row>
    <row r="108" spans="1:16" ht="12.75" customHeight="1">
      <c r="A108" s="28">
        <v>98</v>
      </c>
      <c r="B108" s="29" t="s">
        <v>79</v>
      </c>
      <c r="C108" s="30" t="s">
        <v>129</v>
      </c>
      <c r="D108" s="31">
        <v>44980</v>
      </c>
      <c r="E108" s="37">
        <v>436.1</v>
      </c>
      <c r="F108" s="37">
        <v>435.09999999999997</v>
      </c>
      <c r="G108" s="38">
        <v>431.69999999999993</v>
      </c>
      <c r="H108" s="38">
        <v>427.29999999999995</v>
      </c>
      <c r="I108" s="38">
        <v>423.89999999999992</v>
      </c>
      <c r="J108" s="38">
        <v>439.49999999999994</v>
      </c>
      <c r="K108" s="38">
        <v>442.89999999999992</v>
      </c>
      <c r="L108" s="38">
        <v>447.29999999999995</v>
      </c>
      <c r="M108" s="28">
        <v>438.5</v>
      </c>
      <c r="N108" s="28">
        <v>430.7</v>
      </c>
      <c r="O108" s="39">
        <v>7821000</v>
      </c>
      <c r="P108" s="40">
        <v>1.7611835153222965E-3</v>
      </c>
    </row>
    <row r="109" spans="1:16" ht="12.75" customHeight="1">
      <c r="A109" s="28">
        <v>99</v>
      </c>
      <c r="B109" s="29" t="s">
        <v>105</v>
      </c>
      <c r="C109" s="30" t="s">
        <v>130</v>
      </c>
      <c r="D109" s="31">
        <v>44980</v>
      </c>
      <c r="E109" s="37">
        <v>314.64999999999998</v>
      </c>
      <c r="F109" s="37">
        <v>316</v>
      </c>
      <c r="G109" s="38">
        <v>312.5</v>
      </c>
      <c r="H109" s="38">
        <v>310.35000000000002</v>
      </c>
      <c r="I109" s="38">
        <v>306.85000000000002</v>
      </c>
      <c r="J109" s="38">
        <v>318.14999999999998</v>
      </c>
      <c r="K109" s="38">
        <v>321.64999999999998</v>
      </c>
      <c r="L109" s="38">
        <v>323.79999999999995</v>
      </c>
      <c r="M109" s="28">
        <v>319.5</v>
      </c>
      <c r="N109" s="28">
        <v>313.85000000000002</v>
      </c>
      <c r="O109" s="39">
        <v>28442000</v>
      </c>
      <c r="P109" s="40">
        <v>-1.2910390782258625E-2</v>
      </c>
    </row>
    <row r="110" spans="1:16" ht="12.75" customHeight="1">
      <c r="A110" s="28">
        <v>100</v>
      </c>
      <c r="B110" s="29" t="s">
        <v>42</v>
      </c>
      <c r="C110" s="30" t="s">
        <v>383</v>
      </c>
      <c r="D110" s="31">
        <v>44980</v>
      </c>
      <c r="E110" s="37">
        <v>199.45</v>
      </c>
      <c r="F110" s="37">
        <v>198.63333333333333</v>
      </c>
      <c r="G110" s="38">
        <v>195.06666666666666</v>
      </c>
      <c r="H110" s="38">
        <v>190.68333333333334</v>
      </c>
      <c r="I110" s="38">
        <v>187.11666666666667</v>
      </c>
      <c r="J110" s="38">
        <v>203.01666666666665</v>
      </c>
      <c r="K110" s="38">
        <v>206.58333333333331</v>
      </c>
      <c r="L110" s="38">
        <v>210.96666666666664</v>
      </c>
      <c r="M110" s="28">
        <v>202.2</v>
      </c>
      <c r="N110" s="28">
        <v>194.25</v>
      </c>
      <c r="O110" s="39">
        <v>16173300</v>
      </c>
      <c r="P110" s="40">
        <v>-4.1587901701323253E-2</v>
      </c>
    </row>
    <row r="111" spans="1:16" ht="12.75" customHeight="1">
      <c r="A111" s="28">
        <v>101</v>
      </c>
      <c r="B111" s="29" t="s">
        <v>44</v>
      </c>
      <c r="C111" s="30" t="s">
        <v>260</v>
      </c>
      <c r="D111" s="31">
        <v>44980</v>
      </c>
      <c r="E111" s="37">
        <v>4754.3500000000004</v>
      </c>
      <c r="F111" s="37">
        <v>4778.666666666667</v>
      </c>
      <c r="G111" s="38">
        <v>4717.3833333333341</v>
      </c>
      <c r="H111" s="38">
        <v>4680.416666666667</v>
      </c>
      <c r="I111" s="38">
        <v>4619.1333333333341</v>
      </c>
      <c r="J111" s="38">
        <v>4815.6333333333341</v>
      </c>
      <c r="K111" s="38">
        <v>4876.916666666667</v>
      </c>
      <c r="L111" s="38">
        <v>4913.8833333333341</v>
      </c>
      <c r="M111" s="28">
        <v>4839.95</v>
      </c>
      <c r="N111" s="28">
        <v>4741.7</v>
      </c>
      <c r="O111" s="39">
        <v>331650</v>
      </c>
      <c r="P111" s="40">
        <v>-3.4076015727391877E-2</v>
      </c>
    </row>
    <row r="112" spans="1:16" ht="12.75" customHeight="1">
      <c r="A112" s="28">
        <v>102</v>
      </c>
      <c r="B112" s="29" t="s">
        <v>44</v>
      </c>
      <c r="C112" s="30" t="s">
        <v>131</v>
      </c>
      <c r="D112" s="31">
        <v>44980</v>
      </c>
      <c r="E112" s="37">
        <v>1887.25</v>
      </c>
      <c r="F112" s="37">
        <v>1882.3</v>
      </c>
      <c r="G112" s="38">
        <v>1868.6999999999998</v>
      </c>
      <c r="H112" s="38">
        <v>1850.1499999999999</v>
      </c>
      <c r="I112" s="38">
        <v>1836.5499999999997</v>
      </c>
      <c r="J112" s="38">
        <v>1900.85</v>
      </c>
      <c r="K112" s="38">
        <v>1914.4499999999998</v>
      </c>
      <c r="L112" s="38">
        <v>1933</v>
      </c>
      <c r="M112" s="28">
        <v>1895.9</v>
      </c>
      <c r="N112" s="28">
        <v>1863.75</v>
      </c>
      <c r="O112" s="39">
        <v>4843800</v>
      </c>
      <c r="P112" s="40">
        <v>3.7174721189591077E-4</v>
      </c>
    </row>
    <row r="113" spans="1:16" ht="12.75" customHeight="1">
      <c r="A113" s="28">
        <v>103</v>
      </c>
      <c r="B113" s="29" t="s">
        <v>58</v>
      </c>
      <c r="C113" s="30" t="s">
        <v>132</v>
      </c>
      <c r="D113" s="31">
        <v>44980</v>
      </c>
      <c r="E113" s="37">
        <v>1110.5999999999999</v>
      </c>
      <c r="F113" s="37">
        <v>1113.1000000000001</v>
      </c>
      <c r="G113" s="38">
        <v>1101.3000000000002</v>
      </c>
      <c r="H113" s="38">
        <v>1092</v>
      </c>
      <c r="I113" s="38">
        <v>1080.2</v>
      </c>
      <c r="J113" s="38">
        <v>1122.4000000000003</v>
      </c>
      <c r="K113" s="38">
        <v>1134.2</v>
      </c>
      <c r="L113" s="38">
        <v>1143.5000000000005</v>
      </c>
      <c r="M113" s="28">
        <v>1124.9000000000001</v>
      </c>
      <c r="N113" s="28">
        <v>1103.8</v>
      </c>
      <c r="O113" s="39">
        <v>25555950</v>
      </c>
      <c r="P113" s="40">
        <v>-1.0420115353116452E-2</v>
      </c>
    </row>
    <row r="114" spans="1:16" ht="12.75" customHeight="1">
      <c r="A114" s="28">
        <v>104</v>
      </c>
      <c r="B114" s="29" t="s">
        <v>74</v>
      </c>
      <c r="C114" s="30" t="s">
        <v>133</v>
      </c>
      <c r="D114" s="31">
        <v>44980</v>
      </c>
      <c r="E114" s="37">
        <v>162.80000000000001</v>
      </c>
      <c r="F114" s="37">
        <v>163.71666666666667</v>
      </c>
      <c r="G114" s="38">
        <v>160.13333333333333</v>
      </c>
      <c r="H114" s="38">
        <v>157.46666666666667</v>
      </c>
      <c r="I114" s="38">
        <v>153.88333333333333</v>
      </c>
      <c r="J114" s="38">
        <v>166.38333333333333</v>
      </c>
      <c r="K114" s="38">
        <v>169.96666666666664</v>
      </c>
      <c r="L114" s="38">
        <v>172.63333333333333</v>
      </c>
      <c r="M114" s="28">
        <v>167.3</v>
      </c>
      <c r="N114" s="28">
        <v>161.05000000000001</v>
      </c>
      <c r="O114" s="39">
        <v>30102800</v>
      </c>
      <c r="P114" s="40">
        <v>-1.3488713525417508E-2</v>
      </c>
    </row>
    <row r="115" spans="1:16" ht="12.75" customHeight="1">
      <c r="A115" s="28">
        <v>105</v>
      </c>
      <c r="B115" s="29" t="s">
        <v>86</v>
      </c>
      <c r="C115" s="30" t="s">
        <v>134</v>
      </c>
      <c r="D115" s="31">
        <v>44980</v>
      </c>
      <c r="E115" s="37">
        <v>1590.65</v>
      </c>
      <c r="F115" s="37">
        <v>1591.05</v>
      </c>
      <c r="G115" s="38">
        <v>1580.9499999999998</v>
      </c>
      <c r="H115" s="38">
        <v>1571.2499999999998</v>
      </c>
      <c r="I115" s="38">
        <v>1561.1499999999996</v>
      </c>
      <c r="J115" s="38">
        <v>1600.75</v>
      </c>
      <c r="K115" s="38">
        <v>1610.85</v>
      </c>
      <c r="L115" s="38">
        <v>1620.5500000000002</v>
      </c>
      <c r="M115" s="28">
        <v>1601.15</v>
      </c>
      <c r="N115" s="28">
        <v>1581.35</v>
      </c>
      <c r="O115" s="39">
        <v>32417600</v>
      </c>
      <c r="P115" s="40">
        <v>9.2628042831207008E-4</v>
      </c>
    </row>
    <row r="116" spans="1:16" ht="12.75" customHeight="1">
      <c r="A116" s="28">
        <v>106</v>
      </c>
      <c r="B116" s="29" t="s">
        <v>86</v>
      </c>
      <c r="C116" s="30" t="s">
        <v>391</v>
      </c>
      <c r="D116" s="31">
        <v>44980</v>
      </c>
      <c r="E116" s="37">
        <v>465.65</v>
      </c>
      <c r="F116" s="37">
        <v>465.26666666666665</v>
      </c>
      <c r="G116" s="38">
        <v>456.18333333333328</v>
      </c>
      <c r="H116" s="38">
        <v>446.71666666666664</v>
      </c>
      <c r="I116" s="38">
        <v>437.63333333333327</v>
      </c>
      <c r="J116" s="38">
        <v>474.73333333333329</v>
      </c>
      <c r="K116" s="38">
        <v>483.81666666666666</v>
      </c>
      <c r="L116" s="38">
        <v>493.2833333333333</v>
      </c>
      <c r="M116" s="28">
        <v>474.35</v>
      </c>
      <c r="N116" s="28">
        <v>455.8</v>
      </c>
      <c r="O116" s="39">
        <v>4661000</v>
      </c>
      <c r="P116" s="40">
        <v>2.9827662395050816E-2</v>
      </c>
    </row>
    <row r="117" spans="1:16" ht="12.75" customHeight="1">
      <c r="A117" s="28">
        <v>107</v>
      </c>
      <c r="B117" s="29" t="s">
        <v>79</v>
      </c>
      <c r="C117" s="30" t="s">
        <v>135</v>
      </c>
      <c r="D117" s="31">
        <v>44980</v>
      </c>
      <c r="E117" s="37">
        <v>79.5</v>
      </c>
      <c r="F117" s="37">
        <v>79.883333333333326</v>
      </c>
      <c r="G117" s="38">
        <v>78.916666666666657</v>
      </c>
      <c r="H117" s="38">
        <v>78.333333333333329</v>
      </c>
      <c r="I117" s="38">
        <v>77.36666666666666</v>
      </c>
      <c r="J117" s="38">
        <v>80.466666666666654</v>
      </c>
      <c r="K117" s="38">
        <v>81.433333333333323</v>
      </c>
      <c r="L117" s="38">
        <v>82.016666666666652</v>
      </c>
      <c r="M117" s="28">
        <v>80.849999999999994</v>
      </c>
      <c r="N117" s="28">
        <v>79.3</v>
      </c>
      <c r="O117" s="39">
        <v>83791500</v>
      </c>
      <c r="P117" s="40">
        <v>7.8564257028112455E-2</v>
      </c>
    </row>
    <row r="118" spans="1:16" ht="12.75" customHeight="1">
      <c r="A118" s="28">
        <v>108</v>
      </c>
      <c r="B118" s="29" t="s">
        <v>47</v>
      </c>
      <c r="C118" s="30" t="s">
        <v>261</v>
      </c>
      <c r="D118" s="31">
        <v>44980</v>
      </c>
      <c r="E118" s="37">
        <v>833.3</v>
      </c>
      <c r="F118" s="37">
        <v>831.4666666666667</v>
      </c>
      <c r="G118" s="38">
        <v>817.98333333333335</v>
      </c>
      <c r="H118" s="38">
        <v>802.66666666666663</v>
      </c>
      <c r="I118" s="38">
        <v>789.18333333333328</v>
      </c>
      <c r="J118" s="38">
        <v>846.78333333333342</v>
      </c>
      <c r="K118" s="38">
        <v>860.26666666666677</v>
      </c>
      <c r="L118" s="38">
        <v>875.58333333333348</v>
      </c>
      <c r="M118" s="28">
        <v>844.95</v>
      </c>
      <c r="N118" s="28">
        <v>816.15</v>
      </c>
      <c r="O118" s="39">
        <v>2341950</v>
      </c>
      <c r="P118" s="40">
        <v>5.166374781085814E-2</v>
      </c>
    </row>
    <row r="119" spans="1:16" ht="12.75" customHeight="1">
      <c r="A119" s="28">
        <v>109</v>
      </c>
      <c r="B119" s="29" t="s">
        <v>44</v>
      </c>
      <c r="C119" s="30" t="s">
        <v>136</v>
      </c>
      <c r="D119" s="31">
        <v>44980</v>
      </c>
      <c r="E119" s="37">
        <v>639.29999999999995</v>
      </c>
      <c r="F119" s="37">
        <v>642.85</v>
      </c>
      <c r="G119" s="38">
        <v>634.65000000000009</v>
      </c>
      <c r="H119" s="38">
        <v>630.00000000000011</v>
      </c>
      <c r="I119" s="38">
        <v>621.80000000000018</v>
      </c>
      <c r="J119" s="38">
        <v>647.5</v>
      </c>
      <c r="K119" s="38">
        <v>655.7</v>
      </c>
      <c r="L119" s="38">
        <v>660.34999999999991</v>
      </c>
      <c r="M119" s="28">
        <v>651.04999999999995</v>
      </c>
      <c r="N119" s="28">
        <v>638.20000000000005</v>
      </c>
      <c r="O119" s="39">
        <v>15098125</v>
      </c>
      <c r="P119" s="40">
        <v>7.8302712160979879E-2</v>
      </c>
    </row>
    <row r="120" spans="1:16" ht="12.75" customHeight="1">
      <c r="A120" s="28">
        <v>110</v>
      </c>
      <c r="B120" s="29" t="s">
        <v>56</v>
      </c>
      <c r="C120" s="30" t="s">
        <v>137</v>
      </c>
      <c r="D120" s="31">
        <v>44980</v>
      </c>
      <c r="E120" s="37">
        <v>382.65</v>
      </c>
      <c r="F120" s="37">
        <v>383.2833333333333</v>
      </c>
      <c r="G120" s="38">
        <v>379.81666666666661</v>
      </c>
      <c r="H120" s="38">
        <v>376.98333333333329</v>
      </c>
      <c r="I120" s="38">
        <v>373.51666666666659</v>
      </c>
      <c r="J120" s="38">
        <v>386.11666666666662</v>
      </c>
      <c r="K120" s="38">
        <v>389.58333333333331</v>
      </c>
      <c r="L120" s="38">
        <v>392.41666666666663</v>
      </c>
      <c r="M120" s="28">
        <v>386.75</v>
      </c>
      <c r="N120" s="28">
        <v>380.45</v>
      </c>
      <c r="O120" s="39">
        <v>68785600</v>
      </c>
      <c r="P120" s="40">
        <v>4.458645155019924E-2</v>
      </c>
    </row>
    <row r="121" spans="1:16" ht="12.75" customHeight="1">
      <c r="A121" s="28">
        <v>111</v>
      </c>
      <c r="B121" s="29" t="s">
        <v>119</v>
      </c>
      <c r="C121" s="30" t="s">
        <v>138</v>
      </c>
      <c r="D121" s="31">
        <v>44980</v>
      </c>
      <c r="E121" s="37">
        <v>595.29999999999995</v>
      </c>
      <c r="F121" s="37">
        <v>594.1</v>
      </c>
      <c r="G121" s="38">
        <v>586.95000000000005</v>
      </c>
      <c r="H121" s="38">
        <v>578.6</v>
      </c>
      <c r="I121" s="38">
        <v>571.45000000000005</v>
      </c>
      <c r="J121" s="38">
        <v>602.45000000000005</v>
      </c>
      <c r="K121" s="38">
        <v>609.59999999999991</v>
      </c>
      <c r="L121" s="38">
        <v>617.95000000000005</v>
      </c>
      <c r="M121" s="28">
        <v>601.25</v>
      </c>
      <c r="N121" s="28">
        <v>585.75</v>
      </c>
      <c r="O121" s="39">
        <v>21613750</v>
      </c>
      <c r="P121" s="40">
        <v>3.3223782491783684E-2</v>
      </c>
    </row>
    <row r="122" spans="1:16" ht="12.75" customHeight="1">
      <c r="A122" s="28">
        <v>112</v>
      </c>
      <c r="B122" s="29" t="s">
        <v>42</v>
      </c>
      <c r="C122" s="30" t="s">
        <v>393</v>
      </c>
      <c r="D122" s="31">
        <v>44980</v>
      </c>
      <c r="E122" s="37">
        <v>2915.75</v>
      </c>
      <c r="F122" s="37">
        <v>2892.1999999999994</v>
      </c>
      <c r="G122" s="38">
        <v>2834.7499999999986</v>
      </c>
      <c r="H122" s="38">
        <v>2753.7499999999991</v>
      </c>
      <c r="I122" s="38">
        <v>2696.2999999999984</v>
      </c>
      <c r="J122" s="38">
        <v>2973.1999999999989</v>
      </c>
      <c r="K122" s="38">
        <v>3030.6499999999996</v>
      </c>
      <c r="L122" s="38">
        <v>3111.6499999999992</v>
      </c>
      <c r="M122" s="28">
        <v>2949.65</v>
      </c>
      <c r="N122" s="28">
        <v>2811.2</v>
      </c>
      <c r="O122" s="39">
        <v>571500</v>
      </c>
      <c r="P122" s="40">
        <v>6.5734265734265732E-2</v>
      </c>
    </row>
    <row r="123" spans="1:16" ht="12.75" customHeight="1">
      <c r="A123" s="28">
        <v>113</v>
      </c>
      <c r="B123" s="29" t="s">
        <v>119</v>
      </c>
      <c r="C123" s="30" t="s">
        <v>139</v>
      </c>
      <c r="D123" s="31">
        <v>44980</v>
      </c>
      <c r="E123" s="37">
        <v>723.35</v>
      </c>
      <c r="F123" s="37">
        <v>726.06666666666661</v>
      </c>
      <c r="G123" s="38">
        <v>719.28333333333319</v>
      </c>
      <c r="H123" s="38">
        <v>715.21666666666658</v>
      </c>
      <c r="I123" s="38">
        <v>708.43333333333317</v>
      </c>
      <c r="J123" s="38">
        <v>730.13333333333321</v>
      </c>
      <c r="K123" s="38">
        <v>736.91666666666652</v>
      </c>
      <c r="L123" s="38">
        <v>740.98333333333323</v>
      </c>
      <c r="M123" s="28">
        <v>732.85</v>
      </c>
      <c r="N123" s="28">
        <v>722</v>
      </c>
      <c r="O123" s="39">
        <v>24470100</v>
      </c>
      <c r="P123" s="40">
        <v>-7.5015057767070029E-3</v>
      </c>
    </row>
    <row r="124" spans="1:16" ht="12.75" customHeight="1">
      <c r="A124" s="28">
        <v>114</v>
      </c>
      <c r="B124" s="29" t="s">
        <v>44</v>
      </c>
      <c r="C124" s="30" t="s">
        <v>140</v>
      </c>
      <c r="D124" s="31">
        <v>44980</v>
      </c>
      <c r="E124" s="37">
        <v>457.85</v>
      </c>
      <c r="F124" s="37">
        <v>456.5333333333333</v>
      </c>
      <c r="G124" s="38">
        <v>451.81666666666661</v>
      </c>
      <c r="H124" s="38">
        <v>445.7833333333333</v>
      </c>
      <c r="I124" s="38">
        <v>441.06666666666661</v>
      </c>
      <c r="J124" s="38">
        <v>462.56666666666661</v>
      </c>
      <c r="K124" s="38">
        <v>467.2833333333333</v>
      </c>
      <c r="L124" s="38">
        <v>473.31666666666661</v>
      </c>
      <c r="M124" s="28">
        <v>461.25</v>
      </c>
      <c r="N124" s="28">
        <v>450.5</v>
      </c>
      <c r="O124" s="39">
        <v>13121250</v>
      </c>
      <c r="P124" s="40">
        <v>-2.8954671600370029E-2</v>
      </c>
    </row>
    <row r="125" spans="1:16" ht="12.75" customHeight="1">
      <c r="A125" s="28">
        <v>115</v>
      </c>
      <c r="B125" s="29" t="s">
        <v>58</v>
      </c>
      <c r="C125" s="30" t="s">
        <v>141</v>
      </c>
      <c r="D125" s="31">
        <v>44980</v>
      </c>
      <c r="E125" s="37">
        <v>1737.5</v>
      </c>
      <c r="F125" s="37">
        <v>1744.9666666666665</v>
      </c>
      <c r="G125" s="38">
        <v>1722.9833333333329</v>
      </c>
      <c r="H125" s="38">
        <v>1708.4666666666665</v>
      </c>
      <c r="I125" s="38">
        <v>1686.4833333333329</v>
      </c>
      <c r="J125" s="38">
        <v>1759.4833333333329</v>
      </c>
      <c r="K125" s="38">
        <v>1781.4666666666665</v>
      </c>
      <c r="L125" s="38">
        <v>1795.9833333333329</v>
      </c>
      <c r="M125" s="28">
        <v>1766.95</v>
      </c>
      <c r="N125" s="28">
        <v>1730.45</v>
      </c>
      <c r="O125" s="39">
        <v>42323200</v>
      </c>
      <c r="P125" s="40">
        <v>1.5032472827390375E-2</v>
      </c>
    </row>
    <row r="126" spans="1:16" ht="12.75" customHeight="1">
      <c r="A126" s="28">
        <v>116</v>
      </c>
      <c r="B126" s="29" t="s">
        <v>63</v>
      </c>
      <c r="C126" s="30" t="s">
        <v>142</v>
      </c>
      <c r="D126" s="31">
        <v>44980</v>
      </c>
      <c r="E126" s="37">
        <v>91.1</v>
      </c>
      <c r="F126" s="37">
        <v>91.633333333333326</v>
      </c>
      <c r="G126" s="38">
        <v>90.266666666666652</v>
      </c>
      <c r="H126" s="38">
        <v>89.433333333333323</v>
      </c>
      <c r="I126" s="38">
        <v>88.066666666666649</v>
      </c>
      <c r="J126" s="38">
        <v>92.466666666666654</v>
      </c>
      <c r="K126" s="38">
        <v>93.833333333333329</v>
      </c>
      <c r="L126" s="38">
        <v>94.666666666666657</v>
      </c>
      <c r="M126" s="28">
        <v>93</v>
      </c>
      <c r="N126" s="28">
        <v>90.8</v>
      </c>
      <c r="O126" s="39">
        <v>68215056</v>
      </c>
      <c r="P126" s="40">
        <v>-2.33806055960138E-2</v>
      </c>
    </row>
    <row r="127" spans="1:16" ht="12.75" customHeight="1">
      <c r="A127" s="28">
        <v>117</v>
      </c>
      <c r="B127" s="29" t="s">
        <v>44</v>
      </c>
      <c r="C127" s="30" t="s">
        <v>143</v>
      </c>
      <c r="D127" s="31">
        <v>44980</v>
      </c>
      <c r="E127" s="37">
        <v>1966.9</v>
      </c>
      <c r="F127" s="37">
        <v>1968.8166666666666</v>
      </c>
      <c r="G127" s="38">
        <v>1938.1333333333332</v>
      </c>
      <c r="H127" s="38">
        <v>1909.3666666666666</v>
      </c>
      <c r="I127" s="38">
        <v>1878.6833333333332</v>
      </c>
      <c r="J127" s="38">
        <v>1997.5833333333333</v>
      </c>
      <c r="K127" s="38">
        <v>2028.2666666666667</v>
      </c>
      <c r="L127" s="38">
        <v>2057.0333333333333</v>
      </c>
      <c r="M127" s="28">
        <v>1999.5</v>
      </c>
      <c r="N127" s="28">
        <v>1940.05</v>
      </c>
      <c r="O127" s="39">
        <v>1095000</v>
      </c>
      <c r="P127" s="40">
        <v>-6.4102564102564097E-2</v>
      </c>
    </row>
    <row r="128" spans="1:16" ht="12.75" customHeight="1">
      <c r="A128" s="28">
        <v>118</v>
      </c>
      <c r="B128" s="29" t="s">
        <v>47</v>
      </c>
      <c r="C128" s="30" t="s">
        <v>263</v>
      </c>
      <c r="D128" s="31">
        <v>44980</v>
      </c>
      <c r="E128" s="37">
        <v>331.95</v>
      </c>
      <c r="F128" s="37">
        <v>331.68333333333334</v>
      </c>
      <c r="G128" s="38">
        <v>325.36666666666667</v>
      </c>
      <c r="H128" s="38">
        <v>318.78333333333336</v>
      </c>
      <c r="I128" s="38">
        <v>312.4666666666667</v>
      </c>
      <c r="J128" s="38">
        <v>338.26666666666665</v>
      </c>
      <c r="K128" s="38">
        <v>344.58333333333337</v>
      </c>
      <c r="L128" s="38">
        <v>351.16666666666663</v>
      </c>
      <c r="M128" s="28">
        <v>338</v>
      </c>
      <c r="N128" s="28">
        <v>325.10000000000002</v>
      </c>
      <c r="O128" s="39">
        <v>9797700</v>
      </c>
      <c r="P128" s="40">
        <v>-3.9141131737866252E-3</v>
      </c>
    </row>
    <row r="129" spans="1:16" ht="12.75" customHeight="1">
      <c r="A129" s="28">
        <v>119</v>
      </c>
      <c r="B129" s="29" t="s">
        <v>63</v>
      </c>
      <c r="C129" s="30" t="s">
        <v>144</v>
      </c>
      <c r="D129" s="31">
        <v>44980</v>
      </c>
      <c r="E129" s="37">
        <v>361</v>
      </c>
      <c r="F129" s="37">
        <v>363.23333333333335</v>
      </c>
      <c r="G129" s="38">
        <v>358.31666666666672</v>
      </c>
      <c r="H129" s="38">
        <v>355.63333333333338</v>
      </c>
      <c r="I129" s="38">
        <v>350.71666666666675</v>
      </c>
      <c r="J129" s="38">
        <v>365.91666666666669</v>
      </c>
      <c r="K129" s="38">
        <v>370.83333333333331</v>
      </c>
      <c r="L129" s="38">
        <v>373.51666666666665</v>
      </c>
      <c r="M129" s="28">
        <v>368.15</v>
      </c>
      <c r="N129" s="28">
        <v>360.55</v>
      </c>
      <c r="O129" s="39">
        <v>14900000</v>
      </c>
      <c r="P129" s="40">
        <v>-2.3846960167714884E-2</v>
      </c>
    </row>
    <row r="130" spans="1:16" ht="12.75" customHeight="1">
      <c r="A130" s="28">
        <v>120</v>
      </c>
      <c r="B130" s="29" t="s">
        <v>70</v>
      </c>
      <c r="C130" s="30" t="s">
        <v>145</v>
      </c>
      <c r="D130" s="31">
        <v>44980</v>
      </c>
      <c r="E130" s="37">
        <v>2222.35</v>
      </c>
      <c r="F130" s="37">
        <v>2228.4666666666667</v>
      </c>
      <c r="G130" s="38">
        <v>2207.1333333333332</v>
      </c>
      <c r="H130" s="38">
        <v>2191.9166666666665</v>
      </c>
      <c r="I130" s="38">
        <v>2170.583333333333</v>
      </c>
      <c r="J130" s="38">
        <v>2243.6833333333334</v>
      </c>
      <c r="K130" s="38">
        <v>2265.0166666666664</v>
      </c>
      <c r="L130" s="38">
        <v>2280.2333333333336</v>
      </c>
      <c r="M130" s="28">
        <v>2249.8000000000002</v>
      </c>
      <c r="N130" s="28">
        <v>2213.25</v>
      </c>
      <c r="O130" s="39">
        <v>8778300</v>
      </c>
      <c r="P130" s="40">
        <v>1.4914501751586833E-2</v>
      </c>
    </row>
    <row r="131" spans="1:16" ht="12.75" customHeight="1">
      <c r="A131" s="28">
        <v>121</v>
      </c>
      <c r="B131" s="29" t="s">
        <v>86</v>
      </c>
      <c r="C131" s="30" t="s">
        <v>871</v>
      </c>
      <c r="D131" s="31">
        <v>44980</v>
      </c>
      <c r="E131" s="37">
        <v>4900.95</v>
      </c>
      <c r="F131" s="37">
        <v>4906.0166666666673</v>
      </c>
      <c r="G131" s="38">
        <v>4841.7833333333347</v>
      </c>
      <c r="H131" s="38">
        <v>4782.6166666666677</v>
      </c>
      <c r="I131" s="38">
        <v>4718.383333333335</v>
      </c>
      <c r="J131" s="38">
        <v>4965.1833333333343</v>
      </c>
      <c r="K131" s="38">
        <v>5029.4166666666661</v>
      </c>
      <c r="L131" s="38">
        <v>5088.5833333333339</v>
      </c>
      <c r="M131" s="28">
        <v>4970.25</v>
      </c>
      <c r="N131" s="28">
        <v>4846.8500000000004</v>
      </c>
      <c r="O131" s="39">
        <v>1456950</v>
      </c>
      <c r="P131" s="40">
        <v>7.8862716613053857E-3</v>
      </c>
    </row>
    <row r="132" spans="1:16" ht="12.75" customHeight="1">
      <c r="A132" s="28">
        <v>122</v>
      </c>
      <c r="B132" s="29" t="s">
        <v>86</v>
      </c>
      <c r="C132" s="30" t="s">
        <v>146</v>
      </c>
      <c r="D132" s="31">
        <v>44980</v>
      </c>
      <c r="E132" s="37">
        <v>3739.4</v>
      </c>
      <c r="F132" s="37">
        <v>3724.15</v>
      </c>
      <c r="G132" s="38">
        <v>3675.3</v>
      </c>
      <c r="H132" s="38">
        <v>3611.2000000000003</v>
      </c>
      <c r="I132" s="38">
        <v>3562.3500000000004</v>
      </c>
      <c r="J132" s="38">
        <v>3788.25</v>
      </c>
      <c r="K132" s="38">
        <v>3837.0999999999995</v>
      </c>
      <c r="L132" s="38">
        <v>3901.2</v>
      </c>
      <c r="M132" s="28">
        <v>3773</v>
      </c>
      <c r="N132" s="28">
        <v>3660.05</v>
      </c>
      <c r="O132" s="39">
        <v>1183200</v>
      </c>
      <c r="P132" s="40">
        <v>-0.11833084947839047</v>
      </c>
    </row>
    <row r="133" spans="1:16" ht="12.75" customHeight="1">
      <c r="A133" s="28">
        <v>123</v>
      </c>
      <c r="B133" s="29" t="s">
        <v>47</v>
      </c>
      <c r="C133" s="30" t="s">
        <v>147</v>
      </c>
      <c r="D133" s="31">
        <v>44980</v>
      </c>
      <c r="E133" s="37">
        <v>667.4</v>
      </c>
      <c r="F133" s="37">
        <v>666.51666666666677</v>
      </c>
      <c r="G133" s="38">
        <v>658.03333333333353</v>
      </c>
      <c r="H133" s="38">
        <v>648.66666666666674</v>
      </c>
      <c r="I133" s="38">
        <v>640.18333333333351</v>
      </c>
      <c r="J133" s="38">
        <v>675.88333333333355</v>
      </c>
      <c r="K133" s="38">
        <v>684.3666666666669</v>
      </c>
      <c r="L133" s="38">
        <v>693.73333333333358</v>
      </c>
      <c r="M133" s="28">
        <v>675</v>
      </c>
      <c r="N133" s="28">
        <v>657.15</v>
      </c>
      <c r="O133" s="39">
        <v>8256050</v>
      </c>
      <c r="P133" s="40">
        <v>-6.9903284496792104E-2</v>
      </c>
    </row>
    <row r="134" spans="1:16" ht="12.75" customHeight="1">
      <c r="A134" s="28">
        <v>124</v>
      </c>
      <c r="B134" s="29" t="s">
        <v>49</v>
      </c>
      <c r="C134" s="30" t="s">
        <v>148</v>
      </c>
      <c r="D134" s="31">
        <v>44980</v>
      </c>
      <c r="E134" s="37">
        <v>1344.5</v>
      </c>
      <c r="F134" s="37">
        <v>1344</v>
      </c>
      <c r="G134" s="38">
        <v>1333.25</v>
      </c>
      <c r="H134" s="38">
        <v>1322</v>
      </c>
      <c r="I134" s="38">
        <v>1311.25</v>
      </c>
      <c r="J134" s="38">
        <v>1355.25</v>
      </c>
      <c r="K134" s="38">
        <v>1366</v>
      </c>
      <c r="L134" s="38">
        <v>1377.25</v>
      </c>
      <c r="M134" s="28">
        <v>1354.75</v>
      </c>
      <c r="N134" s="28">
        <v>1332.75</v>
      </c>
      <c r="O134" s="39">
        <v>12948600</v>
      </c>
      <c r="P134" s="40">
        <v>2.8190393581264232E-3</v>
      </c>
    </row>
    <row r="135" spans="1:16" ht="12.75" customHeight="1">
      <c r="A135" s="28">
        <v>125</v>
      </c>
      <c r="B135" s="29" t="s">
        <v>63</v>
      </c>
      <c r="C135" s="30" t="s">
        <v>149</v>
      </c>
      <c r="D135" s="31">
        <v>44980</v>
      </c>
      <c r="E135" s="37">
        <v>261</v>
      </c>
      <c r="F135" s="37">
        <v>262.03333333333336</v>
      </c>
      <c r="G135" s="38">
        <v>259.61666666666673</v>
      </c>
      <c r="H135" s="38">
        <v>258.23333333333335</v>
      </c>
      <c r="I135" s="38">
        <v>255.81666666666672</v>
      </c>
      <c r="J135" s="38">
        <v>263.41666666666674</v>
      </c>
      <c r="K135" s="38">
        <v>265.83333333333337</v>
      </c>
      <c r="L135" s="38">
        <v>267.21666666666675</v>
      </c>
      <c r="M135" s="28">
        <v>264.45</v>
      </c>
      <c r="N135" s="28">
        <v>260.64999999999998</v>
      </c>
      <c r="O135" s="39">
        <v>30636000</v>
      </c>
      <c r="P135" s="40">
        <v>-1.1996904024767802E-2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44980</v>
      </c>
      <c r="E136" s="37">
        <v>107.7</v>
      </c>
      <c r="F136" s="37">
        <v>108.15000000000002</v>
      </c>
      <c r="G136" s="38">
        <v>106.90000000000003</v>
      </c>
      <c r="H136" s="38">
        <v>106.10000000000001</v>
      </c>
      <c r="I136" s="38">
        <v>104.85000000000002</v>
      </c>
      <c r="J136" s="38">
        <v>108.95000000000005</v>
      </c>
      <c r="K136" s="38">
        <v>110.20000000000002</v>
      </c>
      <c r="L136" s="38">
        <v>111.00000000000006</v>
      </c>
      <c r="M136" s="28">
        <v>109.4</v>
      </c>
      <c r="N136" s="28">
        <v>107.35</v>
      </c>
      <c r="O136" s="39">
        <v>45984000</v>
      </c>
      <c r="P136" s="40">
        <v>7.6255587693925845E-3</v>
      </c>
    </row>
    <row r="137" spans="1:16" ht="12.75" customHeight="1">
      <c r="A137" s="28">
        <v>127</v>
      </c>
      <c r="B137" s="29" t="s">
        <v>56</v>
      </c>
      <c r="C137" s="30" t="s">
        <v>151</v>
      </c>
      <c r="D137" s="31">
        <v>44980</v>
      </c>
      <c r="E137" s="37">
        <v>490.05</v>
      </c>
      <c r="F137" s="37">
        <v>490.01666666666665</v>
      </c>
      <c r="G137" s="38">
        <v>486.58333333333331</v>
      </c>
      <c r="H137" s="38">
        <v>483.11666666666667</v>
      </c>
      <c r="I137" s="38">
        <v>479.68333333333334</v>
      </c>
      <c r="J137" s="38">
        <v>493.48333333333329</v>
      </c>
      <c r="K137" s="38">
        <v>496.91666666666669</v>
      </c>
      <c r="L137" s="38">
        <v>500.38333333333327</v>
      </c>
      <c r="M137" s="28">
        <v>493.45</v>
      </c>
      <c r="N137" s="28">
        <v>486.55</v>
      </c>
      <c r="O137" s="39">
        <v>8400000</v>
      </c>
      <c r="P137" s="40">
        <v>2.1003500583430573E-2</v>
      </c>
    </row>
    <row r="138" spans="1:16" ht="12.75" customHeight="1">
      <c r="A138" s="28">
        <v>128</v>
      </c>
      <c r="B138" s="29" t="s">
        <v>49</v>
      </c>
      <c r="C138" s="30" t="s">
        <v>152</v>
      </c>
      <c r="D138" s="31">
        <v>44980</v>
      </c>
      <c r="E138" s="37">
        <v>8708.1</v>
      </c>
      <c r="F138" s="37">
        <v>8748.6166666666668</v>
      </c>
      <c r="G138" s="38">
        <v>8649.2333333333336</v>
      </c>
      <c r="H138" s="38">
        <v>8590.3666666666668</v>
      </c>
      <c r="I138" s="38">
        <v>8490.9833333333336</v>
      </c>
      <c r="J138" s="38">
        <v>8807.4833333333336</v>
      </c>
      <c r="K138" s="38">
        <v>8906.8666666666686</v>
      </c>
      <c r="L138" s="38">
        <v>8965.7333333333336</v>
      </c>
      <c r="M138" s="28">
        <v>8848</v>
      </c>
      <c r="N138" s="28">
        <v>8689.75</v>
      </c>
      <c r="O138" s="39">
        <v>2308300</v>
      </c>
      <c r="P138" s="40">
        <v>3.196530758226037E-2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44980</v>
      </c>
      <c r="E139" s="37">
        <v>765.15</v>
      </c>
      <c r="F139" s="37">
        <v>768.01666666666677</v>
      </c>
      <c r="G139" s="38">
        <v>759.88333333333355</v>
      </c>
      <c r="H139" s="38">
        <v>754.61666666666679</v>
      </c>
      <c r="I139" s="38">
        <v>746.48333333333358</v>
      </c>
      <c r="J139" s="38">
        <v>773.28333333333353</v>
      </c>
      <c r="K139" s="38">
        <v>781.41666666666674</v>
      </c>
      <c r="L139" s="38">
        <v>786.68333333333351</v>
      </c>
      <c r="M139" s="28">
        <v>776.15</v>
      </c>
      <c r="N139" s="28">
        <v>762.75</v>
      </c>
      <c r="O139" s="39">
        <v>13954375</v>
      </c>
      <c r="P139" s="40">
        <v>-2.4382783482630545E-2</v>
      </c>
    </row>
    <row r="140" spans="1:16" ht="12.75" customHeight="1">
      <c r="A140" s="28">
        <v>130</v>
      </c>
      <c r="B140" s="29" t="s">
        <v>44</v>
      </c>
      <c r="C140" s="30" t="s">
        <v>424</v>
      </c>
      <c r="D140" s="31">
        <v>44980</v>
      </c>
      <c r="E140" s="37">
        <v>1377.15</v>
      </c>
      <c r="F140" s="37">
        <v>1385.5833333333333</v>
      </c>
      <c r="G140" s="38">
        <v>1363.3166666666666</v>
      </c>
      <c r="H140" s="38">
        <v>1349.4833333333333</v>
      </c>
      <c r="I140" s="38">
        <v>1327.2166666666667</v>
      </c>
      <c r="J140" s="38">
        <v>1399.4166666666665</v>
      </c>
      <c r="K140" s="38">
        <v>1421.6833333333334</v>
      </c>
      <c r="L140" s="38">
        <v>1435.5166666666664</v>
      </c>
      <c r="M140" s="28">
        <v>1407.85</v>
      </c>
      <c r="N140" s="28">
        <v>1371.75</v>
      </c>
      <c r="O140" s="39">
        <v>1202000</v>
      </c>
      <c r="P140" s="40">
        <v>1.3832658569500675E-2</v>
      </c>
    </row>
    <row r="141" spans="1:16" ht="12.75" customHeight="1">
      <c r="A141" s="28">
        <v>131</v>
      </c>
      <c r="B141" s="29" t="s">
        <v>47</v>
      </c>
      <c r="C141" s="30" t="s">
        <v>154</v>
      </c>
      <c r="D141" s="31">
        <v>44980</v>
      </c>
      <c r="E141" s="37">
        <v>1352.45</v>
      </c>
      <c r="F141" s="37">
        <v>1344.6000000000001</v>
      </c>
      <c r="G141" s="38">
        <v>1332.6000000000004</v>
      </c>
      <c r="H141" s="38">
        <v>1312.7500000000002</v>
      </c>
      <c r="I141" s="38">
        <v>1300.7500000000005</v>
      </c>
      <c r="J141" s="38">
        <v>1364.4500000000003</v>
      </c>
      <c r="K141" s="38">
        <v>1376.4499999999998</v>
      </c>
      <c r="L141" s="38">
        <v>1396.3000000000002</v>
      </c>
      <c r="M141" s="28">
        <v>1356.6</v>
      </c>
      <c r="N141" s="28">
        <v>1324.75</v>
      </c>
      <c r="O141" s="39">
        <v>1254400</v>
      </c>
      <c r="P141" s="40">
        <v>1.950585175552666E-2</v>
      </c>
    </row>
    <row r="142" spans="1:16" ht="12.75" customHeight="1">
      <c r="A142" s="28">
        <v>132</v>
      </c>
      <c r="B142" s="29" t="s">
        <v>63</v>
      </c>
      <c r="C142" s="30" t="s">
        <v>155</v>
      </c>
      <c r="D142" s="31">
        <v>44980</v>
      </c>
      <c r="E142" s="37">
        <v>720.25</v>
      </c>
      <c r="F142" s="37">
        <v>725.45000000000016</v>
      </c>
      <c r="G142" s="38">
        <v>710.25000000000034</v>
      </c>
      <c r="H142" s="38">
        <v>700.25000000000023</v>
      </c>
      <c r="I142" s="38">
        <v>685.05000000000041</v>
      </c>
      <c r="J142" s="38">
        <v>735.45000000000027</v>
      </c>
      <c r="K142" s="38">
        <v>750.65000000000009</v>
      </c>
      <c r="L142" s="38">
        <v>760.6500000000002</v>
      </c>
      <c r="M142" s="28">
        <v>740.65</v>
      </c>
      <c r="N142" s="28">
        <v>715.45</v>
      </c>
      <c r="O142" s="39">
        <v>3416400</v>
      </c>
      <c r="P142" s="40">
        <v>2.5560975609756096E-2</v>
      </c>
    </row>
    <row r="143" spans="1:16" ht="12.75" customHeight="1">
      <c r="A143" s="28">
        <v>133</v>
      </c>
      <c r="B143" s="29" t="s">
        <v>79</v>
      </c>
      <c r="C143" s="30" t="s">
        <v>156</v>
      </c>
      <c r="D143" s="31">
        <v>44980</v>
      </c>
      <c r="E143" s="37">
        <v>889.8</v>
      </c>
      <c r="F143" s="37">
        <v>889.1</v>
      </c>
      <c r="G143" s="38">
        <v>882.75</v>
      </c>
      <c r="H143" s="38">
        <v>875.69999999999993</v>
      </c>
      <c r="I143" s="38">
        <v>869.34999999999991</v>
      </c>
      <c r="J143" s="38">
        <v>896.15000000000009</v>
      </c>
      <c r="K143" s="38">
        <v>902.50000000000023</v>
      </c>
      <c r="L143" s="38">
        <v>909.55000000000018</v>
      </c>
      <c r="M143" s="28">
        <v>895.45</v>
      </c>
      <c r="N143" s="28">
        <v>882.05</v>
      </c>
      <c r="O143" s="39">
        <v>2502400</v>
      </c>
      <c r="P143" s="40">
        <v>-6.3192572626534896E-2</v>
      </c>
    </row>
    <row r="144" spans="1:16" ht="12.75" customHeight="1">
      <c r="A144" s="28">
        <v>134</v>
      </c>
      <c r="B144" s="29" t="s">
        <v>49</v>
      </c>
      <c r="C144" s="30" t="s">
        <v>803</v>
      </c>
      <c r="D144" s="31">
        <v>44980</v>
      </c>
      <c r="E144" s="37">
        <v>82</v>
      </c>
      <c r="F144" s="37">
        <v>82.100000000000009</v>
      </c>
      <c r="G144" s="38">
        <v>79.90000000000002</v>
      </c>
      <c r="H144" s="38">
        <v>77.800000000000011</v>
      </c>
      <c r="I144" s="38">
        <v>75.600000000000023</v>
      </c>
      <c r="J144" s="38">
        <v>84.200000000000017</v>
      </c>
      <c r="K144" s="38">
        <v>86.4</v>
      </c>
      <c r="L144" s="38">
        <v>88.500000000000014</v>
      </c>
      <c r="M144" s="28">
        <v>84.3</v>
      </c>
      <c r="N144" s="28">
        <v>80</v>
      </c>
      <c r="O144" s="39">
        <v>71766000</v>
      </c>
      <c r="P144" s="40">
        <v>7.7531164487686224E-2</v>
      </c>
    </row>
    <row r="145" spans="1:16" ht="12.75" customHeight="1">
      <c r="A145" s="28">
        <v>135</v>
      </c>
      <c r="B145" s="29" t="s">
        <v>86</v>
      </c>
      <c r="C145" s="30" t="s">
        <v>157</v>
      </c>
      <c r="D145" s="31">
        <v>44980</v>
      </c>
      <c r="E145" s="37">
        <v>2247.5500000000002</v>
      </c>
      <c r="F145" s="37">
        <v>2238.9833333333336</v>
      </c>
      <c r="G145" s="38">
        <v>2217.9666666666672</v>
      </c>
      <c r="H145" s="38">
        <v>2188.3833333333337</v>
      </c>
      <c r="I145" s="38">
        <v>2167.3666666666672</v>
      </c>
      <c r="J145" s="38">
        <v>2268.5666666666671</v>
      </c>
      <c r="K145" s="38">
        <v>2289.5833333333335</v>
      </c>
      <c r="L145" s="38">
        <v>2319.166666666667</v>
      </c>
      <c r="M145" s="28">
        <v>2260</v>
      </c>
      <c r="N145" s="28">
        <v>2209.4</v>
      </c>
      <c r="O145" s="39">
        <v>1695925</v>
      </c>
      <c r="P145" s="40">
        <v>0.17221060634860294</v>
      </c>
    </row>
    <row r="146" spans="1:16" ht="12.75" customHeight="1">
      <c r="A146" s="28">
        <v>136</v>
      </c>
      <c r="B146" s="29" t="s">
        <v>49</v>
      </c>
      <c r="C146" s="30" t="s">
        <v>158</v>
      </c>
      <c r="D146" s="31">
        <v>44980</v>
      </c>
      <c r="E146" s="37">
        <v>89109.95</v>
      </c>
      <c r="F146" s="37">
        <v>89312.05</v>
      </c>
      <c r="G146" s="38">
        <v>88624.1</v>
      </c>
      <c r="H146" s="38">
        <v>88138.25</v>
      </c>
      <c r="I146" s="38">
        <v>87450.3</v>
      </c>
      <c r="J146" s="38">
        <v>89797.900000000009</v>
      </c>
      <c r="K146" s="38">
        <v>90485.849999999991</v>
      </c>
      <c r="L146" s="38">
        <v>90971.700000000012</v>
      </c>
      <c r="M146" s="28">
        <v>90000</v>
      </c>
      <c r="N146" s="28">
        <v>88826.2</v>
      </c>
      <c r="O146" s="39">
        <v>67630</v>
      </c>
      <c r="P146" s="40">
        <v>-1.8147502903600465E-2</v>
      </c>
    </row>
    <row r="147" spans="1:16" ht="12.75" customHeight="1">
      <c r="A147" s="28">
        <v>137</v>
      </c>
      <c r="B147" s="29" t="s">
        <v>63</v>
      </c>
      <c r="C147" s="30" t="s">
        <v>159</v>
      </c>
      <c r="D147" s="31">
        <v>44980</v>
      </c>
      <c r="E147" s="37">
        <v>989.95</v>
      </c>
      <c r="F147" s="37">
        <v>987.7166666666667</v>
      </c>
      <c r="G147" s="38">
        <v>982.58333333333337</v>
      </c>
      <c r="H147" s="38">
        <v>975.2166666666667</v>
      </c>
      <c r="I147" s="38">
        <v>970.08333333333337</v>
      </c>
      <c r="J147" s="38">
        <v>995.08333333333337</v>
      </c>
      <c r="K147" s="38">
        <v>1000.2166666666666</v>
      </c>
      <c r="L147" s="38">
        <v>1007.5833333333334</v>
      </c>
      <c r="M147" s="28">
        <v>992.85</v>
      </c>
      <c r="N147" s="28">
        <v>980.35</v>
      </c>
      <c r="O147" s="39">
        <v>7671400</v>
      </c>
      <c r="P147" s="40">
        <v>-5.9474039109912342E-2</v>
      </c>
    </row>
    <row r="148" spans="1:16" ht="12.75" customHeight="1">
      <c r="A148" s="28">
        <v>138</v>
      </c>
      <c r="B148" s="29" t="s">
        <v>119</v>
      </c>
      <c r="C148" s="30" t="s">
        <v>161</v>
      </c>
      <c r="D148" s="31">
        <v>44980</v>
      </c>
      <c r="E148" s="37">
        <v>81.400000000000006</v>
      </c>
      <c r="F148" s="37">
        <v>81.11666666666666</v>
      </c>
      <c r="G148" s="38">
        <v>80.433333333333323</v>
      </c>
      <c r="H148" s="38">
        <v>79.466666666666669</v>
      </c>
      <c r="I148" s="38">
        <v>78.783333333333331</v>
      </c>
      <c r="J148" s="38">
        <v>82.083333333333314</v>
      </c>
      <c r="K148" s="38">
        <v>82.766666666666652</v>
      </c>
      <c r="L148" s="38">
        <v>83.733333333333306</v>
      </c>
      <c r="M148" s="28">
        <v>81.8</v>
      </c>
      <c r="N148" s="28">
        <v>80.150000000000006</v>
      </c>
      <c r="O148" s="39">
        <v>60937500</v>
      </c>
      <c r="P148" s="40">
        <v>3.5559520774917155E-2</v>
      </c>
    </row>
    <row r="149" spans="1:16" ht="12.75" customHeight="1">
      <c r="A149" s="28">
        <v>139</v>
      </c>
      <c r="B149" s="29" t="s">
        <v>44</v>
      </c>
      <c r="C149" s="30" t="s">
        <v>162</v>
      </c>
      <c r="D149" s="31">
        <v>44980</v>
      </c>
      <c r="E149" s="37">
        <v>3517.7</v>
      </c>
      <c r="F149" s="37">
        <v>3520.6333333333337</v>
      </c>
      <c r="G149" s="38">
        <v>3477.1166666666672</v>
      </c>
      <c r="H149" s="38">
        <v>3436.5333333333338</v>
      </c>
      <c r="I149" s="38">
        <v>3393.0166666666673</v>
      </c>
      <c r="J149" s="38">
        <v>3561.2166666666672</v>
      </c>
      <c r="K149" s="38">
        <v>3604.7333333333336</v>
      </c>
      <c r="L149" s="38">
        <v>3645.3166666666671</v>
      </c>
      <c r="M149" s="28">
        <v>3564.15</v>
      </c>
      <c r="N149" s="28">
        <v>3480.05</v>
      </c>
      <c r="O149" s="39">
        <v>1795000</v>
      </c>
      <c r="P149" s="40">
        <v>-9.2402983187966123E-2</v>
      </c>
    </row>
    <row r="150" spans="1:16" ht="12.75" customHeight="1">
      <c r="A150" s="28">
        <v>140</v>
      </c>
      <c r="B150" s="29" t="s">
        <v>38</v>
      </c>
      <c r="C150" s="30" t="s">
        <v>163</v>
      </c>
      <c r="D150" s="31">
        <v>44980</v>
      </c>
      <c r="E150" s="37">
        <v>4288.7</v>
      </c>
      <c r="F150" s="37">
        <v>4244.1166666666668</v>
      </c>
      <c r="G150" s="38">
        <v>4172.6833333333334</v>
      </c>
      <c r="H150" s="38">
        <v>4056.666666666667</v>
      </c>
      <c r="I150" s="38">
        <v>3985.2333333333336</v>
      </c>
      <c r="J150" s="38">
        <v>4360.1333333333332</v>
      </c>
      <c r="K150" s="38">
        <v>4431.5666666666675</v>
      </c>
      <c r="L150" s="38">
        <v>4547.583333333333</v>
      </c>
      <c r="M150" s="28">
        <v>4315.55</v>
      </c>
      <c r="N150" s="28">
        <v>4128.1000000000004</v>
      </c>
      <c r="O150" s="39">
        <v>467400</v>
      </c>
      <c r="P150" s="40">
        <v>1.2345679012345678E-2</v>
      </c>
    </row>
    <row r="151" spans="1:16" ht="12.75" customHeight="1">
      <c r="A151" s="28">
        <v>141</v>
      </c>
      <c r="B151" s="29" t="s">
        <v>56</v>
      </c>
      <c r="C151" s="30" t="s">
        <v>164</v>
      </c>
      <c r="D151" s="31">
        <v>44980</v>
      </c>
      <c r="E151" s="37">
        <v>18811.5</v>
      </c>
      <c r="F151" s="37">
        <v>18874.516666666666</v>
      </c>
      <c r="G151" s="38">
        <v>18699.083333333332</v>
      </c>
      <c r="H151" s="38">
        <v>18586.666666666664</v>
      </c>
      <c r="I151" s="38">
        <v>18411.23333333333</v>
      </c>
      <c r="J151" s="38">
        <v>18986.933333333334</v>
      </c>
      <c r="K151" s="38">
        <v>19162.366666666669</v>
      </c>
      <c r="L151" s="38">
        <v>19274.783333333336</v>
      </c>
      <c r="M151" s="28">
        <v>19049.95</v>
      </c>
      <c r="N151" s="28">
        <v>18762.099999999999</v>
      </c>
      <c r="O151" s="39">
        <v>304920</v>
      </c>
      <c r="P151" s="40">
        <v>-3.1384856806590819E-3</v>
      </c>
    </row>
    <row r="152" spans="1:16" ht="12.75" customHeight="1">
      <c r="A152" s="28">
        <v>142</v>
      </c>
      <c r="B152" s="29" t="s">
        <v>119</v>
      </c>
      <c r="C152" s="30" t="s">
        <v>165</v>
      </c>
      <c r="D152" s="31">
        <v>44980</v>
      </c>
      <c r="E152" s="37">
        <v>118.95</v>
      </c>
      <c r="F152" s="37">
        <v>119.59999999999998</v>
      </c>
      <c r="G152" s="38">
        <v>117.44999999999996</v>
      </c>
      <c r="H152" s="38">
        <v>115.94999999999997</v>
      </c>
      <c r="I152" s="38">
        <v>113.79999999999995</v>
      </c>
      <c r="J152" s="38">
        <v>121.09999999999997</v>
      </c>
      <c r="K152" s="38">
        <v>123.24999999999997</v>
      </c>
      <c r="L152" s="38">
        <v>124.74999999999997</v>
      </c>
      <c r="M152" s="28">
        <v>121.75</v>
      </c>
      <c r="N152" s="28">
        <v>118.1</v>
      </c>
      <c r="O152" s="39">
        <v>42439500</v>
      </c>
      <c r="P152" s="40">
        <v>3.6829375549692171E-2</v>
      </c>
    </row>
    <row r="153" spans="1:16" ht="12.75" customHeight="1">
      <c r="A153" s="28">
        <v>143</v>
      </c>
      <c r="B153" s="29" t="s">
        <v>166</v>
      </c>
      <c r="C153" s="30" t="s">
        <v>167</v>
      </c>
      <c r="D153" s="31">
        <v>44980</v>
      </c>
      <c r="E153" s="37">
        <v>168.25</v>
      </c>
      <c r="F153" s="37">
        <v>168.63333333333333</v>
      </c>
      <c r="G153" s="38">
        <v>167.26666666666665</v>
      </c>
      <c r="H153" s="38">
        <v>166.28333333333333</v>
      </c>
      <c r="I153" s="38">
        <v>164.91666666666666</v>
      </c>
      <c r="J153" s="38">
        <v>169.61666666666665</v>
      </c>
      <c r="K153" s="38">
        <v>170.98333333333332</v>
      </c>
      <c r="L153" s="38">
        <v>171.96666666666664</v>
      </c>
      <c r="M153" s="28">
        <v>170</v>
      </c>
      <c r="N153" s="28">
        <v>167.65</v>
      </c>
      <c r="O153" s="39">
        <v>73752300</v>
      </c>
      <c r="P153" s="40">
        <v>1.4107688690336233E-2</v>
      </c>
    </row>
    <row r="154" spans="1:16" ht="12.75" customHeight="1">
      <c r="A154" s="28">
        <v>144</v>
      </c>
      <c r="B154" s="29" t="s">
        <v>96</v>
      </c>
      <c r="C154" s="30" t="s">
        <v>265</v>
      </c>
      <c r="D154" s="31">
        <v>44980</v>
      </c>
      <c r="E154" s="37">
        <v>856.25</v>
      </c>
      <c r="F154" s="37">
        <v>857.73333333333323</v>
      </c>
      <c r="G154" s="38">
        <v>847.91666666666652</v>
      </c>
      <c r="H154" s="38">
        <v>839.58333333333326</v>
      </c>
      <c r="I154" s="38">
        <v>829.76666666666654</v>
      </c>
      <c r="J154" s="38">
        <v>866.06666666666649</v>
      </c>
      <c r="K154" s="38">
        <v>875.88333333333333</v>
      </c>
      <c r="L154" s="38">
        <v>884.21666666666647</v>
      </c>
      <c r="M154" s="28">
        <v>867.55</v>
      </c>
      <c r="N154" s="28">
        <v>849.4</v>
      </c>
      <c r="O154" s="39">
        <v>6076700</v>
      </c>
      <c r="P154" s="40">
        <v>1.6391523240838309E-2</v>
      </c>
    </row>
    <row r="155" spans="1:16" ht="12.75" customHeight="1">
      <c r="A155" s="28">
        <v>145</v>
      </c>
      <c r="B155" s="29" t="s">
        <v>86</v>
      </c>
      <c r="C155" s="30" t="s">
        <v>432</v>
      </c>
      <c r="D155" s="31">
        <v>44980</v>
      </c>
      <c r="E155" s="37">
        <v>3240.05</v>
      </c>
      <c r="F155" s="37">
        <v>3247.3666666666668</v>
      </c>
      <c r="G155" s="38">
        <v>3218.6833333333334</v>
      </c>
      <c r="H155" s="38">
        <v>3197.3166666666666</v>
      </c>
      <c r="I155" s="38">
        <v>3168.6333333333332</v>
      </c>
      <c r="J155" s="38">
        <v>3268.7333333333336</v>
      </c>
      <c r="K155" s="38">
        <v>3297.416666666667</v>
      </c>
      <c r="L155" s="38">
        <v>3318.7833333333338</v>
      </c>
      <c r="M155" s="28">
        <v>3276.05</v>
      </c>
      <c r="N155" s="28">
        <v>3226</v>
      </c>
      <c r="O155" s="39">
        <v>368800</v>
      </c>
      <c r="P155" s="40">
        <v>-2.3305084745762712E-2</v>
      </c>
    </row>
    <row r="156" spans="1:16" ht="12.75" customHeight="1">
      <c r="A156" s="28">
        <v>146</v>
      </c>
      <c r="B156" s="29" t="s">
        <v>79</v>
      </c>
      <c r="C156" s="30" t="s">
        <v>168</v>
      </c>
      <c r="D156" s="31">
        <v>44980</v>
      </c>
      <c r="E156" s="37">
        <v>155</v>
      </c>
      <c r="F156" s="37">
        <v>155.86666666666667</v>
      </c>
      <c r="G156" s="38">
        <v>153.88333333333335</v>
      </c>
      <c r="H156" s="38">
        <v>152.76666666666668</v>
      </c>
      <c r="I156" s="38">
        <v>150.78333333333336</v>
      </c>
      <c r="J156" s="38">
        <v>156.98333333333335</v>
      </c>
      <c r="K156" s="38">
        <v>158.9666666666667</v>
      </c>
      <c r="L156" s="38">
        <v>160.08333333333334</v>
      </c>
      <c r="M156" s="28">
        <v>157.85</v>
      </c>
      <c r="N156" s="28">
        <v>154.75</v>
      </c>
      <c r="O156" s="39">
        <v>46057550</v>
      </c>
      <c r="P156" s="40">
        <v>-4.82488977622494E-3</v>
      </c>
    </row>
    <row r="157" spans="1:16" ht="12.75" customHeight="1">
      <c r="A157" s="28">
        <v>147</v>
      </c>
      <c r="B157" s="29" t="s">
        <v>40</v>
      </c>
      <c r="C157" s="30" t="s">
        <v>169</v>
      </c>
      <c r="D157" s="31">
        <v>44980</v>
      </c>
      <c r="E157" s="37">
        <v>38571</v>
      </c>
      <c r="F157" s="37">
        <v>38692.200000000004</v>
      </c>
      <c r="G157" s="38">
        <v>38260.05000000001</v>
      </c>
      <c r="H157" s="38">
        <v>37949.100000000006</v>
      </c>
      <c r="I157" s="38">
        <v>37516.950000000012</v>
      </c>
      <c r="J157" s="38">
        <v>39003.150000000009</v>
      </c>
      <c r="K157" s="38">
        <v>39435.300000000003</v>
      </c>
      <c r="L157" s="38">
        <v>39746.250000000007</v>
      </c>
      <c r="M157" s="28">
        <v>39124.35</v>
      </c>
      <c r="N157" s="28">
        <v>38381.25</v>
      </c>
      <c r="O157" s="39">
        <v>128310</v>
      </c>
      <c r="P157" s="40">
        <v>-3.464620246021894E-2</v>
      </c>
    </row>
    <row r="158" spans="1:16" ht="12.75" customHeight="1">
      <c r="A158" s="28">
        <v>148</v>
      </c>
      <c r="B158" s="29" t="s">
        <v>47</v>
      </c>
      <c r="C158" s="30" t="s">
        <v>170</v>
      </c>
      <c r="D158" s="31">
        <v>44980</v>
      </c>
      <c r="E158" s="37">
        <v>843.05</v>
      </c>
      <c r="F158" s="37">
        <v>851.79999999999984</v>
      </c>
      <c r="G158" s="38">
        <v>832.04999999999973</v>
      </c>
      <c r="H158" s="38">
        <v>821.04999999999984</v>
      </c>
      <c r="I158" s="38">
        <v>801.29999999999973</v>
      </c>
      <c r="J158" s="38">
        <v>862.79999999999973</v>
      </c>
      <c r="K158" s="38">
        <v>882.55</v>
      </c>
      <c r="L158" s="38">
        <v>893.54999999999973</v>
      </c>
      <c r="M158" s="28">
        <v>871.55</v>
      </c>
      <c r="N158" s="28">
        <v>840.8</v>
      </c>
      <c r="O158" s="39">
        <v>5133700</v>
      </c>
      <c r="P158" s="40">
        <v>2.3801689152133376E-2</v>
      </c>
    </row>
    <row r="159" spans="1:16" ht="12.75" customHeight="1">
      <c r="A159" s="28">
        <v>149</v>
      </c>
      <c r="B159" s="29" t="s">
        <v>86</v>
      </c>
      <c r="C159" s="30" t="s">
        <v>437</v>
      </c>
      <c r="D159" s="31">
        <v>44980</v>
      </c>
      <c r="E159" s="37">
        <v>5054.75</v>
      </c>
      <c r="F159" s="37">
        <v>5006.6500000000005</v>
      </c>
      <c r="G159" s="38">
        <v>4929.7000000000007</v>
      </c>
      <c r="H159" s="38">
        <v>4804.6500000000005</v>
      </c>
      <c r="I159" s="38">
        <v>4727.7000000000007</v>
      </c>
      <c r="J159" s="38">
        <v>5131.7000000000007</v>
      </c>
      <c r="K159" s="38">
        <v>5208.6499999999996</v>
      </c>
      <c r="L159" s="38">
        <v>5333.7000000000007</v>
      </c>
      <c r="M159" s="28">
        <v>5083.6000000000004</v>
      </c>
      <c r="N159" s="28">
        <v>4881.6000000000004</v>
      </c>
      <c r="O159" s="39">
        <v>1023925</v>
      </c>
      <c r="P159" s="40">
        <v>0.17773752012882449</v>
      </c>
    </row>
    <row r="160" spans="1:16" ht="12.75" customHeight="1">
      <c r="A160" s="28">
        <v>150</v>
      </c>
      <c r="B160" s="29" t="s">
        <v>79</v>
      </c>
      <c r="C160" s="30" t="s">
        <v>171</v>
      </c>
      <c r="D160" s="31">
        <v>44980</v>
      </c>
      <c r="E160" s="37">
        <v>215.95</v>
      </c>
      <c r="F160" s="37">
        <v>216.81666666666669</v>
      </c>
      <c r="G160" s="38">
        <v>214.58333333333337</v>
      </c>
      <c r="H160" s="38">
        <v>213.21666666666667</v>
      </c>
      <c r="I160" s="38">
        <v>210.98333333333335</v>
      </c>
      <c r="J160" s="38">
        <v>218.18333333333339</v>
      </c>
      <c r="K160" s="38">
        <v>220.41666666666669</v>
      </c>
      <c r="L160" s="38">
        <v>221.78333333333342</v>
      </c>
      <c r="M160" s="28">
        <v>219.05</v>
      </c>
      <c r="N160" s="28">
        <v>215.45</v>
      </c>
      <c r="O160" s="39">
        <v>12537000</v>
      </c>
      <c r="P160" s="40">
        <v>-6.4194008559201139E-3</v>
      </c>
    </row>
    <row r="161" spans="1:16" ht="12.75" customHeight="1">
      <c r="A161" s="28">
        <v>151</v>
      </c>
      <c r="B161" s="29" t="s">
        <v>63</v>
      </c>
      <c r="C161" s="30" t="s">
        <v>172</v>
      </c>
      <c r="D161" s="31">
        <v>44980</v>
      </c>
      <c r="E161" s="37">
        <v>147.25</v>
      </c>
      <c r="F161" s="37">
        <v>147.75</v>
      </c>
      <c r="G161" s="38">
        <v>146.25</v>
      </c>
      <c r="H161" s="38">
        <v>145.25</v>
      </c>
      <c r="I161" s="38">
        <v>143.75</v>
      </c>
      <c r="J161" s="38">
        <v>148.75</v>
      </c>
      <c r="K161" s="38">
        <v>150.25</v>
      </c>
      <c r="L161" s="38">
        <v>151.25</v>
      </c>
      <c r="M161" s="28">
        <v>149.25</v>
      </c>
      <c r="N161" s="28">
        <v>146.75</v>
      </c>
      <c r="O161" s="39">
        <v>56097600</v>
      </c>
      <c r="P161" s="40">
        <v>1.7200674536256323E-2</v>
      </c>
    </row>
    <row r="162" spans="1:16" ht="12.75" customHeight="1">
      <c r="A162" s="28">
        <v>152</v>
      </c>
      <c r="B162" s="29" t="s">
        <v>56</v>
      </c>
      <c r="C162" s="30" t="s">
        <v>174</v>
      </c>
      <c r="D162" s="31">
        <v>44980</v>
      </c>
      <c r="E162" s="37">
        <v>2318.35</v>
      </c>
      <c r="F162" s="37">
        <v>2322.4499999999998</v>
      </c>
      <c r="G162" s="38">
        <v>2303.9499999999998</v>
      </c>
      <c r="H162" s="38">
        <v>2289.5500000000002</v>
      </c>
      <c r="I162" s="38">
        <v>2271.0500000000002</v>
      </c>
      <c r="J162" s="38">
        <v>2336.8499999999995</v>
      </c>
      <c r="K162" s="38">
        <v>2355.3499999999995</v>
      </c>
      <c r="L162" s="38">
        <v>2369.7499999999991</v>
      </c>
      <c r="M162" s="28">
        <v>2340.9499999999998</v>
      </c>
      <c r="N162" s="28">
        <v>2308.0500000000002</v>
      </c>
      <c r="O162" s="39">
        <v>2885000</v>
      </c>
      <c r="P162" s="40">
        <v>2.6935441828134505E-3</v>
      </c>
    </row>
    <row r="163" spans="1:16" ht="12.75" customHeight="1">
      <c r="A163" s="28">
        <v>153</v>
      </c>
      <c r="B163" s="29" t="s">
        <v>38</v>
      </c>
      <c r="C163" s="30" t="s">
        <v>175</v>
      </c>
      <c r="D163" s="31">
        <v>44980</v>
      </c>
      <c r="E163" s="37">
        <v>3339.6</v>
      </c>
      <c r="F163" s="37">
        <v>3312.25</v>
      </c>
      <c r="G163" s="38">
        <v>3277.25</v>
      </c>
      <c r="H163" s="38">
        <v>3214.9</v>
      </c>
      <c r="I163" s="38">
        <v>3179.9</v>
      </c>
      <c r="J163" s="38">
        <v>3374.6</v>
      </c>
      <c r="K163" s="38">
        <v>3409.6</v>
      </c>
      <c r="L163" s="38">
        <v>3471.95</v>
      </c>
      <c r="M163" s="28">
        <v>3347.25</v>
      </c>
      <c r="N163" s="28">
        <v>3249.9</v>
      </c>
      <c r="O163" s="39">
        <v>2200750</v>
      </c>
      <c r="P163" s="40">
        <v>-3.7713161346742456E-2</v>
      </c>
    </row>
    <row r="164" spans="1:16" ht="12.75" customHeight="1">
      <c r="A164" s="28">
        <v>154</v>
      </c>
      <c r="B164" s="29" t="s">
        <v>58</v>
      </c>
      <c r="C164" s="30" t="s">
        <v>176</v>
      </c>
      <c r="D164" s="31">
        <v>44980</v>
      </c>
      <c r="E164" s="37">
        <v>49.5</v>
      </c>
      <c r="F164" s="37">
        <v>49.783333333333331</v>
      </c>
      <c r="G164" s="38">
        <v>48.966666666666661</v>
      </c>
      <c r="H164" s="38">
        <v>48.43333333333333</v>
      </c>
      <c r="I164" s="38">
        <v>47.61666666666666</v>
      </c>
      <c r="J164" s="38">
        <v>50.316666666666663</v>
      </c>
      <c r="K164" s="38">
        <v>51.133333333333326</v>
      </c>
      <c r="L164" s="38">
        <v>51.666666666666664</v>
      </c>
      <c r="M164" s="28">
        <v>50.6</v>
      </c>
      <c r="N164" s="28">
        <v>49.25</v>
      </c>
      <c r="O164" s="39">
        <v>238080000</v>
      </c>
      <c r="P164" s="40">
        <v>1.7227235438884332E-2</v>
      </c>
    </row>
    <row r="165" spans="1:16" ht="12.75" customHeight="1">
      <c r="A165" s="28">
        <v>155</v>
      </c>
      <c r="B165" s="29" t="s">
        <v>44</v>
      </c>
      <c r="C165" s="30" t="s">
        <v>267</v>
      </c>
      <c r="D165" s="31">
        <v>44980</v>
      </c>
      <c r="E165" s="37">
        <v>3006.85</v>
      </c>
      <c r="F165" s="37">
        <v>3004.0500000000006</v>
      </c>
      <c r="G165" s="38">
        <v>2968.1000000000013</v>
      </c>
      <c r="H165" s="38">
        <v>2929.3500000000008</v>
      </c>
      <c r="I165" s="38">
        <v>2893.4000000000015</v>
      </c>
      <c r="J165" s="38">
        <v>3042.8000000000011</v>
      </c>
      <c r="K165" s="38">
        <v>3078.7500000000009</v>
      </c>
      <c r="L165" s="38">
        <v>3117.5000000000009</v>
      </c>
      <c r="M165" s="28">
        <v>3040</v>
      </c>
      <c r="N165" s="28">
        <v>2965.3</v>
      </c>
      <c r="O165" s="39">
        <v>869100</v>
      </c>
      <c r="P165" s="40">
        <v>-7.8855325914149441E-2</v>
      </c>
    </row>
    <row r="166" spans="1:16" ht="12.75" customHeight="1">
      <c r="A166" s="28">
        <v>156</v>
      </c>
      <c r="B166" s="29" t="s">
        <v>166</v>
      </c>
      <c r="C166" s="30" t="s">
        <v>177</v>
      </c>
      <c r="D166" s="31">
        <v>44980</v>
      </c>
      <c r="E166" s="37">
        <v>215.95</v>
      </c>
      <c r="F166" s="37">
        <v>215.88333333333333</v>
      </c>
      <c r="G166" s="38">
        <v>214.56666666666666</v>
      </c>
      <c r="H166" s="38">
        <v>213.18333333333334</v>
      </c>
      <c r="I166" s="38">
        <v>211.86666666666667</v>
      </c>
      <c r="J166" s="38">
        <v>217.26666666666665</v>
      </c>
      <c r="K166" s="38">
        <v>218.58333333333331</v>
      </c>
      <c r="L166" s="38">
        <v>219.96666666666664</v>
      </c>
      <c r="M166" s="28">
        <v>217.2</v>
      </c>
      <c r="N166" s="28">
        <v>214.5</v>
      </c>
      <c r="O166" s="39">
        <v>31479300</v>
      </c>
      <c r="P166" s="40">
        <v>-6.3916822907789331E-3</v>
      </c>
    </row>
    <row r="167" spans="1:16" ht="12.75" customHeight="1">
      <c r="A167" s="28">
        <v>157</v>
      </c>
      <c r="B167" s="29" t="s">
        <v>178</v>
      </c>
      <c r="C167" s="30" t="s">
        <v>179</v>
      </c>
      <c r="D167" s="31">
        <v>44980</v>
      </c>
      <c r="E167" s="37">
        <v>1659.05</v>
      </c>
      <c r="F167" s="37">
        <v>1670.05</v>
      </c>
      <c r="G167" s="38">
        <v>1643.1499999999999</v>
      </c>
      <c r="H167" s="38">
        <v>1627.25</v>
      </c>
      <c r="I167" s="38">
        <v>1600.35</v>
      </c>
      <c r="J167" s="38">
        <v>1685.9499999999998</v>
      </c>
      <c r="K167" s="38">
        <v>1712.85</v>
      </c>
      <c r="L167" s="38">
        <v>1728.7499999999998</v>
      </c>
      <c r="M167" s="28">
        <v>1696.95</v>
      </c>
      <c r="N167" s="28">
        <v>1654.15</v>
      </c>
      <c r="O167" s="39">
        <v>2755797</v>
      </c>
      <c r="P167" s="40">
        <v>5.3196453569762013E-2</v>
      </c>
    </row>
    <row r="168" spans="1:16" ht="12.75" customHeight="1">
      <c r="A168" s="28">
        <v>158</v>
      </c>
      <c r="B168" s="29" t="s">
        <v>44</v>
      </c>
      <c r="C168" s="30" t="s">
        <v>449</v>
      </c>
      <c r="D168" s="31">
        <v>44980</v>
      </c>
      <c r="E168" s="37">
        <v>164.55</v>
      </c>
      <c r="F168" s="37">
        <v>164.61666666666667</v>
      </c>
      <c r="G168" s="38">
        <v>162.43333333333334</v>
      </c>
      <c r="H168" s="38">
        <v>160.31666666666666</v>
      </c>
      <c r="I168" s="38">
        <v>158.13333333333333</v>
      </c>
      <c r="J168" s="38">
        <v>166.73333333333335</v>
      </c>
      <c r="K168" s="38">
        <v>168.91666666666669</v>
      </c>
      <c r="L168" s="38">
        <v>171.03333333333336</v>
      </c>
      <c r="M168" s="28">
        <v>166.8</v>
      </c>
      <c r="N168" s="28">
        <v>162.5</v>
      </c>
      <c r="O168" s="39">
        <v>10640000</v>
      </c>
      <c r="P168" s="40">
        <v>-1.4267185473411154E-2</v>
      </c>
    </row>
    <row r="169" spans="1:16" ht="12.75" customHeight="1">
      <c r="A169" s="28">
        <v>159</v>
      </c>
      <c r="B169" s="29" t="s">
        <v>42</v>
      </c>
      <c r="C169" s="30" t="s">
        <v>180</v>
      </c>
      <c r="D169" s="31">
        <v>44980</v>
      </c>
      <c r="E169" s="37">
        <v>737</v>
      </c>
      <c r="F169" s="37">
        <v>731.21666666666658</v>
      </c>
      <c r="G169" s="38">
        <v>718.83333333333314</v>
      </c>
      <c r="H169" s="38">
        <v>700.66666666666652</v>
      </c>
      <c r="I169" s="38">
        <v>688.28333333333308</v>
      </c>
      <c r="J169" s="38">
        <v>749.38333333333321</v>
      </c>
      <c r="K169" s="38">
        <v>761.76666666666665</v>
      </c>
      <c r="L169" s="38">
        <v>779.93333333333328</v>
      </c>
      <c r="M169" s="28">
        <v>743.6</v>
      </c>
      <c r="N169" s="28">
        <v>713.05</v>
      </c>
      <c r="O169" s="39">
        <v>3742550</v>
      </c>
      <c r="P169" s="40">
        <v>-4.220143571894714E-2</v>
      </c>
    </row>
    <row r="170" spans="1:16" ht="12.75" customHeight="1">
      <c r="A170" s="28">
        <v>160</v>
      </c>
      <c r="B170" s="29" t="s">
        <v>58</v>
      </c>
      <c r="C170" s="30" t="s">
        <v>181</v>
      </c>
      <c r="D170" s="31">
        <v>44980</v>
      </c>
      <c r="E170" s="37">
        <v>158.6</v>
      </c>
      <c r="F170" s="37">
        <v>159.1</v>
      </c>
      <c r="G170" s="38">
        <v>157</v>
      </c>
      <c r="H170" s="38">
        <v>155.4</v>
      </c>
      <c r="I170" s="38">
        <v>153.30000000000001</v>
      </c>
      <c r="J170" s="38">
        <v>160.69999999999999</v>
      </c>
      <c r="K170" s="38">
        <v>162.79999999999995</v>
      </c>
      <c r="L170" s="38">
        <v>164.39999999999998</v>
      </c>
      <c r="M170" s="28">
        <v>161.19999999999999</v>
      </c>
      <c r="N170" s="28">
        <v>157.5</v>
      </c>
      <c r="O170" s="39">
        <v>27830000</v>
      </c>
      <c r="P170" s="40">
        <v>-5.8047046877644275E-2</v>
      </c>
    </row>
    <row r="171" spans="1:16" ht="12.75" customHeight="1">
      <c r="A171" s="28">
        <v>161</v>
      </c>
      <c r="B171" s="29" t="s">
        <v>166</v>
      </c>
      <c r="C171" s="30" t="s">
        <v>182</v>
      </c>
      <c r="D171" s="31">
        <v>44980</v>
      </c>
      <c r="E171" s="37">
        <v>113.45</v>
      </c>
      <c r="F171" s="37">
        <v>114.08333333333333</v>
      </c>
      <c r="G171" s="38">
        <v>112.46666666666665</v>
      </c>
      <c r="H171" s="38">
        <v>111.48333333333332</v>
      </c>
      <c r="I171" s="38">
        <v>109.86666666666665</v>
      </c>
      <c r="J171" s="38">
        <v>115.06666666666666</v>
      </c>
      <c r="K171" s="38">
        <v>116.68333333333334</v>
      </c>
      <c r="L171" s="38">
        <v>117.66666666666667</v>
      </c>
      <c r="M171" s="28">
        <v>115.7</v>
      </c>
      <c r="N171" s="28">
        <v>113.1</v>
      </c>
      <c r="O171" s="39">
        <v>54608000</v>
      </c>
      <c r="P171" s="40">
        <v>2.1091997008227375E-2</v>
      </c>
    </row>
    <row r="172" spans="1:16" ht="12.75" customHeight="1">
      <c r="A172" s="28">
        <v>162</v>
      </c>
      <c r="B172" s="29" t="s">
        <v>79</v>
      </c>
      <c r="C172" s="30" t="s">
        <v>183</v>
      </c>
      <c r="D172" s="31">
        <v>44980</v>
      </c>
      <c r="E172" s="37">
        <v>2413.9</v>
      </c>
      <c r="F172" s="37">
        <v>2422.9833333333331</v>
      </c>
      <c r="G172" s="38">
        <v>2399.4666666666662</v>
      </c>
      <c r="H172" s="38">
        <v>2385.0333333333333</v>
      </c>
      <c r="I172" s="38">
        <v>2361.5166666666664</v>
      </c>
      <c r="J172" s="38">
        <v>2437.4166666666661</v>
      </c>
      <c r="K172" s="38">
        <v>2460.9333333333334</v>
      </c>
      <c r="L172" s="38">
        <v>2475.3666666666659</v>
      </c>
      <c r="M172" s="28">
        <v>2446.5</v>
      </c>
      <c r="N172" s="28">
        <v>2408.5500000000002</v>
      </c>
      <c r="O172" s="39">
        <v>37241250</v>
      </c>
      <c r="P172" s="40">
        <v>-1.6057227403630216E-2</v>
      </c>
    </row>
    <row r="173" spans="1:16" ht="12.75" customHeight="1">
      <c r="A173" s="28">
        <v>163</v>
      </c>
      <c r="B173" s="29" t="s">
        <v>119</v>
      </c>
      <c r="C173" s="30" t="s">
        <v>184</v>
      </c>
      <c r="D173" s="31">
        <v>44980</v>
      </c>
      <c r="E173" s="37">
        <v>86.15</v>
      </c>
      <c r="F173" s="37">
        <v>85.916666666666671</v>
      </c>
      <c r="G173" s="38">
        <v>85.13333333333334</v>
      </c>
      <c r="H173" s="38">
        <v>84.116666666666674</v>
      </c>
      <c r="I173" s="38">
        <v>83.333333333333343</v>
      </c>
      <c r="J173" s="38">
        <v>86.933333333333337</v>
      </c>
      <c r="K173" s="38">
        <v>87.716666666666669</v>
      </c>
      <c r="L173" s="38">
        <v>88.733333333333334</v>
      </c>
      <c r="M173" s="28">
        <v>86.7</v>
      </c>
      <c r="N173" s="28">
        <v>84.9</v>
      </c>
      <c r="O173" s="39">
        <v>120176000</v>
      </c>
      <c r="P173" s="40">
        <v>1.171875E-2</v>
      </c>
    </row>
    <row r="174" spans="1:16" ht="12.75" customHeight="1">
      <c r="A174" s="28">
        <v>164</v>
      </c>
      <c r="B174" s="29" t="s">
        <v>58</v>
      </c>
      <c r="C174" s="30" t="s">
        <v>270</v>
      </c>
      <c r="D174" s="31">
        <v>44980</v>
      </c>
      <c r="E174" s="37">
        <v>756.75</v>
      </c>
      <c r="F174" s="37">
        <v>756.41666666666663</v>
      </c>
      <c r="G174" s="38">
        <v>752.43333333333328</v>
      </c>
      <c r="H174" s="38">
        <v>748.11666666666667</v>
      </c>
      <c r="I174" s="38">
        <v>744.13333333333333</v>
      </c>
      <c r="J174" s="38">
        <v>760.73333333333323</v>
      </c>
      <c r="K174" s="38">
        <v>764.71666666666658</v>
      </c>
      <c r="L174" s="38">
        <v>769.03333333333319</v>
      </c>
      <c r="M174" s="28">
        <v>760.4</v>
      </c>
      <c r="N174" s="28">
        <v>752.1</v>
      </c>
      <c r="O174" s="39">
        <v>8239200</v>
      </c>
      <c r="P174" s="40">
        <v>8.4206403603250754E-3</v>
      </c>
    </row>
    <row r="175" spans="1:16" ht="12.75" customHeight="1">
      <c r="A175" s="28">
        <v>165</v>
      </c>
      <c r="B175" s="29" t="s">
        <v>63</v>
      </c>
      <c r="C175" s="30" t="s">
        <v>185</v>
      </c>
      <c r="D175" s="31">
        <v>44980</v>
      </c>
      <c r="E175" s="37">
        <v>1157.8499999999999</v>
      </c>
      <c r="F175" s="37">
        <v>1158.0833333333333</v>
      </c>
      <c r="G175" s="38">
        <v>1145.1166666666666</v>
      </c>
      <c r="H175" s="38">
        <v>1132.3833333333332</v>
      </c>
      <c r="I175" s="38">
        <v>1119.4166666666665</v>
      </c>
      <c r="J175" s="38">
        <v>1170.8166666666666</v>
      </c>
      <c r="K175" s="38">
        <v>1183.7833333333333</v>
      </c>
      <c r="L175" s="38">
        <v>1196.5166666666667</v>
      </c>
      <c r="M175" s="28">
        <v>1171.05</v>
      </c>
      <c r="N175" s="28">
        <v>1145.3499999999999</v>
      </c>
      <c r="O175" s="39">
        <v>6821250</v>
      </c>
      <c r="P175" s="40">
        <v>-1.975200263360035E-3</v>
      </c>
    </row>
    <row r="176" spans="1:16" ht="12.75" customHeight="1">
      <c r="A176" s="28">
        <v>166</v>
      </c>
      <c r="B176" s="29" t="s">
        <v>58</v>
      </c>
      <c r="C176" s="30" t="s">
        <v>186</v>
      </c>
      <c r="D176" s="31">
        <v>44980</v>
      </c>
      <c r="E176" s="37">
        <v>526.5</v>
      </c>
      <c r="F176" s="37">
        <v>527.85</v>
      </c>
      <c r="G176" s="38">
        <v>522</v>
      </c>
      <c r="H176" s="38">
        <v>517.5</v>
      </c>
      <c r="I176" s="38">
        <v>511.65</v>
      </c>
      <c r="J176" s="38">
        <v>532.35</v>
      </c>
      <c r="K176" s="38">
        <v>538.20000000000016</v>
      </c>
      <c r="L176" s="38">
        <v>542.70000000000005</v>
      </c>
      <c r="M176" s="28">
        <v>533.70000000000005</v>
      </c>
      <c r="N176" s="28">
        <v>523.35</v>
      </c>
      <c r="O176" s="39">
        <v>95830500</v>
      </c>
      <c r="P176" s="40">
        <v>1.0870253164556962E-2</v>
      </c>
    </row>
    <row r="177" spans="1:16" ht="12.75" customHeight="1">
      <c r="A177" s="28">
        <v>167</v>
      </c>
      <c r="B177" s="29" t="s">
        <v>42</v>
      </c>
      <c r="C177" s="30" t="s">
        <v>187</v>
      </c>
      <c r="D177" s="31">
        <v>44980</v>
      </c>
      <c r="E177" s="37">
        <v>26506.55</v>
      </c>
      <c r="F177" s="37">
        <v>26288.733333333334</v>
      </c>
      <c r="G177" s="38">
        <v>25707.416666666668</v>
      </c>
      <c r="H177" s="38">
        <v>24908.283333333333</v>
      </c>
      <c r="I177" s="38">
        <v>24326.966666666667</v>
      </c>
      <c r="J177" s="38">
        <v>27087.866666666669</v>
      </c>
      <c r="K177" s="38">
        <v>27669.183333333334</v>
      </c>
      <c r="L177" s="38">
        <v>28468.316666666669</v>
      </c>
      <c r="M177" s="28">
        <v>26870.05</v>
      </c>
      <c r="N177" s="28">
        <v>25489.599999999999</v>
      </c>
      <c r="O177" s="39">
        <v>415025</v>
      </c>
      <c r="P177" s="40">
        <v>8.894719580190226E-2</v>
      </c>
    </row>
    <row r="178" spans="1:16" ht="12.75" customHeight="1">
      <c r="A178" s="28">
        <v>168</v>
      </c>
      <c r="B178" s="29" t="s">
        <v>70</v>
      </c>
      <c r="C178" s="30" t="s">
        <v>188</v>
      </c>
      <c r="D178" s="31">
        <v>44980</v>
      </c>
      <c r="E178" s="37">
        <v>3203.85</v>
      </c>
      <c r="F178" s="37">
        <v>3216.6166666666668</v>
      </c>
      <c r="G178" s="38">
        <v>3185.2333333333336</v>
      </c>
      <c r="H178" s="38">
        <v>3166.6166666666668</v>
      </c>
      <c r="I178" s="38">
        <v>3135.2333333333336</v>
      </c>
      <c r="J178" s="38">
        <v>3235.2333333333336</v>
      </c>
      <c r="K178" s="38">
        <v>3266.6166666666668</v>
      </c>
      <c r="L178" s="38">
        <v>3285.2333333333336</v>
      </c>
      <c r="M178" s="28">
        <v>3248</v>
      </c>
      <c r="N178" s="28">
        <v>3198</v>
      </c>
      <c r="O178" s="39">
        <v>2085325</v>
      </c>
      <c r="P178" s="40">
        <v>-9.7936798119613484E-3</v>
      </c>
    </row>
    <row r="179" spans="1:16" ht="12.75" customHeight="1">
      <c r="A179" s="28">
        <v>169</v>
      </c>
      <c r="B179" s="29" t="s">
        <v>40</v>
      </c>
      <c r="C179" s="30" t="s">
        <v>189</v>
      </c>
      <c r="D179" s="31">
        <v>44980</v>
      </c>
      <c r="E179" s="37">
        <v>2310.35</v>
      </c>
      <c r="F179" s="37">
        <v>2315</v>
      </c>
      <c r="G179" s="38">
        <v>2291</v>
      </c>
      <c r="H179" s="38">
        <v>2271.65</v>
      </c>
      <c r="I179" s="38">
        <v>2247.65</v>
      </c>
      <c r="J179" s="38">
        <v>2334.35</v>
      </c>
      <c r="K179" s="38">
        <v>2358.35</v>
      </c>
      <c r="L179" s="38">
        <v>2377.6999999999998</v>
      </c>
      <c r="M179" s="28">
        <v>2339</v>
      </c>
      <c r="N179" s="28">
        <v>2295.65</v>
      </c>
      <c r="O179" s="39">
        <v>4331625</v>
      </c>
      <c r="P179" s="40">
        <v>-3.1687484282001847E-2</v>
      </c>
    </row>
    <row r="180" spans="1:16" ht="12.75" customHeight="1">
      <c r="A180" s="28">
        <v>170</v>
      </c>
      <c r="B180" s="29" t="s">
        <v>63</v>
      </c>
      <c r="C180" s="30" t="s">
        <v>872</v>
      </c>
      <c r="D180" s="31">
        <v>44980</v>
      </c>
      <c r="E180" s="37">
        <v>1237.7</v>
      </c>
      <c r="F180" s="37">
        <v>1243.05</v>
      </c>
      <c r="G180" s="38">
        <v>1230.0999999999999</v>
      </c>
      <c r="H180" s="38">
        <v>1222.5</v>
      </c>
      <c r="I180" s="38">
        <v>1209.55</v>
      </c>
      <c r="J180" s="38">
        <v>1250.6499999999999</v>
      </c>
      <c r="K180" s="38">
        <v>1263.6000000000001</v>
      </c>
      <c r="L180" s="38">
        <v>1271.1999999999998</v>
      </c>
      <c r="M180" s="28">
        <v>1256</v>
      </c>
      <c r="N180" s="28">
        <v>1235.45</v>
      </c>
      <c r="O180" s="39">
        <v>4851600</v>
      </c>
      <c r="P180" s="40">
        <v>-6.2492753623188409E-2</v>
      </c>
    </row>
    <row r="181" spans="1:16" ht="12.75" customHeight="1">
      <c r="A181" s="28">
        <v>171</v>
      </c>
      <c r="B181" s="29" t="s">
        <v>47</v>
      </c>
      <c r="C181" s="30" t="s">
        <v>190</v>
      </c>
      <c r="D181" s="31">
        <v>44980</v>
      </c>
      <c r="E181" s="37">
        <v>985.35</v>
      </c>
      <c r="F181" s="37">
        <v>983.7833333333333</v>
      </c>
      <c r="G181" s="38">
        <v>977.46666666666658</v>
      </c>
      <c r="H181" s="38">
        <v>969.58333333333326</v>
      </c>
      <c r="I181" s="38">
        <v>963.26666666666654</v>
      </c>
      <c r="J181" s="38">
        <v>991.66666666666663</v>
      </c>
      <c r="K181" s="38">
        <v>997.98333333333323</v>
      </c>
      <c r="L181" s="38">
        <v>1005.8666666666667</v>
      </c>
      <c r="M181" s="28">
        <v>990.1</v>
      </c>
      <c r="N181" s="28">
        <v>975.9</v>
      </c>
      <c r="O181" s="39">
        <v>17271800</v>
      </c>
      <c r="P181" s="40">
        <v>1.0939484574097595E-2</v>
      </c>
    </row>
    <row r="182" spans="1:16" ht="12.75" customHeight="1">
      <c r="A182" s="28">
        <v>172</v>
      </c>
      <c r="B182" s="29" t="s">
        <v>178</v>
      </c>
      <c r="C182" s="30" t="s">
        <v>191</v>
      </c>
      <c r="D182" s="31">
        <v>44980</v>
      </c>
      <c r="E182" s="37">
        <v>451.65</v>
      </c>
      <c r="F182" s="37">
        <v>451.93333333333339</v>
      </c>
      <c r="G182" s="38">
        <v>447.81666666666678</v>
      </c>
      <c r="H182" s="38">
        <v>443.98333333333341</v>
      </c>
      <c r="I182" s="38">
        <v>439.86666666666679</v>
      </c>
      <c r="J182" s="38">
        <v>455.76666666666677</v>
      </c>
      <c r="K182" s="38">
        <v>459.88333333333333</v>
      </c>
      <c r="L182" s="38">
        <v>463.71666666666675</v>
      </c>
      <c r="M182" s="28">
        <v>456.05</v>
      </c>
      <c r="N182" s="28">
        <v>448.1</v>
      </c>
      <c r="O182" s="39">
        <v>9048000</v>
      </c>
      <c r="P182" s="40">
        <v>4.5951101092422404E-2</v>
      </c>
    </row>
    <row r="183" spans="1:16" ht="12.75" customHeight="1">
      <c r="A183" s="28">
        <v>173</v>
      </c>
      <c r="B183" s="29" t="s">
        <v>47</v>
      </c>
      <c r="C183" s="30" t="s">
        <v>272</v>
      </c>
      <c r="D183" s="31">
        <v>44980</v>
      </c>
      <c r="E183" s="37">
        <v>564.4</v>
      </c>
      <c r="F183" s="37">
        <v>565.94999999999993</v>
      </c>
      <c r="G183" s="38">
        <v>560.49999999999989</v>
      </c>
      <c r="H183" s="38">
        <v>556.59999999999991</v>
      </c>
      <c r="I183" s="38">
        <v>551.14999999999986</v>
      </c>
      <c r="J183" s="38">
        <v>569.84999999999991</v>
      </c>
      <c r="K183" s="38">
        <v>575.29999999999995</v>
      </c>
      <c r="L183" s="38">
        <v>579.19999999999993</v>
      </c>
      <c r="M183" s="28">
        <v>571.4</v>
      </c>
      <c r="N183" s="28">
        <v>562.04999999999995</v>
      </c>
      <c r="O183" s="39">
        <v>3128000</v>
      </c>
      <c r="P183" s="40">
        <v>-3.1867431485022306E-3</v>
      </c>
    </row>
    <row r="184" spans="1:16" ht="12.75" customHeight="1">
      <c r="A184" s="28">
        <v>174</v>
      </c>
      <c r="B184" s="29" t="s">
        <v>38</v>
      </c>
      <c r="C184" s="30" t="s">
        <v>192</v>
      </c>
      <c r="D184" s="31">
        <v>44980</v>
      </c>
      <c r="E184" s="37">
        <v>1011.85</v>
      </c>
      <c r="F184" s="37">
        <v>1014.2666666666668</v>
      </c>
      <c r="G184" s="38">
        <v>1001.9833333333336</v>
      </c>
      <c r="H184" s="38">
        <v>992.11666666666679</v>
      </c>
      <c r="I184" s="38">
        <v>979.8333333333336</v>
      </c>
      <c r="J184" s="38">
        <v>1024.1333333333337</v>
      </c>
      <c r="K184" s="38">
        <v>1036.4166666666665</v>
      </c>
      <c r="L184" s="38">
        <v>1046.2833333333335</v>
      </c>
      <c r="M184" s="28">
        <v>1026.55</v>
      </c>
      <c r="N184" s="28">
        <v>1004.4</v>
      </c>
      <c r="O184" s="39">
        <v>6635000</v>
      </c>
      <c r="P184" s="40">
        <v>-2.2467771639042358E-2</v>
      </c>
    </row>
    <row r="185" spans="1:16" ht="12.75" customHeight="1">
      <c r="A185" s="28">
        <v>175</v>
      </c>
      <c r="B185" s="29" t="s">
        <v>74</v>
      </c>
      <c r="C185" s="30" t="s">
        <v>487</v>
      </c>
      <c r="D185" s="31">
        <v>44980</v>
      </c>
      <c r="E185" s="37">
        <v>1237.3499999999999</v>
      </c>
      <c r="F185" s="37">
        <v>1241.3833333333332</v>
      </c>
      <c r="G185" s="38">
        <v>1224.9666666666665</v>
      </c>
      <c r="H185" s="38">
        <v>1212.5833333333333</v>
      </c>
      <c r="I185" s="38">
        <v>1196.1666666666665</v>
      </c>
      <c r="J185" s="38">
        <v>1253.7666666666664</v>
      </c>
      <c r="K185" s="38">
        <v>1270.1833333333334</v>
      </c>
      <c r="L185" s="38">
        <v>1282.5666666666664</v>
      </c>
      <c r="M185" s="28">
        <v>1257.8</v>
      </c>
      <c r="N185" s="28">
        <v>1229</v>
      </c>
      <c r="O185" s="39">
        <v>2540000</v>
      </c>
      <c r="P185" s="40">
        <v>-2.0250723240115717E-2</v>
      </c>
    </row>
    <row r="186" spans="1:16" ht="12.75" customHeight="1">
      <c r="A186" s="28">
        <v>176</v>
      </c>
      <c r="B186" s="29" t="s">
        <v>56</v>
      </c>
      <c r="C186" s="30" t="s">
        <v>193</v>
      </c>
      <c r="D186" s="31">
        <v>44980</v>
      </c>
      <c r="E186" s="37">
        <v>724.1</v>
      </c>
      <c r="F186" s="37">
        <v>723.15</v>
      </c>
      <c r="G186" s="38">
        <v>719.8</v>
      </c>
      <c r="H186" s="38">
        <v>715.5</v>
      </c>
      <c r="I186" s="38">
        <v>712.15</v>
      </c>
      <c r="J186" s="38">
        <v>727.44999999999993</v>
      </c>
      <c r="K186" s="38">
        <v>730.80000000000007</v>
      </c>
      <c r="L186" s="38">
        <v>735.09999999999991</v>
      </c>
      <c r="M186" s="28">
        <v>726.5</v>
      </c>
      <c r="N186" s="28">
        <v>718.85</v>
      </c>
      <c r="O186" s="39">
        <v>11353500</v>
      </c>
      <c r="P186" s="40">
        <v>-7.7866918357715901E-3</v>
      </c>
    </row>
    <row r="187" spans="1:16" ht="12.75" customHeight="1">
      <c r="A187" s="28">
        <v>177</v>
      </c>
      <c r="B187" s="29" t="s">
        <v>49</v>
      </c>
      <c r="C187" s="30" t="s">
        <v>194</v>
      </c>
      <c r="D187" s="31">
        <v>44980</v>
      </c>
      <c r="E187" s="37">
        <v>443.8</v>
      </c>
      <c r="F187" s="37">
        <v>442.36666666666662</v>
      </c>
      <c r="G187" s="38">
        <v>438.53333333333325</v>
      </c>
      <c r="H187" s="38">
        <v>433.26666666666665</v>
      </c>
      <c r="I187" s="38">
        <v>429.43333333333328</v>
      </c>
      <c r="J187" s="38">
        <v>447.63333333333321</v>
      </c>
      <c r="K187" s="38">
        <v>451.46666666666658</v>
      </c>
      <c r="L187" s="38">
        <v>456.73333333333318</v>
      </c>
      <c r="M187" s="28">
        <v>446.2</v>
      </c>
      <c r="N187" s="28">
        <v>437.1</v>
      </c>
      <c r="O187" s="39">
        <v>75792900</v>
      </c>
      <c r="P187" s="40">
        <v>4.7894871643320132E-2</v>
      </c>
    </row>
    <row r="188" spans="1:16" ht="12.75" customHeight="1">
      <c r="A188" s="28">
        <v>178</v>
      </c>
      <c r="B188" s="29" t="s">
        <v>166</v>
      </c>
      <c r="C188" s="30" t="s">
        <v>195</v>
      </c>
      <c r="D188" s="31">
        <v>44980</v>
      </c>
      <c r="E188" s="37">
        <v>203.6</v>
      </c>
      <c r="F188" s="37">
        <v>203.48333333333332</v>
      </c>
      <c r="G188" s="38">
        <v>202.01666666666665</v>
      </c>
      <c r="H188" s="38">
        <v>200.43333333333334</v>
      </c>
      <c r="I188" s="38">
        <v>198.96666666666667</v>
      </c>
      <c r="J188" s="38">
        <v>205.06666666666663</v>
      </c>
      <c r="K188" s="38">
        <v>206.53333333333327</v>
      </c>
      <c r="L188" s="38">
        <v>208.11666666666662</v>
      </c>
      <c r="M188" s="28">
        <v>204.95</v>
      </c>
      <c r="N188" s="28">
        <v>201.9</v>
      </c>
      <c r="O188" s="39">
        <v>113474250</v>
      </c>
      <c r="P188" s="40">
        <v>-2.2758320011626216E-2</v>
      </c>
    </row>
    <row r="189" spans="1:16" ht="12.75" customHeight="1">
      <c r="A189" s="28">
        <v>179</v>
      </c>
      <c r="B189" s="29" t="s">
        <v>119</v>
      </c>
      <c r="C189" s="30" t="s">
        <v>196</v>
      </c>
      <c r="D189" s="31">
        <v>44980</v>
      </c>
      <c r="E189" s="37">
        <v>112.25</v>
      </c>
      <c r="F189" s="37">
        <v>112.03333333333335</v>
      </c>
      <c r="G189" s="38">
        <v>111.11666666666669</v>
      </c>
      <c r="H189" s="38">
        <v>109.98333333333335</v>
      </c>
      <c r="I189" s="38">
        <v>109.06666666666669</v>
      </c>
      <c r="J189" s="38">
        <v>113.16666666666669</v>
      </c>
      <c r="K189" s="38">
        <v>114.08333333333334</v>
      </c>
      <c r="L189" s="38">
        <v>115.21666666666668</v>
      </c>
      <c r="M189" s="28">
        <v>112.95</v>
      </c>
      <c r="N189" s="28">
        <v>110.9</v>
      </c>
      <c r="O189" s="39">
        <v>186593000</v>
      </c>
      <c r="P189" s="40">
        <v>-1.7691171786779397E-2</v>
      </c>
    </row>
    <row r="190" spans="1:16" ht="12.75" customHeight="1">
      <c r="A190" s="28">
        <v>180</v>
      </c>
      <c r="B190" s="29" t="s">
        <v>86</v>
      </c>
      <c r="C190" s="30" t="s">
        <v>197</v>
      </c>
      <c r="D190" s="31">
        <v>44980</v>
      </c>
      <c r="E190" s="37">
        <v>3493.95</v>
      </c>
      <c r="F190" s="37">
        <v>3500.4833333333336</v>
      </c>
      <c r="G190" s="38">
        <v>3474.2666666666673</v>
      </c>
      <c r="H190" s="38">
        <v>3454.5833333333339</v>
      </c>
      <c r="I190" s="38">
        <v>3428.3666666666677</v>
      </c>
      <c r="J190" s="38">
        <v>3520.166666666667</v>
      </c>
      <c r="K190" s="38">
        <v>3546.3833333333332</v>
      </c>
      <c r="L190" s="38">
        <v>3566.0666666666666</v>
      </c>
      <c r="M190" s="28">
        <v>3526.7</v>
      </c>
      <c r="N190" s="28">
        <v>3480.8</v>
      </c>
      <c r="O190" s="39">
        <v>9743300</v>
      </c>
      <c r="P190" s="40">
        <v>1.2346127970616579E-2</v>
      </c>
    </row>
    <row r="191" spans="1:16" ht="12.75" customHeight="1">
      <c r="A191" s="28">
        <v>181</v>
      </c>
      <c r="B191" s="29" t="s">
        <v>86</v>
      </c>
      <c r="C191" s="30" t="s">
        <v>198</v>
      </c>
      <c r="D191" s="31">
        <v>44980</v>
      </c>
      <c r="E191" s="37">
        <v>1143.6500000000001</v>
      </c>
      <c r="F191" s="37">
        <v>1139.7666666666667</v>
      </c>
      <c r="G191" s="38">
        <v>1124.0333333333333</v>
      </c>
      <c r="H191" s="38">
        <v>1104.4166666666667</v>
      </c>
      <c r="I191" s="38">
        <v>1088.6833333333334</v>
      </c>
      <c r="J191" s="38">
        <v>1159.3833333333332</v>
      </c>
      <c r="K191" s="38">
        <v>1175.1166666666663</v>
      </c>
      <c r="L191" s="38">
        <v>1194.7333333333331</v>
      </c>
      <c r="M191" s="28">
        <v>1155.5</v>
      </c>
      <c r="N191" s="28">
        <v>1120.1500000000001</v>
      </c>
      <c r="O191" s="39">
        <v>13998600</v>
      </c>
      <c r="P191" s="40">
        <v>-3.1185117515156548E-2</v>
      </c>
    </row>
    <row r="192" spans="1:16" ht="12.75" customHeight="1">
      <c r="A192" s="28">
        <v>182</v>
      </c>
      <c r="B192" s="29" t="s">
        <v>56</v>
      </c>
      <c r="C192" s="30" t="s">
        <v>199</v>
      </c>
      <c r="D192" s="31">
        <v>44980</v>
      </c>
      <c r="E192" s="37">
        <v>2478.8000000000002</v>
      </c>
      <c r="F192" s="37">
        <v>2485.5333333333333</v>
      </c>
      <c r="G192" s="38">
        <v>2463.5166666666664</v>
      </c>
      <c r="H192" s="38">
        <v>2448.2333333333331</v>
      </c>
      <c r="I192" s="38">
        <v>2426.2166666666662</v>
      </c>
      <c r="J192" s="38">
        <v>2500.8166666666666</v>
      </c>
      <c r="K192" s="38">
        <v>2522.8333333333339</v>
      </c>
      <c r="L192" s="38">
        <v>2538.1166666666668</v>
      </c>
      <c r="M192" s="28">
        <v>2507.5500000000002</v>
      </c>
      <c r="N192" s="28">
        <v>2470.25</v>
      </c>
      <c r="O192" s="39">
        <v>6392250</v>
      </c>
      <c r="P192" s="40">
        <v>-6.759118983801422E-3</v>
      </c>
    </row>
    <row r="193" spans="1:16" ht="12.75" customHeight="1">
      <c r="A193" s="28">
        <v>183</v>
      </c>
      <c r="B193" s="29" t="s">
        <v>47</v>
      </c>
      <c r="C193" s="30" t="s">
        <v>200</v>
      </c>
      <c r="D193" s="31">
        <v>44980</v>
      </c>
      <c r="E193" s="37">
        <v>1482.2</v>
      </c>
      <c r="F193" s="37">
        <v>1485.2666666666667</v>
      </c>
      <c r="G193" s="38">
        <v>1470.7333333333333</v>
      </c>
      <c r="H193" s="38">
        <v>1459.2666666666667</v>
      </c>
      <c r="I193" s="38">
        <v>1444.7333333333333</v>
      </c>
      <c r="J193" s="38">
        <v>1496.7333333333333</v>
      </c>
      <c r="K193" s="38">
        <v>1511.2666666666667</v>
      </c>
      <c r="L193" s="38">
        <v>1522.7333333333333</v>
      </c>
      <c r="M193" s="28">
        <v>1499.8</v>
      </c>
      <c r="N193" s="28">
        <v>1473.8</v>
      </c>
      <c r="O193" s="39">
        <v>1902000</v>
      </c>
      <c r="P193" s="40">
        <v>-1.3996889580093312E-2</v>
      </c>
    </row>
    <row r="194" spans="1:16" ht="12.75" customHeight="1">
      <c r="A194" s="28">
        <v>184</v>
      </c>
      <c r="B194" s="29" t="s">
        <v>166</v>
      </c>
      <c r="C194" s="30" t="s">
        <v>201</v>
      </c>
      <c r="D194" s="31">
        <v>44980</v>
      </c>
      <c r="E194" s="37">
        <v>512</v>
      </c>
      <c r="F194" s="37">
        <v>511.7833333333333</v>
      </c>
      <c r="G194" s="38">
        <v>506.01666666666665</v>
      </c>
      <c r="H194" s="38">
        <v>500.03333333333336</v>
      </c>
      <c r="I194" s="38">
        <v>494.26666666666671</v>
      </c>
      <c r="J194" s="38">
        <v>517.76666666666665</v>
      </c>
      <c r="K194" s="38">
        <v>523.5333333333333</v>
      </c>
      <c r="L194" s="38">
        <v>529.51666666666654</v>
      </c>
      <c r="M194" s="28">
        <v>517.54999999999995</v>
      </c>
      <c r="N194" s="28">
        <v>505.8</v>
      </c>
      <c r="O194" s="39">
        <v>4116000</v>
      </c>
      <c r="P194" s="40">
        <v>-2.2792022792022793E-2</v>
      </c>
    </row>
    <row r="195" spans="1:16" ht="12.75" customHeight="1">
      <c r="A195" s="28">
        <v>185</v>
      </c>
      <c r="B195" s="29" t="s">
        <v>44</v>
      </c>
      <c r="C195" s="30" t="s">
        <v>202</v>
      </c>
      <c r="D195" s="31">
        <v>44980</v>
      </c>
      <c r="E195" s="37">
        <v>1342.7</v>
      </c>
      <c r="F195" s="37">
        <v>1347</v>
      </c>
      <c r="G195" s="38">
        <v>1329.5</v>
      </c>
      <c r="H195" s="38">
        <v>1316.3</v>
      </c>
      <c r="I195" s="38">
        <v>1298.8</v>
      </c>
      <c r="J195" s="38">
        <v>1360.2</v>
      </c>
      <c r="K195" s="38">
        <v>1377.7</v>
      </c>
      <c r="L195" s="38">
        <v>1390.9</v>
      </c>
      <c r="M195" s="28">
        <v>1364.5</v>
      </c>
      <c r="N195" s="28">
        <v>1333.8</v>
      </c>
      <c r="O195" s="39">
        <v>4245600</v>
      </c>
      <c r="P195" s="40">
        <v>-1.0995154677599702E-2</v>
      </c>
    </row>
    <row r="196" spans="1:16" ht="12.75" customHeight="1">
      <c r="A196" s="28">
        <v>186</v>
      </c>
      <c r="B196" s="29" t="s">
        <v>49</v>
      </c>
      <c r="C196" s="30" t="s">
        <v>203</v>
      </c>
      <c r="D196" s="31">
        <v>44980</v>
      </c>
      <c r="E196" s="37">
        <v>1130.45</v>
      </c>
      <c r="F196" s="37">
        <v>1122.7833333333333</v>
      </c>
      <c r="G196" s="38">
        <v>1110.2666666666667</v>
      </c>
      <c r="H196" s="38">
        <v>1090.0833333333333</v>
      </c>
      <c r="I196" s="38">
        <v>1077.5666666666666</v>
      </c>
      <c r="J196" s="38">
        <v>1142.9666666666667</v>
      </c>
      <c r="K196" s="38">
        <v>1155.4833333333331</v>
      </c>
      <c r="L196" s="38">
        <v>1175.6666666666667</v>
      </c>
      <c r="M196" s="28">
        <v>1135.3</v>
      </c>
      <c r="N196" s="28">
        <v>1102.5999999999999</v>
      </c>
      <c r="O196" s="39">
        <v>8050000</v>
      </c>
      <c r="P196" s="40">
        <v>4.1572321347704014E-2</v>
      </c>
    </row>
    <row r="197" spans="1:16" ht="12.75" customHeight="1">
      <c r="A197" s="28">
        <v>187</v>
      </c>
      <c r="B197" s="29" t="s">
        <v>56</v>
      </c>
      <c r="C197" s="30" t="s">
        <v>204</v>
      </c>
      <c r="D197" s="31">
        <v>44980</v>
      </c>
      <c r="E197" s="37">
        <v>1458.75</v>
      </c>
      <c r="F197" s="37">
        <v>1460.6166666666668</v>
      </c>
      <c r="G197" s="38">
        <v>1445.2833333333335</v>
      </c>
      <c r="H197" s="38">
        <v>1431.8166666666668</v>
      </c>
      <c r="I197" s="38">
        <v>1416.4833333333336</v>
      </c>
      <c r="J197" s="38">
        <v>1474.0833333333335</v>
      </c>
      <c r="K197" s="38">
        <v>1489.4166666666665</v>
      </c>
      <c r="L197" s="38">
        <v>1502.8833333333334</v>
      </c>
      <c r="M197" s="28">
        <v>1475.95</v>
      </c>
      <c r="N197" s="28">
        <v>1447.15</v>
      </c>
      <c r="O197" s="39">
        <v>1975600</v>
      </c>
      <c r="P197" s="40">
        <v>-2.2222222222222222E-3</v>
      </c>
    </row>
    <row r="198" spans="1:16" ht="12.75" customHeight="1">
      <c r="A198" s="28">
        <v>188</v>
      </c>
      <c r="B198" s="29" t="s">
        <v>42</v>
      </c>
      <c r="C198" s="30" t="s">
        <v>205</v>
      </c>
      <c r="D198" s="31">
        <v>44980</v>
      </c>
      <c r="E198" s="37">
        <v>7431</v>
      </c>
      <c r="F198" s="37">
        <v>7411.3833333333341</v>
      </c>
      <c r="G198" s="38">
        <v>7324.6666666666679</v>
      </c>
      <c r="H198" s="38">
        <v>7218.3333333333339</v>
      </c>
      <c r="I198" s="38">
        <v>7131.6166666666677</v>
      </c>
      <c r="J198" s="38">
        <v>7517.7166666666681</v>
      </c>
      <c r="K198" s="38">
        <v>7604.4333333333334</v>
      </c>
      <c r="L198" s="38">
        <v>7710.7666666666682</v>
      </c>
      <c r="M198" s="28">
        <v>7498.1</v>
      </c>
      <c r="N198" s="28">
        <v>7305.05</v>
      </c>
      <c r="O198" s="39">
        <v>2208000</v>
      </c>
      <c r="P198" s="40">
        <v>1.6434194172075679E-2</v>
      </c>
    </row>
    <row r="199" spans="1:16" ht="12.75" customHeight="1">
      <c r="A199" s="28">
        <v>189</v>
      </c>
      <c r="B199" s="29" t="s">
        <v>38</v>
      </c>
      <c r="C199" s="30" t="s">
        <v>206</v>
      </c>
      <c r="D199" s="31">
        <v>44980</v>
      </c>
      <c r="E199" s="37">
        <v>758.9</v>
      </c>
      <c r="F199" s="37">
        <v>761.69999999999993</v>
      </c>
      <c r="G199" s="38">
        <v>753.79999999999984</v>
      </c>
      <c r="H199" s="38">
        <v>748.69999999999993</v>
      </c>
      <c r="I199" s="38">
        <v>740.79999999999984</v>
      </c>
      <c r="J199" s="38">
        <v>766.79999999999984</v>
      </c>
      <c r="K199" s="38">
        <v>774.69999999999993</v>
      </c>
      <c r="L199" s="38">
        <v>779.79999999999984</v>
      </c>
      <c r="M199" s="28">
        <v>769.6</v>
      </c>
      <c r="N199" s="28">
        <v>756.6</v>
      </c>
      <c r="O199" s="39">
        <v>14180400</v>
      </c>
      <c r="P199" s="40">
        <v>-3.4861086533356928E-2</v>
      </c>
    </row>
    <row r="200" spans="1:16" ht="12.75" customHeight="1">
      <c r="A200" s="28">
        <v>190</v>
      </c>
      <c r="B200" s="29" t="s">
        <v>119</v>
      </c>
      <c r="C200" s="30" t="s">
        <v>207</v>
      </c>
      <c r="D200" s="31">
        <v>44980</v>
      </c>
      <c r="E200" s="37">
        <v>311.3</v>
      </c>
      <c r="F200" s="37">
        <v>312.66666666666669</v>
      </c>
      <c r="G200" s="38">
        <v>309.03333333333336</v>
      </c>
      <c r="H200" s="38">
        <v>306.76666666666665</v>
      </c>
      <c r="I200" s="38">
        <v>303.13333333333333</v>
      </c>
      <c r="J200" s="38">
        <v>314.93333333333339</v>
      </c>
      <c r="K200" s="38">
        <v>318.56666666666672</v>
      </c>
      <c r="L200" s="38">
        <v>320.83333333333343</v>
      </c>
      <c r="M200" s="28">
        <v>316.3</v>
      </c>
      <c r="N200" s="28">
        <v>310.39999999999998</v>
      </c>
      <c r="O200" s="39">
        <v>32514000</v>
      </c>
      <c r="P200" s="40">
        <v>-1.2452921880694934E-2</v>
      </c>
    </row>
    <row r="201" spans="1:16" ht="12.75" customHeight="1">
      <c r="A201" s="28">
        <v>191</v>
      </c>
      <c r="B201" s="29" t="s">
        <v>70</v>
      </c>
      <c r="C201" s="30" t="s">
        <v>208</v>
      </c>
      <c r="D201" s="31">
        <v>44980</v>
      </c>
      <c r="E201" s="37">
        <v>873.9</v>
      </c>
      <c r="F201" s="37">
        <v>869.86666666666667</v>
      </c>
      <c r="G201" s="38">
        <v>855.43333333333339</v>
      </c>
      <c r="H201" s="38">
        <v>836.9666666666667</v>
      </c>
      <c r="I201" s="38">
        <v>822.53333333333342</v>
      </c>
      <c r="J201" s="38">
        <v>888.33333333333337</v>
      </c>
      <c r="K201" s="38">
        <v>902.76666666666654</v>
      </c>
      <c r="L201" s="38">
        <v>921.23333333333335</v>
      </c>
      <c r="M201" s="28">
        <v>884.3</v>
      </c>
      <c r="N201" s="28">
        <v>851.4</v>
      </c>
      <c r="O201" s="39">
        <v>6601200</v>
      </c>
      <c r="P201" s="40">
        <v>3.2828743388655843E-3</v>
      </c>
    </row>
    <row r="202" spans="1:16" ht="12.75" customHeight="1">
      <c r="A202" s="28">
        <v>192</v>
      </c>
      <c r="B202" s="29" t="s">
        <v>70</v>
      </c>
      <c r="C202" s="30" t="s">
        <v>277</v>
      </c>
      <c r="D202" s="31">
        <v>44980</v>
      </c>
      <c r="E202" s="37">
        <v>1298.9000000000001</v>
      </c>
      <c r="F202" s="37">
        <v>1296.4333333333334</v>
      </c>
      <c r="G202" s="38">
        <v>1287.9666666666667</v>
      </c>
      <c r="H202" s="38">
        <v>1277.0333333333333</v>
      </c>
      <c r="I202" s="38">
        <v>1268.5666666666666</v>
      </c>
      <c r="J202" s="38">
        <v>1307.3666666666668</v>
      </c>
      <c r="K202" s="38">
        <v>1315.8333333333335</v>
      </c>
      <c r="L202" s="38">
        <v>1326.7666666666669</v>
      </c>
      <c r="M202" s="28">
        <v>1304.9000000000001</v>
      </c>
      <c r="N202" s="28">
        <v>1285.5</v>
      </c>
      <c r="O202" s="39">
        <v>1013600</v>
      </c>
      <c r="P202" s="40">
        <v>1.5427769985974754E-2</v>
      </c>
    </row>
    <row r="203" spans="1:16" ht="12.75" customHeight="1">
      <c r="A203" s="28">
        <v>193</v>
      </c>
      <c r="B203" s="29" t="s">
        <v>86</v>
      </c>
      <c r="C203" s="30" t="s">
        <v>209</v>
      </c>
      <c r="D203" s="31">
        <v>44980</v>
      </c>
      <c r="E203" s="37">
        <v>406.8</v>
      </c>
      <c r="F203" s="37">
        <v>405.5333333333333</v>
      </c>
      <c r="G203" s="38">
        <v>403.56666666666661</v>
      </c>
      <c r="H203" s="38">
        <v>400.33333333333331</v>
      </c>
      <c r="I203" s="38">
        <v>398.36666666666662</v>
      </c>
      <c r="J203" s="38">
        <v>408.76666666666659</v>
      </c>
      <c r="K203" s="38">
        <v>410.73333333333329</v>
      </c>
      <c r="L203" s="38">
        <v>413.96666666666658</v>
      </c>
      <c r="M203" s="28">
        <v>407.5</v>
      </c>
      <c r="N203" s="28">
        <v>402.3</v>
      </c>
      <c r="O203" s="39">
        <v>38496000</v>
      </c>
      <c r="P203" s="40">
        <v>6.3524429456513218E-3</v>
      </c>
    </row>
    <row r="204" spans="1:16" ht="12.75" customHeight="1">
      <c r="A204" s="28">
        <v>194</v>
      </c>
      <c r="B204" s="29" t="s">
        <v>178</v>
      </c>
      <c r="C204" s="30" t="s">
        <v>210</v>
      </c>
      <c r="D204" s="31">
        <v>44980</v>
      </c>
      <c r="E204" s="37">
        <v>214.75</v>
      </c>
      <c r="F204" s="37">
        <v>214.41666666666666</v>
      </c>
      <c r="G204" s="38">
        <v>212.93333333333331</v>
      </c>
      <c r="H204" s="38">
        <v>211.11666666666665</v>
      </c>
      <c r="I204" s="38">
        <v>209.6333333333333</v>
      </c>
      <c r="J204" s="38">
        <v>216.23333333333332</v>
      </c>
      <c r="K204" s="38">
        <v>217.71666666666667</v>
      </c>
      <c r="L204" s="38">
        <v>219.53333333333333</v>
      </c>
      <c r="M204" s="28">
        <v>215.9</v>
      </c>
      <c r="N204" s="28">
        <v>212.6</v>
      </c>
      <c r="O204" s="39">
        <v>81336000</v>
      </c>
      <c r="P204" s="40">
        <v>-1.1629178666472239E-2</v>
      </c>
    </row>
    <row r="205" spans="1:16" ht="12.75" customHeight="1">
      <c r="A205" s="28">
        <v>195</v>
      </c>
      <c r="B205" s="29" t="s">
        <v>47</v>
      </c>
      <c r="C205" s="30" t="s">
        <v>799</v>
      </c>
      <c r="D205" s="31">
        <v>44980</v>
      </c>
      <c r="E205" s="37">
        <v>466.45</v>
      </c>
      <c r="F205" s="37">
        <v>467.45</v>
      </c>
      <c r="G205" s="38">
        <v>462.5</v>
      </c>
      <c r="H205" s="38">
        <v>458.55</v>
      </c>
      <c r="I205" s="38">
        <v>453.6</v>
      </c>
      <c r="J205" s="38">
        <v>471.4</v>
      </c>
      <c r="K205" s="38">
        <v>476.34999999999991</v>
      </c>
      <c r="L205" s="38">
        <v>480.29999999999995</v>
      </c>
      <c r="M205" s="28">
        <v>472.4</v>
      </c>
      <c r="N205" s="28">
        <v>463.5</v>
      </c>
      <c r="O205" s="39">
        <v>8636400</v>
      </c>
      <c r="P205" s="40">
        <v>1.1382799325463743E-2</v>
      </c>
    </row>
    <row r="206" spans="1:16" ht="12.75" customHeight="1">
      <c r="A206" s="28"/>
      <c r="B206" s="29"/>
      <c r="C206" s="30"/>
      <c r="D206" s="31"/>
      <c r="E206" s="37"/>
      <c r="F206" s="37"/>
      <c r="G206" s="38"/>
      <c r="H206" s="38"/>
      <c r="I206" s="38"/>
      <c r="J206" s="38"/>
      <c r="K206" s="38"/>
      <c r="L206" s="38"/>
      <c r="M206" s="28"/>
      <c r="N206" s="28"/>
      <c r="O206" s="39"/>
      <c r="P206" s="40"/>
    </row>
    <row r="207" spans="1:16" ht="12.75" customHeight="1">
      <c r="A207" s="28"/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/>
      <c r="B208" s="42"/>
      <c r="C208" s="41"/>
      <c r="D208" s="43"/>
      <c r="E208" s="44"/>
      <c r="F208" s="44"/>
      <c r="G208" s="45"/>
      <c r="H208" s="45"/>
      <c r="I208" s="45"/>
      <c r="J208" s="45"/>
      <c r="K208" s="45"/>
      <c r="L208" s="45"/>
      <c r="M208" s="41"/>
      <c r="N208" s="41"/>
      <c r="O208" s="233"/>
      <c r="P208" s="234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33"/>
      <c r="P209" s="234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215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225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K19" sqref="K19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4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44978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81" t="s">
        <v>16</v>
      </c>
      <c r="B8" s="383"/>
      <c r="C8" s="387" t="s">
        <v>20</v>
      </c>
      <c r="D8" s="387" t="s">
        <v>21</v>
      </c>
      <c r="E8" s="378" t="s">
        <v>22</v>
      </c>
      <c r="F8" s="379"/>
      <c r="G8" s="380"/>
      <c r="H8" s="378" t="s">
        <v>23</v>
      </c>
      <c r="I8" s="379"/>
      <c r="J8" s="380"/>
      <c r="K8" s="23"/>
      <c r="L8" s="50"/>
      <c r="M8" s="50"/>
      <c r="N8" s="1"/>
      <c r="O8" s="1"/>
    </row>
    <row r="9" spans="1:15" ht="36" customHeight="1">
      <c r="A9" s="385"/>
      <c r="B9" s="386"/>
      <c r="C9" s="386"/>
      <c r="D9" s="38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4">
        <v>1</v>
      </c>
      <c r="B10" s="259" t="s">
        <v>227</v>
      </c>
      <c r="C10" s="259">
        <v>17844.599999999999</v>
      </c>
      <c r="D10" s="259">
        <v>17889.116666666665</v>
      </c>
      <c r="E10" s="259">
        <v>17773.883333333331</v>
      </c>
      <c r="F10" s="259">
        <v>17703.166666666668</v>
      </c>
      <c r="G10" s="259">
        <v>17587.933333333334</v>
      </c>
      <c r="H10" s="259">
        <v>17959.833333333328</v>
      </c>
      <c r="I10" s="259">
        <v>18075.066666666658</v>
      </c>
      <c r="J10" s="259">
        <v>18145.783333333326</v>
      </c>
      <c r="K10" s="259">
        <v>18004.349999999999</v>
      </c>
      <c r="L10" s="259">
        <v>17818.400000000001</v>
      </c>
      <c r="M10" s="260"/>
      <c r="N10" s="1"/>
      <c r="O10" s="1"/>
    </row>
    <row r="11" spans="1:15" ht="12.75" customHeight="1">
      <c r="A11" s="214">
        <v>2</v>
      </c>
      <c r="B11" s="264" t="s">
        <v>228</v>
      </c>
      <c r="C11" s="259">
        <v>40701.699999999997</v>
      </c>
      <c r="D11" s="259">
        <v>40858.133333333331</v>
      </c>
      <c r="E11" s="259">
        <v>40423.666666666664</v>
      </c>
      <c r="F11" s="259">
        <v>40145.633333333331</v>
      </c>
      <c r="G11" s="259">
        <v>39711.166666666664</v>
      </c>
      <c r="H11" s="259">
        <v>41136.166666666664</v>
      </c>
      <c r="I11" s="259">
        <v>41570.633333333339</v>
      </c>
      <c r="J11" s="259">
        <v>41848.666666666664</v>
      </c>
      <c r="K11" s="259">
        <v>41292.6</v>
      </c>
      <c r="L11" s="259">
        <v>40580.1</v>
      </c>
      <c r="M11" s="260"/>
      <c r="N11" s="1"/>
      <c r="O11" s="1"/>
    </row>
    <row r="12" spans="1:15" ht="12.75" customHeight="1">
      <c r="A12" s="214">
        <v>3</v>
      </c>
      <c r="B12" s="231" t="s">
        <v>229</v>
      </c>
      <c r="C12" s="232">
        <v>2858.45</v>
      </c>
      <c r="D12" s="232">
        <v>2864</v>
      </c>
      <c r="E12" s="232">
        <v>2849.25</v>
      </c>
      <c r="F12" s="232">
        <v>2840.05</v>
      </c>
      <c r="G12" s="232">
        <v>2825.3</v>
      </c>
      <c r="H12" s="232">
        <v>2873.2</v>
      </c>
      <c r="I12" s="232">
        <v>2887.95</v>
      </c>
      <c r="J12" s="232">
        <v>2897.1499999999996</v>
      </c>
      <c r="K12" s="232">
        <v>2878.75</v>
      </c>
      <c r="L12" s="232">
        <v>2854.8</v>
      </c>
      <c r="M12" s="260"/>
      <c r="N12" s="1"/>
      <c r="O12" s="1"/>
    </row>
    <row r="13" spans="1:15" ht="12.75" customHeight="1">
      <c r="A13" s="214">
        <v>4</v>
      </c>
      <c r="B13" s="231" t="s">
        <v>230</v>
      </c>
      <c r="C13" s="232">
        <v>5152.25</v>
      </c>
      <c r="D13" s="232">
        <v>5161.416666666667</v>
      </c>
      <c r="E13" s="232">
        <v>5137.8833333333341</v>
      </c>
      <c r="F13" s="232">
        <v>5123.5166666666673</v>
      </c>
      <c r="G13" s="232">
        <v>5099.9833333333345</v>
      </c>
      <c r="H13" s="232">
        <v>5175.7833333333338</v>
      </c>
      <c r="I13" s="232">
        <v>5199.3166666666666</v>
      </c>
      <c r="J13" s="232">
        <v>5213.6833333333334</v>
      </c>
      <c r="K13" s="232">
        <v>5184.95</v>
      </c>
      <c r="L13" s="232">
        <v>5147.05</v>
      </c>
      <c r="M13" s="260"/>
      <c r="N13" s="1"/>
      <c r="O13" s="1"/>
    </row>
    <row r="14" spans="1:15" ht="12.75" customHeight="1">
      <c r="A14" s="214">
        <v>5</v>
      </c>
      <c r="B14" s="231" t="s">
        <v>231</v>
      </c>
      <c r="C14" s="232">
        <v>31222.35</v>
      </c>
      <c r="D14" s="232">
        <v>31196.533333333329</v>
      </c>
      <c r="E14" s="232">
        <v>30987.766666666659</v>
      </c>
      <c r="F14" s="232">
        <v>30753.183333333331</v>
      </c>
      <c r="G14" s="232">
        <v>30544.416666666661</v>
      </c>
      <c r="H14" s="232">
        <v>31431.116666666658</v>
      </c>
      <c r="I14" s="232">
        <v>31639.883333333328</v>
      </c>
      <c r="J14" s="232">
        <v>31874.466666666656</v>
      </c>
      <c r="K14" s="232">
        <v>31405.3</v>
      </c>
      <c r="L14" s="232">
        <v>30961.95</v>
      </c>
      <c r="M14" s="260"/>
      <c r="N14" s="1"/>
      <c r="O14" s="1"/>
    </row>
    <row r="15" spans="1:15" ht="12.75" customHeight="1">
      <c r="A15" s="214">
        <v>6</v>
      </c>
      <c r="B15" s="231" t="s">
        <v>232</v>
      </c>
      <c r="C15" s="232">
        <v>4397.55</v>
      </c>
      <c r="D15" s="232">
        <v>4408.25</v>
      </c>
      <c r="E15" s="232">
        <v>4382.05</v>
      </c>
      <c r="F15" s="232">
        <v>4366.55</v>
      </c>
      <c r="G15" s="232">
        <v>4340.3500000000004</v>
      </c>
      <c r="H15" s="232">
        <v>4423.75</v>
      </c>
      <c r="I15" s="232">
        <v>4449.9500000000007</v>
      </c>
      <c r="J15" s="232">
        <v>4465.45</v>
      </c>
      <c r="K15" s="232">
        <v>4434.45</v>
      </c>
      <c r="L15" s="232">
        <v>4392.75</v>
      </c>
      <c r="M15" s="260"/>
      <c r="N15" s="1"/>
      <c r="O15" s="1"/>
    </row>
    <row r="16" spans="1:15" ht="12.75" customHeight="1">
      <c r="A16" s="214">
        <v>7</v>
      </c>
      <c r="B16" s="231" t="s">
        <v>233</v>
      </c>
      <c r="C16" s="232">
        <v>8647.2999999999993</v>
      </c>
      <c r="D16" s="232">
        <v>8654.5666666666657</v>
      </c>
      <c r="E16" s="232">
        <v>8606.7333333333318</v>
      </c>
      <c r="F16" s="232">
        <v>8566.1666666666661</v>
      </c>
      <c r="G16" s="232">
        <v>8518.3333333333321</v>
      </c>
      <c r="H16" s="232">
        <v>8695.1333333333314</v>
      </c>
      <c r="I16" s="232">
        <v>8742.9666666666672</v>
      </c>
      <c r="J16" s="232">
        <v>8783.533333333331</v>
      </c>
      <c r="K16" s="232">
        <v>8702.4</v>
      </c>
      <c r="L16" s="232">
        <v>8614</v>
      </c>
      <c r="M16" s="260"/>
      <c r="N16" s="1"/>
      <c r="O16" s="1"/>
    </row>
    <row r="17" spans="1:15" ht="12.75" customHeight="1">
      <c r="A17" s="214">
        <v>8</v>
      </c>
      <c r="B17" s="217" t="s">
        <v>285</v>
      </c>
      <c r="C17" s="231">
        <v>3174.15</v>
      </c>
      <c r="D17" s="232">
        <v>3179.35</v>
      </c>
      <c r="E17" s="232">
        <v>3133.7999999999997</v>
      </c>
      <c r="F17" s="232">
        <v>3093.45</v>
      </c>
      <c r="G17" s="232">
        <v>3047.8999999999996</v>
      </c>
      <c r="H17" s="232">
        <v>3219.7</v>
      </c>
      <c r="I17" s="232">
        <v>3265.25</v>
      </c>
      <c r="J17" s="232">
        <v>3305.6</v>
      </c>
      <c r="K17" s="231">
        <v>3224.9</v>
      </c>
      <c r="L17" s="231">
        <v>3139</v>
      </c>
      <c r="M17" s="231">
        <v>3.0538599999999998</v>
      </c>
      <c r="N17" s="1"/>
      <c r="O17" s="1"/>
    </row>
    <row r="18" spans="1:15" ht="12.75" customHeight="1">
      <c r="A18" s="214">
        <v>9</v>
      </c>
      <c r="B18" s="217" t="s">
        <v>43</v>
      </c>
      <c r="C18" s="231">
        <v>1850.65</v>
      </c>
      <c r="D18" s="232">
        <v>1841.8500000000001</v>
      </c>
      <c r="E18" s="232">
        <v>1820.8000000000002</v>
      </c>
      <c r="F18" s="232">
        <v>1790.95</v>
      </c>
      <c r="G18" s="232">
        <v>1769.9</v>
      </c>
      <c r="H18" s="232">
        <v>1871.7000000000003</v>
      </c>
      <c r="I18" s="232">
        <v>1892.75</v>
      </c>
      <c r="J18" s="232">
        <v>1922.6000000000004</v>
      </c>
      <c r="K18" s="231">
        <v>1862.9</v>
      </c>
      <c r="L18" s="231">
        <v>1812</v>
      </c>
      <c r="M18" s="231">
        <v>4.6222799999999999</v>
      </c>
      <c r="N18" s="1"/>
      <c r="O18" s="1"/>
    </row>
    <row r="19" spans="1:15" ht="12.75" customHeight="1">
      <c r="A19" s="214">
        <v>10</v>
      </c>
      <c r="B19" s="217" t="s">
        <v>59</v>
      </c>
      <c r="C19" s="231">
        <v>603.04999999999995</v>
      </c>
      <c r="D19" s="232">
        <v>606.08333333333337</v>
      </c>
      <c r="E19" s="232">
        <v>597.4666666666667</v>
      </c>
      <c r="F19" s="232">
        <v>591.88333333333333</v>
      </c>
      <c r="G19" s="232">
        <v>583.26666666666665</v>
      </c>
      <c r="H19" s="232">
        <v>611.66666666666674</v>
      </c>
      <c r="I19" s="232">
        <v>620.2833333333333</v>
      </c>
      <c r="J19" s="232">
        <v>625.86666666666679</v>
      </c>
      <c r="K19" s="231">
        <v>614.70000000000005</v>
      </c>
      <c r="L19" s="231">
        <v>600.5</v>
      </c>
      <c r="M19" s="231">
        <v>15.06325</v>
      </c>
      <c r="N19" s="1"/>
      <c r="O19" s="1"/>
    </row>
    <row r="20" spans="1:15" ht="12.75" customHeight="1">
      <c r="A20" s="214">
        <v>11</v>
      </c>
      <c r="B20" s="217" t="s">
        <v>234</v>
      </c>
      <c r="C20" s="231">
        <v>20062.95</v>
      </c>
      <c r="D20" s="232">
        <v>20097.766666666666</v>
      </c>
      <c r="E20" s="232">
        <v>19929.383333333331</v>
      </c>
      <c r="F20" s="232">
        <v>19795.816666666666</v>
      </c>
      <c r="G20" s="232">
        <v>19627.433333333331</v>
      </c>
      <c r="H20" s="232">
        <v>20231.333333333332</v>
      </c>
      <c r="I20" s="232">
        <v>20399.716666666671</v>
      </c>
      <c r="J20" s="232">
        <v>20533.283333333333</v>
      </c>
      <c r="K20" s="231">
        <v>20266.150000000001</v>
      </c>
      <c r="L20" s="231">
        <v>19964.2</v>
      </c>
      <c r="M20" s="231">
        <v>7.6719999999999997E-2</v>
      </c>
      <c r="N20" s="1"/>
      <c r="O20" s="1"/>
    </row>
    <row r="21" spans="1:15" ht="12.75" customHeight="1">
      <c r="A21" s="214">
        <v>12</v>
      </c>
      <c r="B21" s="217" t="s">
        <v>45</v>
      </c>
      <c r="C21" s="231">
        <v>1621.45</v>
      </c>
      <c r="D21" s="232">
        <v>1622.3166666666666</v>
      </c>
      <c r="E21" s="232">
        <v>1559.6333333333332</v>
      </c>
      <c r="F21" s="232">
        <v>1497.8166666666666</v>
      </c>
      <c r="G21" s="232">
        <v>1435.1333333333332</v>
      </c>
      <c r="H21" s="232">
        <v>1684.1333333333332</v>
      </c>
      <c r="I21" s="232">
        <v>1746.8166666666666</v>
      </c>
      <c r="J21" s="232">
        <v>1808.6333333333332</v>
      </c>
      <c r="K21" s="231">
        <v>1685</v>
      </c>
      <c r="L21" s="231">
        <v>1560.5</v>
      </c>
      <c r="M21" s="231">
        <v>67.6233</v>
      </c>
      <c r="N21" s="1"/>
      <c r="O21" s="1"/>
    </row>
    <row r="22" spans="1:15" ht="12.75" customHeight="1">
      <c r="A22" s="214">
        <v>13</v>
      </c>
      <c r="B22" s="217" t="s">
        <v>235</v>
      </c>
      <c r="C22" s="231">
        <v>597.25</v>
      </c>
      <c r="D22" s="232">
        <v>606.5</v>
      </c>
      <c r="E22" s="232">
        <v>588</v>
      </c>
      <c r="F22" s="232">
        <v>578.75</v>
      </c>
      <c r="G22" s="232">
        <v>560.25</v>
      </c>
      <c r="H22" s="232">
        <v>615.75</v>
      </c>
      <c r="I22" s="232">
        <v>634.25</v>
      </c>
      <c r="J22" s="232">
        <v>643.5</v>
      </c>
      <c r="K22" s="231">
        <v>625</v>
      </c>
      <c r="L22" s="231">
        <v>597.25</v>
      </c>
      <c r="M22" s="231">
        <v>20.8005</v>
      </c>
      <c r="N22" s="1"/>
      <c r="O22" s="1"/>
    </row>
    <row r="23" spans="1:15" ht="12.75" customHeight="1">
      <c r="A23" s="214">
        <v>14</v>
      </c>
      <c r="B23" s="217" t="s">
        <v>46</v>
      </c>
      <c r="C23" s="231">
        <v>579.70000000000005</v>
      </c>
      <c r="D23" s="232">
        <v>573.7833333333333</v>
      </c>
      <c r="E23" s="232">
        <v>565.91666666666663</v>
      </c>
      <c r="F23" s="232">
        <v>552.13333333333333</v>
      </c>
      <c r="G23" s="232">
        <v>544.26666666666665</v>
      </c>
      <c r="H23" s="232">
        <v>587.56666666666661</v>
      </c>
      <c r="I23" s="232">
        <v>595.43333333333339</v>
      </c>
      <c r="J23" s="232">
        <v>609.21666666666658</v>
      </c>
      <c r="K23" s="231">
        <v>581.65</v>
      </c>
      <c r="L23" s="231">
        <v>560</v>
      </c>
      <c r="M23" s="231">
        <v>95.071619999999996</v>
      </c>
      <c r="N23" s="1"/>
      <c r="O23" s="1"/>
    </row>
    <row r="24" spans="1:15" ht="12.75" customHeight="1">
      <c r="A24" s="214">
        <v>15</v>
      </c>
      <c r="B24" s="217" t="s">
        <v>236</v>
      </c>
      <c r="C24" s="231">
        <v>922.95</v>
      </c>
      <c r="D24" s="232">
        <v>922.95000000000016</v>
      </c>
      <c r="E24" s="232">
        <v>922.95000000000027</v>
      </c>
      <c r="F24" s="232">
        <v>922.95000000000016</v>
      </c>
      <c r="G24" s="232">
        <v>922.95000000000027</v>
      </c>
      <c r="H24" s="232">
        <v>922.95000000000027</v>
      </c>
      <c r="I24" s="232">
        <v>922.95</v>
      </c>
      <c r="J24" s="232">
        <v>922.95000000000027</v>
      </c>
      <c r="K24" s="231">
        <v>922.95</v>
      </c>
      <c r="L24" s="231">
        <v>922.95</v>
      </c>
      <c r="M24" s="231">
        <v>0.68313000000000001</v>
      </c>
      <c r="N24" s="1"/>
      <c r="O24" s="1"/>
    </row>
    <row r="25" spans="1:15" ht="12.75" customHeight="1">
      <c r="A25" s="214">
        <v>16</v>
      </c>
      <c r="B25" s="217" t="s">
        <v>237</v>
      </c>
      <c r="C25" s="231">
        <v>874.4</v>
      </c>
      <c r="D25" s="232">
        <v>882.18333333333339</v>
      </c>
      <c r="E25" s="232">
        <v>866.61666666666679</v>
      </c>
      <c r="F25" s="232">
        <v>858.83333333333337</v>
      </c>
      <c r="G25" s="232">
        <v>843.26666666666677</v>
      </c>
      <c r="H25" s="232">
        <v>889.96666666666681</v>
      </c>
      <c r="I25" s="232">
        <v>905.53333333333342</v>
      </c>
      <c r="J25" s="232">
        <v>913.31666666666683</v>
      </c>
      <c r="K25" s="231">
        <v>897.75</v>
      </c>
      <c r="L25" s="231">
        <v>874.4</v>
      </c>
      <c r="M25" s="231">
        <v>9.6855100000000007</v>
      </c>
      <c r="N25" s="1"/>
      <c r="O25" s="1"/>
    </row>
    <row r="26" spans="1:15" ht="12.75" customHeight="1">
      <c r="A26" s="214">
        <v>17</v>
      </c>
      <c r="B26" s="217" t="s">
        <v>845</v>
      </c>
      <c r="C26" s="231">
        <v>429.8</v>
      </c>
      <c r="D26" s="232">
        <v>435.26666666666665</v>
      </c>
      <c r="E26" s="232">
        <v>415.5333333333333</v>
      </c>
      <c r="F26" s="232">
        <v>401.26666666666665</v>
      </c>
      <c r="G26" s="232">
        <v>381.5333333333333</v>
      </c>
      <c r="H26" s="232">
        <v>449.5333333333333</v>
      </c>
      <c r="I26" s="232">
        <v>469.26666666666665</v>
      </c>
      <c r="J26" s="232">
        <v>483.5333333333333</v>
      </c>
      <c r="K26" s="231">
        <v>455</v>
      </c>
      <c r="L26" s="231">
        <v>421</v>
      </c>
      <c r="M26" s="231">
        <v>66.129339999999999</v>
      </c>
      <c r="N26" s="1"/>
      <c r="O26" s="1"/>
    </row>
    <row r="27" spans="1:15" ht="12.75" customHeight="1">
      <c r="A27" s="214">
        <v>18</v>
      </c>
      <c r="B27" s="217" t="s">
        <v>238</v>
      </c>
      <c r="C27" s="231">
        <v>144.30000000000001</v>
      </c>
      <c r="D27" s="232">
        <v>144.58333333333334</v>
      </c>
      <c r="E27" s="232">
        <v>143.26666666666668</v>
      </c>
      <c r="F27" s="232">
        <v>142.23333333333335</v>
      </c>
      <c r="G27" s="232">
        <v>140.91666666666669</v>
      </c>
      <c r="H27" s="232">
        <v>145.61666666666667</v>
      </c>
      <c r="I27" s="232">
        <v>146.93333333333334</v>
      </c>
      <c r="J27" s="232">
        <v>147.96666666666667</v>
      </c>
      <c r="K27" s="231">
        <v>145.9</v>
      </c>
      <c r="L27" s="231">
        <v>143.55000000000001</v>
      </c>
      <c r="M27" s="231">
        <v>12.93108</v>
      </c>
      <c r="N27" s="1"/>
      <c r="O27" s="1"/>
    </row>
    <row r="28" spans="1:15" ht="12.75" customHeight="1">
      <c r="A28" s="214">
        <v>19</v>
      </c>
      <c r="B28" s="217" t="s">
        <v>41</v>
      </c>
      <c r="C28" s="231">
        <v>258.89999999999998</v>
      </c>
      <c r="D28" s="232">
        <v>260.34999999999997</v>
      </c>
      <c r="E28" s="232">
        <v>256.19999999999993</v>
      </c>
      <c r="F28" s="232">
        <v>253.49999999999994</v>
      </c>
      <c r="G28" s="232">
        <v>249.34999999999991</v>
      </c>
      <c r="H28" s="232">
        <v>263.04999999999995</v>
      </c>
      <c r="I28" s="232">
        <v>267.19999999999993</v>
      </c>
      <c r="J28" s="232">
        <v>269.89999999999998</v>
      </c>
      <c r="K28" s="231">
        <v>264.5</v>
      </c>
      <c r="L28" s="231">
        <v>257.64999999999998</v>
      </c>
      <c r="M28" s="231">
        <v>12.706989999999999</v>
      </c>
      <c r="N28" s="1"/>
      <c r="O28" s="1"/>
    </row>
    <row r="29" spans="1:15" ht="12.75" customHeight="1">
      <c r="A29" s="214">
        <v>20</v>
      </c>
      <c r="B29" s="217" t="s">
        <v>48</v>
      </c>
      <c r="C29" s="231">
        <v>3276.05</v>
      </c>
      <c r="D29" s="232">
        <v>3267.75</v>
      </c>
      <c r="E29" s="232">
        <v>3235.5</v>
      </c>
      <c r="F29" s="232">
        <v>3194.95</v>
      </c>
      <c r="G29" s="232">
        <v>3162.7</v>
      </c>
      <c r="H29" s="232">
        <v>3308.3</v>
      </c>
      <c r="I29" s="232">
        <v>3340.55</v>
      </c>
      <c r="J29" s="232">
        <v>3381.1000000000004</v>
      </c>
      <c r="K29" s="231">
        <v>3300</v>
      </c>
      <c r="L29" s="231">
        <v>3227.2</v>
      </c>
      <c r="M29" s="231">
        <v>0.83614999999999995</v>
      </c>
      <c r="N29" s="1"/>
      <c r="O29" s="1"/>
    </row>
    <row r="30" spans="1:15" ht="12.75" customHeight="1">
      <c r="A30" s="214">
        <v>21</v>
      </c>
      <c r="B30" s="217" t="s">
        <v>51</v>
      </c>
      <c r="C30" s="231">
        <v>352.45</v>
      </c>
      <c r="D30" s="232">
        <v>351.36666666666662</v>
      </c>
      <c r="E30" s="232">
        <v>346.73333333333323</v>
      </c>
      <c r="F30" s="232">
        <v>341.01666666666659</v>
      </c>
      <c r="G30" s="232">
        <v>336.38333333333321</v>
      </c>
      <c r="H30" s="232">
        <v>357.08333333333326</v>
      </c>
      <c r="I30" s="232">
        <v>361.71666666666658</v>
      </c>
      <c r="J30" s="232">
        <v>367.43333333333328</v>
      </c>
      <c r="K30" s="231">
        <v>356</v>
      </c>
      <c r="L30" s="231">
        <v>345.65</v>
      </c>
      <c r="M30" s="231">
        <v>104.33187</v>
      </c>
      <c r="N30" s="1"/>
      <c r="O30" s="1"/>
    </row>
    <row r="31" spans="1:15" ht="12.75" customHeight="1">
      <c r="A31" s="214">
        <v>22</v>
      </c>
      <c r="B31" s="217" t="s">
        <v>53</v>
      </c>
      <c r="C31" s="231">
        <v>4610.6000000000004</v>
      </c>
      <c r="D31" s="232">
        <v>4611.9666666666662</v>
      </c>
      <c r="E31" s="232">
        <v>4573.9833333333327</v>
      </c>
      <c r="F31" s="232">
        <v>4537.3666666666668</v>
      </c>
      <c r="G31" s="232">
        <v>4499.3833333333332</v>
      </c>
      <c r="H31" s="232">
        <v>4648.5833333333321</v>
      </c>
      <c r="I31" s="232">
        <v>4686.5666666666657</v>
      </c>
      <c r="J31" s="232">
        <v>4723.1833333333316</v>
      </c>
      <c r="K31" s="231">
        <v>4649.95</v>
      </c>
      <c r="L31" s="231">
        <v>4575.3500000000004</v>
      </c>
      <c r="M31" s="231">
        <v>2.3232699999999999</v>
      </c>
      <c r="N31" s="1"/>
      <c r="O31" s="1"/>
    </row>
    <row r="32" spans="1:15" ht="12.75" customHeight="1">
      <c r="A32" s="214">
        <v>23</v>
      </c>
      <c r="B32" s="217" t="s">
        <v>55</v>
      </c>
      <c r="C32" s="231">
        <v>148.55000000000001</v>
      </c>
      <c r="D32" s="232">
        <v>148.20000000000002</v>
      </c>
      <c r="E32" s="232">
        <v>146.90000000000003</v>
      </c>
      <c r="F32" s="232">
        <v>145.25000000000003</v>
      </c>
      <c r="G32" s="232">
        <v>143.95000000000005</v>
      </c>
      <c r="H32" s="232">
        <v>149.85000000000002</v>
      </c>
      <c r="I32" s="232">
        <v>151.15000000000003</v>
      </c>
      <c r="J32" s="232">
        <v>152.80000000000001</v>
      </c>
      <c r="K32" s="231">
        <v>149.5</v>
      </c>
      <c r="L32" s="231">
        <v>146.55000000000001</v>
      </c>
      <c r="M32" s="231">
        <v>59.629530000000003</v>
      </c>
      <c r="N32" s="1"/>
      <c r="O32" s="1"/>
    </row>
    <row r="33" spans="1:15" ht="12.75" customHeight="1">
      <c r="A33" s="214">
        <v>24</v>
      </c>
      <c r="B33" s="217" t="s">
        <v>57</v>
      </c>
      <c r="C33" s="231">
        <v>2825.55</v>
      </c>
      <c r="D33" s="232">
        <v>2829.8833333333332</v>
      </c>
      <c r="E33" s="232">
        <v>2807.7666666666664</v>
      </c>
      <c r="F33" s="232">
        <v>2789.9833333333331</v>
      </c>
      <c r="G33" s="232">
        <v>2767.8666666666663</v>
      </c>
      <c r="H33" s="232">
        <v>2847.6666666666665</v>
      </c>
      <c r="I33" s="232">
        <v>2869.7833333333333</v>
      </c>
      <c r="J33" s="232">
        <v>2887.5666666666666</v>
      </c>
      <c r="K33" s="231">
        <v>2852</v>
      </c>
      <c r="L33" s="231">
        <v>2812.1</v>
      </c>
      <c r="M33" s="231">
        <v>6.46218</v>
      </c>
      <c r="N33" s="1"/>
      <c r="O33" s="1"/>
    </row>
    <row r="34" spans="1:15" ht="12.75" customHeight="1">
      <c r="A34" s="214">
        <v>25</v>
      </c>
      <c r="B34" s="217" t="s">
        <v>298</v>
      </c>
      <c r="C34" s="231">
        <v>1900.05</v>
      </c>
      <c r="D34" s="232">
        <v>1912.6833333333334</v>
      </c>
      <c r="E34" s="232">
        <v>1882.3666666666668</v>
      </c>
      <c r="F34" s="232">
        <v>1864.6833333333334</v>
      </c>
      <c r="G34" s="232">
        <v>1834.3666666666668</v>
      </c>
      <c r="H34" s="232">
        <v>1930.3666666666668</v>
      </c>
      <c r="I34" s="232">
        <v>1960.6833333333334</v>
      </c>
      <c r="J34" s="232">
        <v>1978.3666666666668</v>
      </c>
      <c r="K34" s="231">
        <v>1943</v>
      </c>
      <c r="L34" s="231">
        <v>1895</v>
      </c>
      <c r="M34" s="231">
        <v>4.1201499999999998</v>
      </c>
      <c r="N34" s="1"/>
      <c r="O34" s="1"/>
    </row>
    <row r="35" spans="1:15" ht="12.75" customHeight="1">
      <c r="A35" s="214">
        <v>26</v>
      </c>
      <c r="B35" s="217" t="s">
        <v>60</v>
      </c>
      <c r="C35" s="231">
        <v>464.9</v>
      </c>
      <c r="D35" s="232">
        <v>467.58333333333331</v>
      </c>
      <c r="E35" s="232">
        <v>461.41666666666663</v>
      </c>
      <c r="F35" s="232">
        <v>457.93333333333334</v>
      </c>
      <c r="G35" s="232">
        <v>451.76666666666665</v>
      </c>
      <c r="H35" s="232">
        <v>471.06666666666661</v>
      </c>
      <c r="I35" s="232">
        <v>477.23333333333323</v>
      </c>
      <c r="J35" s="232">
        <v>480.71666666666658</v>
      </c>
      <c r="K35" s="231">
        <v>473.75</v>
      </c>
      <c r="L35" s="231">
        <v>464.1</v>
      </c>
      <c r="M35" s="231">
        <v>8.3390500000000003</v>
      </c>
      <c r="N35" s="1"/>
      <c r="O35" s="1"/>
    </row>
    <row r="36" spans="1:15" ht="12.75" customHeight="1">
      <c r="A36" s="214">
        <v>27</v>
      </c>
      <c r="B36" s="217" t="s">
        <v>240</v>
      </c>
      <c r="C36" s="231">
        <v>3552.85</v>
      </c>
      <c r="D36" s="232">
        <v>3555.8833333333337</v>
      </c>
      <c r="E36" s="232">
        <v>3537.0166666666673</v>
      </c>
      <c r="F36" s="232">
        <v>3521.1833333333338</v>
      </c>
      <c r="G36" s="232">
        <v>3502.3166666666675</v>
      </c>
      <c r="H36" s="232">
        <v>3571.7166666666672</v>
      </c>
      <c r="I36" s="232">
        <v>3590.583333333333</v>
      </c>
      <c r="J36" s="232">
        <v>3606.416666666667</v>
      </c>
      <c r="K36" s="231">
        <v>3574.75</v>
      </c>
      <c r="L36" s="231">
        <v>3540.05</v>
      </c>
      <c r="M36" s="231">
        <v>1.91038</v>
      </c>
      <c r="N36" s="1"/>
      <c r="O36" s="1"/>
    </row>
    <row r="37" spans="1:15" ht="12.75" customHeight="1">
      <c r="A37" s="214">
        <v>28</v>
      </c>
      <c r="B37" s="217" t="s">
        <v>61</v>
      </c>
      <c r="C37" s="231">
        <v>846.75</v>
      </c>
      <c r="D37" s="232">
        <v>850.15</v>
      </c>
      <c r="E37" s="232">
        <v>839.09999999999991</v>
      </c>
      <c r="F37" s="232">
        <v>831.44999999999993</v>
      </c>
      <c r="G37" s="232">
        <v>820.39999999999986</v>
      </c>
      <c r="H37" s="232">
        <v>857.8</v>
      </c>
      <c r="I37" s="232">
        <v>868.84999999999991</v>
      </c>
      <c r="J37" s="232">
        <v>876.5</v>
      </c>
      <c r="K37" s="231">
        <v>861.2</v>
      </c>
      <c r="L37" s="231">
        <v>842.5</v>
      </c>
      <c r="M37" s="231">
        <v>59.923220000000001</v>
      </c>
      <c r="N37" s="1"/>
      <c r="O37" s="1"/>
    </row>
    <row r="38" spans="1:15" ht="12.75" customHeight="1">
      <c r="A38" s="214">
        <v>29</v>
      </c>
      <c r="B38" s="217" t="s">
        <v>62</v>
      </c>
      <c r="C38" s="231">
        <v>3903.8</v>
      </c>
      <c r="D38" s="232">
        <v>3910.7000000000003</v>
      </c>
      <c r="E38" s="232">
        <v>3886.4500000000007</v>
      </c>
      <c r="F38" s="232">
        <v>3869.1000000000004</v>
      </c>
      <c r="G38" s="232">
        <v>3844.8500000000008</v>
      </c>
      <c r="H38" s="232">
        <v>3928.0500000000006</v>
      </c>
      <c r="I38" s="232">
        <v>3952.2999999999997</v>
      </c>
      <c r="J38" s="232">
        <v>3969.6500000000005</v>
      </c>
      <c r="K38" s="231">
        <v>3934.95</v>
      </c>
      <c r="L38" s="231">
        <v>3893.35</v>
      </c>
      <c r="M38" s="231">
        <v>1.69828</v>
      </c>
      <c r="N38" s="1"/>
      <c r="O38" s="1"/>
    </row>
    <row r="39" spans="1:15" ht="12.75" customHeight="1">
      <c r="A39" s="214">
        <v>30</v>
      </c>
      <c r="B39" s="217" t="s">
        <v>65</v>
      </c>
      <c r="C39" s="231">
        <v>6367.4</v>
      </c>
      <c r="D39" s="232">
        <v>6384.6500000000005</v>
      </c>
      <c r="E39" s="232">
        <v>6325.7500000000009</v>
      </c>
      <c r="F39" s="232">
        <v>6284.1</v>
      </c>
      <c r="G39" s="232">
        <v>6225.2000000000007</v>
      </c>
      <c r="H39" s="232">
        <v>6426.3000000000011</v>
      </c>
      <c r="I39" s="232">
        <v>6485.2000000000007</v>
      </c>
      <c r="J39" s="232">
        <v>6526.8500000000013</v>
      </c>
      <c r="K39" s="231">
        <v>6443.55</v>
      </c>
      <c r="L39" s="231">
        <v>6343</v>
      </c>
      <c r="M39" s="231">
        <v>4.6573200000000003</v>
      </c>
      <c r="N39" s="1"/>
      <c r="O39" s="1"/>
    </row>
    <row r="40" spans="1:15" ht="12.75" customHeight="1">
      <c r="A40" s="214">
        <v>31</v>
      </c>
      <c r="B40" s="217" t="s">
        <v>64</v>
      </c>
      <c r="C40" s="231">
        <v>1404.6</v>
      </c>
      <c r="D40" s="232">
        <v>1410.3999999999999</v>
      </c>
      <c r="E40" s="232">
        <v>1394.9999999999998</v>
      </c>
      <c r="F40" s="232">
        <v>1385.3999999999999</v>
      </c>
      <c r="G40" s="232">
        <v>1369.9999999999998</v>
      </c>
      <c r="H40" s="232">
        <v>1419.9999999999998</v>
      </c>
      <c r="I40" s="232">
        <v>1435.3999999999999</v>
      </c>
      <c r="J40" s="232">
        <v>1444.9999999999998</v>
      </c>
      <c r="K40" s="231">
        <v>1425.8</v>
      </c>
      <c r="L40" s="231">
        <v>1400.8</v>
      </c>
      <c r="M40" s="231">
        <v>9.9373500000000003</v>
      </c>
      <c r="N40" s="1"/>
      <c r="O40" s="1"/>
    </row>
    <row r="41" spans="1:15" ht="12.75" customHeight="1">
      <c r="A41" s="214">
        <v>32</v>
      </c>
      <c r="B41" s="217" t="s">
        <v>241</v>
      </c>
      <c r="C41" s="231">
        <v>6051.15</v>
      </c>
      <c r="D41" s="232">
        <v>6034.3166666666657</v>
      </c>
      <c r="E41" s="232">
        <v>5969.7333333333318</v>
      </c>
      <c r="F41" s="232">
        <v>5888.3166666666657</v>
      </c>
      <c r="G41" s="232">
        <v>5823.7333333333318</v>
      </c>
      <c r="H41" s="232">
        <v>6115.7333333333318</v>
      </c>
      <c r="I41" s="232">
        <v>6180.3166666666657</v>
      </c>
      <c r="J41" s="232">
        <v>6261.7333333333318</v>
      </c>
      <c r="K41" s="231">
        <v>6098.9</v>
      </c>
      <c r="L41" s="231">
        <v>5952.9</v>
      </c>
      <c r="M41" s="231">
        <v>0.21693999999999999</v>
      </c>
      <c r="N41" s="1"/>
      <c r="O41" s="1"/>
    </row>
    <row r="42" spans="1:15" ht="12.75" customHeight="1">
      <c r="A42" s="214">
        <v>33</v>
      </c>
      <c r="B42" s="217" t="s">
        <v>66</v>
      </c>
      <c r="C42" s="231">
        <v>2057.6</v>
      </c>
      <c r="D42" s="232">
        <v>2051.9166666666665</v>
      </c>
      <c r="E42" s="232">
        <v>2032.9833333333331</v>
      </c>
      <c r="F42" s="232">
        <v>2008.3666666666666</v>
      </c>
      <c r="G42" s="232">
        <v>1989.4333333333332</v>
      </c>
      <c r="H42" s="232">
        <v>2076.5333333333328</v>
      </c>
      <c r="I42" s="232">
        <v>2095.4666666666662</v>
      </c>
      <c r="J42" s="232">
        <v>2120.083333333333</v>
      </c>
      <c r="K42" s="231">
        <v>2070.85</v>
      </c>
      <c r="L42" s="231">
        <v>2027.3</v>
      </c>
      <c r="M42" s="231">
        <v>3.0725600000000002</v>
      </c>
      <c r="N42" s="1"/>
      <c r="O42" s="1"/>
    </row>
    <row r="43" spans="1:15" ht="12.75" customHeight="1">
      <c r="A43" s="214">
        <v>34</v>
      </c>
      <c r="B43" s="217" t="s">
        <v>67</v>
      </c>
      <c r="C43" s="231">
        <v>235.65</v>
      </c>
      <c r="D43" s="232">
        <v>236.4</v>
      </c>
      <c r="E43" s="232">
        <v>233.85000000000002</v>
      </c>
      <c r="F43" s="232">
        <v>232.05</v>
      </c>
      <c r="G43" s="232">
        <v>229.50000000000003</v>
      </c>
      <c r="H43" s="232">
        <v>238.20000000000002</v>
      </c>
      <c r="I43" s="232">
        <v>240.75000000000003</v>
      </c>
      <c r="J43" s="232">
        <v>242.55</v>
      </c>
      <c r="K43" s="231">
        <v>238.95</v>
      </c>
      <c r="L43" s="231">
        <v>234.6</v>
      </c>
      <c r="M43" s="231">
        <v>43.40061</v>
      </c>
      <c r="N43" s="1"/>
      <c r="O43" s="1"/>
    </row>
    <row r="44" spans="1:15" ht="12.75" customHeight="1">
      <c r="A44" s="214">
        <v>35</v>
      </c>
      <c r="B44" s="217" t="s">
        <v>68</v>
      </c>
      <c r="C44" s="231">
        <v>164.25</v>
      </c>
      <c r="D44" s="232">
        <v>165.31666666666666</v>
      </c>
      <c r="E44" s="232">
        <v>162.23333333333332</v>
      </c>
      <c r="F44" s="232">
        <v>160.21666666666667</v>
      </c>
      <c r="G44" s="232">
        <v>157.13333333333333</v>
      </c>
      <c r="H44" s="232">
        <v>167.33333333333331</v>
      </c>
      <c r="I44" s="232">
        <v>170.41666666666669</v>
      </c>
      <c r="J44" s="232">
        <v>172.43333333333331</v>
      </c>
      <c r="K44" s="231">
        <v>168.4</v>
      </c>
      <c r="L44" s="231">
        <v>163.30000000000001</v>
      </c>
      <c r="M44" s="231">
        <v>172.85378</v>
      </c>
      <c r="N44" s="1"/>
      <c r="O44" s="1"/>
    </row>
    <row r="45" spans="1:15" ht="12.75" customHeight="1">
      <c r="A45" s="214">
        <v>36</v>
      </c>
      <c r="B45" s="217" t="s">
        <v>242</v>
      </c>
      <c r="C45" s="231">
        <v>75.599999999999994</v>
      </c>
      <c r="D45" s="232">
        <v>75.483333333333334</v>
      </c>
      <c r="E45" s="232">
        <v>74.816666666666663</v>
      </c>
      <c r="F45" s="232">
        <v>74.033333333333331</v>
      </c>
      <c r="G45" s="232">
        <v>73.36666666666666</v>
      </c>
      <c r="H45" s="232">
        <v>76.266666666666666</v>
      </c>
      <c r="I45" s="232">
        <v>76.933333333333323</v>
      </c>
      <c r="J45" s="232">
        <v>77.716666666666669</v>
      </c>
      <c r="K45" s="231">
        <v>76.150000000000006</v>
      </c>
      <c r="L45" s="231">
        <v>74.7</v>
      </c>
      <c r="M45" s="231">
        <v>66.697990000000004</v>
      </c>
      <c r="N45" s="1"/>
      <c r="O45" s="1"/>
    </row>
    <row r="46" spans="1:15" ht="12.75" customHeight="1">
      <c r="A46" s="214">
        <v>37</v>
      </c>
      <c r="B46" s="217" t="s">
        <v>69</v>
      </c>
      <c r="C46" s="231">
        <v>1434.05</v>
      </c>
      <c r="D46" s="232">
        <v>1434.2</v>
      </c>
      <c r="E46" s="232">
        <v>1416.8500000000001</v>
      </c>
      <c r="F46" s="232">
        <v>1399.65</v>
      </c>
      <c r="G46" s="232">
        <v>1382.3000000000002</v>
      </c>
      <c r="H46" s="232">
        <v>1451.4</v>
      </c>
      <c r="I46" s="232">
        <v>1468.75</v>
      </c>
      <c r="J46" s="232">
        <v>1485.95</v>
      </c>
      <c r="K46" s="231">
        <v>1451.55</v>
      </c>
      <c r="L46" s="231">
        <v>1417</v>
      </c>
      <c r="M46" s="231">
        <v>9.3431999999999995</v>
      </c>
      <c r="N46" s="1"/>
      <c r="O46" s="1"/>
    </row>
    <row r="47" spans="1:15" ht="12.75" customHeight="1">
      <c r="A47" s="214">
        <v>38</v>
      </c>
      <c r="B47" s="217" t="s">
        <v>72</v>
      </c>
      <c r="C47" s="231">
        <v>570.4</v>
      </c>
      <c r="D47" s="232">
        <v>569.01666666666677</v>
      </c>
      <c r="E47" s="232">
        <v>565.03333333333353</v>
      </c>
      <c r="F47" s="232">
        <v>559.66666666666674</v>
      </c>
      <c r="G47" s="232">
        <v>555.68333333333351</v>
      </c>
      <c r="H47" s="232">
        <v>574.38333333333355</v>
      </c>
      <c r="I47" s="232">
        <v>578.3666666666669</v>
      </c>
      <c r="J47" s="232">
        <v>583.73333333333358</v>
      </c>
      <c r="K47" s="231">
        <v>573</v>
      </c>
      <c r="L47" s="231">
        <v>563.65</v>
      </c>
      <c r="M47" s="231">
        <v>5.4622000000000002</v>
      </c>
      <c r="N47" s="1"/>
      <c r="O47" s="1"/>
    </row>
    <row r="48" spans="1:15" ht="12.75" customHeight="1">
      <c r="A48" s="214">
        <v>39</v>
      </c>
      <c r="B48" s="217" t="s">
        <v>71</v>
      </c>
      <c r="C48" s="231">
        <v>94.9</v>
      </c>
      <c r="D48" s="232">
        <v>95.283333333333346</v>
      </c>
      <c r="E48" s="232">
        <v>93.816666666666691</v>
      </c>
      <c r="F48" s="232">
        <v>92.733333333333348</v>
      </c>
      <c r="G48" s="232">
        <v>91.266666666666694</v>
      </c>
      <c r="H48" s="232">
        <v>96.366666666666688</v>
      </c>
      <c r="I48" s="232">
        <v>97.833333333333357</v>
      </c>
      <c r="J48" s="232">
        <v>98.916666666666686</v>
      </c>
      <c r="K48" s="231">
        <v>96.75</v>
      </c>
      <c r="L48" s="231">
        <v>94.2</v>
      </c>
      <c r="M48" s="231">
        <v>175.05922000000001</v>
      </c>
      <c r="N48" s="1"/>
      <c r="O48" s="1"/>
    </row>
    <row r="49" spans="1:15" ht="12.75" customHeight="1">
      <c r="A49" s="214">
        <v>40</v>
      </c>
      <c r="B49" s="217" t="s">
        <v>73</v>
      </c>
      <c r="C49" s="231">
        <v>860.35</v>
      </c>
      <c r="D49" s="232">
        <v>863.56666666666661</v>
      </c>
      <c r="E49" s="232">
        <v>852.83333333333326</v>
      </c>
      <c r="F49" s="232">
        <v>845.31666666666661</v>
      </c>
      <c r="G49" s="232">
        <v>834.58333333333326</v>
      </c>
      <c r="H49" s="232">
        <v>871.08333333333326</v>
      </c>
      <c r="I49" s="232">
        <v>881.81666666666661</v>
      </c>
      <c r="J49" s="232">
        <v>889.33333333333326</v>
      </c>
      <c r="K49" s="231">
        <v>874.3</v>
      </c>
      <c r="L49" s="231">
        <v>856.05</v>
      </c>
      <c r="M49" s="231">
        <v>8.9522600000000008</v>
      </c>
      <c r="N49" s="1"/>
      <c r="O49" s="1"/>
    </row>
    <row r="50" spans="1:15" ht="12.75" customHeight="1">
      <c r="A50" s="214">
        <v>41</v>
      </c>
      <c r="B50" s="217" t="s">
        <v>76</v>
      </c>
      <c r="C50" s="231">
        <v>71.650000000000006</v>
      </c>
      <c r="D50" s="232">
        <v>71.599999999999994</v>
      </c>
      <c r="E50" s="232">
        <v>70.649999999999991</v>
      </c>
      <c r="F50" s="232">
        <v>69.649999999999991</v>
      </c>
      <c r="G50" s="232">
        <v>68.699999999999989</v>
      </c>
      <c r="H50" s="232">
        <v>72.599999999999994</v>
      </c>
      <c r="I50" s="232">
        <v>73.549999999999983</v>
      </c>
      <c r="J50" s="232">
        <v>74.55</v>
      </c>
      <c r="K50" s="231">
        <v>72.55</v>
      </c>
      <c r="L50" s="231">
        <v>70.599999999999994</v>
      </c>
      <c r="M50" s="231">
        <v>143.07991999999999</v>
      </c>
      <c r="N50" s="1"/>
      <c r="O50" s="1"/>
    </row>
    <row r="51" spans="1:15" ht="12.75" customHeight="1">
      <c r="A51" s="214">
        <v>42</v>
      </c>
      <c r="B51" s="217" t="s">
        <v>80</v>
      </c>
      <c r="C51" s="231">
        <v>326.14999999999998</v>
      </c>
      <c r="D51" s="232">
        <v>328.51666666666665</v>
      </c>
      <c r="E51" s="232">
        <v>323.58333333333331</v>
      </c>
      <c r="F51" s="232">
        <v>321.01666666666665</v>
      </c>
      <c r="G51" s="232">
        <v>316.08333333333331</v>
      </c>
      <c r="H51" s="232">
        <v>331.08333333333331</v>
      </c>
      <c r="I51" s="232">
        <v>336.01666666666671</v>
      </c>
      <c r="J51" s="232">
        <v>338.58333333333331</v>
      </c>
      <c r="K51" s="231">
        <v>333.45</v>
      </c>
      <c r="L51" s="231">
        <v>325.95</v>
      </c>
      <c r="M51" s="231">
        <v>17.731259999999999</v>
      </c>
      <c r="N51" s="1"/>
      <c r="O51" s="1"/>
    </row>
    <row r="52" spans="1:15" ht="12.75" customHeight="1">
      <c r="A52" s="214">
        <v>43</v>
      </c>
      <c r="B52" s="217" t="s">
        <v>75</v>
      </c>
      <c r="C52" s="231">
        <v>779.15</v>
      </c>
      <c r="D52" s="232">
        <v>783.34999999999991</v>
      </c>
      <c r="E52" s="232">
        <v>772.89999999999986</v>
      </c>
      <c r="F52" s="232">
        <v>766.65</v>
      </c>
      <c r="G52" s="232">
        <v>756.19999999999993</v>
      </c>
      <c r="H52" s="232">
        <v>789.5999999999998</v>
      </c>
      <c r="I52" s="232">
        <v>800.04999999999984</v>
      </c>
      <c r="J52" s="232">
        <v>806.29999999999973</v>
      </c>
      <c r="K52" s="231">
        <v>793.8</v>
      </c>
      <c r="L52" s="231">
        <v>777.1</v>
      </c>
      <c r="M52" s="231">
        <v>33.817740000000001</v>
      </c>
      <c r="N52" s="1"/>
      <c r="O52" s="1"/>
    </row>
    <row r="53" spans="1:15" ht="12.75" customHeight="1">
      <c r="A53" s="214">
        <v>44</v>
      </c>
      <c r="B53" s="217" t="s">
        <v>77</v>
      </c>
      <c r="C53" s="231">
        <v>227.7</v>
      </c>
      <c r="D53" s="232">
        <v>229.29999999999998</v>
      </c>
      <c r="E53" s="232">
        <v>224.89999999999998</v>
      </c>
      <c r="F53" s="232">
        <v>222.1</v>
      </c>
      <c r="G53" s="232">
        <v>217.7</v>
      </c>
      <c r="H53" s="232">
        <v>232.09999999999997</v>
      </c>
      <c r="I53" s="232">
        <v>236.5</v>
      </c>
      <c r="J53" s="232">
        <v>239.29999999999995</v>
      </c>
      <c r="K53" s="231">
        <v>233.7</v>
      </c>
      <c r="L53" s="231">
        <v>226.5</v>
      </c>
      <c r="M53" s="231">
        <v>52.896439999999998</v>
      </c>
      <c r="N53" s="1"/>
      <c r="O53" s="1"/>
    </row>
    <row r="54" spans="1:15" ht="12.75" customHeight="1">
      <c r="A54" s="214">
        <v>45</v>
      </c>
      <c r="B54" s="217" t="s">
        <v>78</v>
      </c>
      <c r="C54" s="231">
        <v>18183.349999999999</v>
      </c>
      <c r="D54" s="232">
        <v>18130.083333333332</v>
      </c>
      <c r="E54" s="232">
        <v>17954.266666666663</v>
      </c>
      <c r="F54" s="232">
        <v>17725.183333333331</v>
      </c>
      <c r="G54" s="232">
        <v>17549.366666666661</v>
      </c>
      <c r="H54" s="232">
        <v>18359.166666666664</v>
      </c>
      <c r="I54" s="232">
        <v>18534.983333333337</v>
      </c>
      <c r="J54" s="232">
        <v>18764.066666666666</v>
      </c>
      <c r="K54" s="231">
        <v>18305.900000000001</v>
      </c>
      <c r="L54" s="231">
        <v>17901</v>
      </c>
      <c r="M54" s="231">
        <v>0.27322999999999997</v>
      </c>
      <c r="N54" s="1"/>
      <c r="O54" s="1"/>
    </row>
    <row r="55" spans="1:15" ht="12.75" customHeight="1">
      <c r="A55" s="214">
        <v>46</v>
      </c>
      <c r="B55" s="217" t="s">
        <v>81</v>
      </c>
      <c r="C55" s="231">
        <v>4453.8</v>
      </c>
      <c r="D55" s="232">
        <v>4480.9333333333334</v>
      </c>
      <c r="E55" s="232">
        <v>4416.8666666666668</v>
      </c>
      <c r="F55" s="232">
        <v>4379.9333333333334</v>
      </c>
      <c r="G55" s="232">
        <v>4315.8666666666668</v>
      </c>
      <c r="H55" s="232">
        <v>4517.8666666666668</v>
      </c>
      <c r="I55" s="232">
        <v>4581.9333333333343</v>
      </c>
      <c r="J55" s="232">
        <v>4618.8666666666668</v>
      </c>
      <c r="K55" s="231">
        <v>4545</v>
      </c>
      <c r="L55" s="231">
        <v>4444</v>
      </c>
      <c r="M55" s="231">
        <v>3.0868099999999998</v>
      </c>
      <c r="N55" s="1"/>
      <c r="O55" s="1"/>
    </row>
    <row r="56" spans="1:15" ht="12.75" customHeight="1">
      <c r="A56" s="214">
        <v>47</v>
      </c>
      <c r="B56" s="217" t="s">
        <v>82</v>
      </c>
      <c r="C56" s="231">
        <v>289</v>
      </c>
      <c r="D56" s="232">
        <v>291.11666666666667</v>
      </c>
      <c r="E56" s="232">
        <v>285.98333333333335</v>
      </c>
      <c r="F56" s="232">
        <v>282.9666666666667</v>
      </c>
      <c r="G56" s="232">
        <v>277.83333333333337</v>
      </c>
      <c r="H56" s="232">
        <v>294.13333333333333</v>
      </c>
      <c r="I56" s="232">
        <v>299.26666666666665</v>
      </c>
      <c r="J56" s="232">
        <v>302.2833333333333</v>
      </c>
      <c r="K56" s="231">
        <v>296.25</v>
      </c>
      <c r="L56" s="231">
        <v>288.10000000000002</v>
      </c>
      <c r="M56" s="231">
        <v>49.39123</v>
      </c>
      <c r="N56" s="1"/>
      <c r="O56" s="1"/>
    </row>
    <row r="57" spans="1:15" ht="12.75" customHeight="1">
      <c r="A57" s="214">
        <v>48</v>
      </c>
      <c r="B57" s="217" t="s">
        <v>83</v>
      </c>
      <c r="C57" s="231">
        <v>770.1</v>
      </c>
      <c r="D57" s="232">
        <v>773.7166666666667</v>
      </c>
      <c r="E57" s="232">
        <v>765.03333333333342</v>
      </c>
      <c r="F57" s="232">
        <v>759.9666666666667</v>
      </c>
      <c r="G57" s="232">
        <v>751.28333333333342</v>
      </c>
      <c r="H57" s="232">
        <v>778.78333333333342</v>
      </c>
      <c r="I57" s="232">
        <v>787.46666666666681</v>
      </c>
      <c r="J57" s="232">
        <v>792.53333333333342</v>
      </c>
      <c r="K57" s="231">
        <v>782.4</v>
      </c>
      <c r="L57" s="231">
        <v>768.65</v>
      </c>
      <c r="M57" s="231">
        <v>5.6450300000000002</v>
      </c>
      <c r="N57" s="1"/>
      <c r="O57" s="1"/>
    </row>
    <row r="58" spans="1:15" ht="12.75" customHeight="1">
      <c r="A58" s="214">
        <v>49</v>
      </c>
      <c r="B58" s="217" t="s">
        <v>84</v>
      </c>
      <c r="C58" s="231">
        <v>964</v>
      </c>
      <c r="D58" s="232">
        <v>972.41666666666663</v>
      </c>
      <c r="E58" s="232">
        <v>946.83333333333326</v>
      </c>
      <c r="F58" s="232">
        <v>929.66666666666663</v>
      </c>
      <c r="G58" s="232">
        <v>904.08333333333326</v>
      </c>
      <c r="H58" s="232">
        <v>989.58333333333326</v>
      </c>
      <c r="I58" s="232">
        <v>1015.1666666666665</v>
      </c>
      <c r="J58" s="232">
        <v>1032.3333333333333</v>
      </c>
      <c r="K58" s="231">
        <v>998</v>
      </c>
      <c r="L58" s="231">
        <v>955.25</v>
      </c>
      <c r="M58" s="231">
        <v>58.295720000000003</v>
      </c>
      <c r="N58" s="1"/>
      <c r="O58" s="1"/>
    </row>
    <row r="59" spans="1:15" ht="12.75" customHeight="1">
      <c r="A59" s="214">
        <v>50</v>
      </c>
      <c r="B59" s="217" t="s">
        <v>804</v>
      </c>
      <c r="C59" s="231">
        <v>1444.45</v>
      </c>
      <c r="D59" s="232">
        <v>1449.1499999999999</v>
      </c>
      <c r="E59" s="232">
        <v>1431.2999999999997</v>
      </c>
      <c r="F59" s="232">
        <v>1418.1499999999999</v>
      </c>
      <c r="G59" s="232">
        <v>1400.2999999999997</v>
      </c>
      <c r="H59" s="232">
        <v>1462.2999999999997</v>
      </c>
      <c r="I59" s="232">
        <v>1480.1499999999996</v>
      </c>
      <c r="J59" s="232">
        <v>1493.2999999999997</v>
      </c>
      <c r="K59" s="231">
        <v>1467</v>
      </c>
      <c r="L59" s="231">
        <v>1436</v>
      </c>
      <c r="M59" s="231">
        <v>0.27457999999999999</v>
      </c>
      <c r="N59" s="1"/>
      <c r="O59" s="1"/>
    </row>
    <row r="60" spans="1:15" ht="12.75" customHeight="1">
      <c r="A60" s="214">
        <v>51</v>
      </c>
      <c r="B60" s="217" t="s">
        <v>85</v>
      </c>
      <c r="C60" s="231">
        <v>218.3</v>
      </c>
      <c r="D60" s="232">
        <v>217.73333333333335</v>
      </c>
      <c r="E60" s="232">
        <v>216.51666666666671</v>
      </c>
      <c r="F60" s="232">
        <v>214.73333333333335</v>
      </c>
      <c r="G60" s="232">
        <v>213.51666666666671</v>
      </c>
      <c r="H60" s="232">
        <v>219.51666666666671</v>
      </c>
      <c r="I60" s="232">
        <v>220.73333333333335</v>
      </c>
      <c r="J60" s="232">
        <v>222.51666666666671</v>
      </c>
      <c r="K60" s="231">
        <v>218.95</v>
      </c>
      <c r="L60" s="231">
        <v>215.95</v>
      </c>
      <c r="M60" s="231">
        <v>84.795869999999994</v>
      </c>
      <c r="N60" s="1"/>
      <c r="O60" s="1"/>
    </row>
    <row r="61" spans="1:15" ht="12.75" customHeight="1">
      <c r="A61" s="214">
        <v>52</v>
      </c>
      <c r="B61" s="217" t="s">
        <v>87</v>
      </c>
      <c r="C61" s="231">
        <v>4335.45</v>
      </c>
      <c r="D61" s="232">
        <v>4291.7666666666664</v>
      </c>
      <c r="E61" s="232">
        <v>4218.6833333333325</v>
      </c>
      <c r="F61" s="232">
        <v>4101.9166666666661</v>
      </c>
      <c r="G61" s="232">
        <v>4028.8333333333321</v>
      </c>
      <c r="H61" s="232">
        <v>4408.5333333333328</v>
      </c>
      <c r="I61" s="232">
        <v>4481.6166666666668</v>
      </c>
      <c r="J61" s="232">
        <v>4598.3833333333332</v>
      </c>
      <c r="K61" s="231">
        <v>4364.8500000000004</v>
      </c>
      <c r="L61" s="231">
        <v>4175</v>
      </c>
      <c r="M61" s="231">
        <v>5.8277400000000004</v>
      </c>
      <c r="N61" s="1"/>
      <c r="O61" s="1"/>
    </row>
    <row r="62" spans="1:15" ht="12.75" customHeight="1">
      <c r="A62" s="214">
        <v>53</v>
      </c>
      <c r="B62" s="217" t="s">
        <v>88</v>
      </c>
      <c r="C62" s="231">
        <v>1456.2</v>
      </c>
      <c r="D62" s="232">
        <v>1455.7833333333335</v>
      </c>
      <c r="E62" s="232">
        <v>1449.116666666667</v>
      </c>
      <c r="F62" s="232">
        <v>1442.0333333333335</v>
      </c>
      <c r="G62" s="232">
        <v>1435.366666666667</v>
      </c>
      <c r="H62" s="232">
        <v>1462.866666666667</v>
      </c>
      <c r="I62" s="232">
        <v>1469.5333333333335</v>
      </c>
      <c r="J62" s="232">
        <v>1476.616666666667</v>
      </c>
      <c r="K62" s="231">
        <v>1462.45</v>
      </c>
      <c r="L62" s="231">
        <v>1448.7</v>
      </c>
      <c r="M62" s="231">
        <v>1.6635</v>
      </c>
      <c r="N62" s="1"/>
      <c r="O62" s="1"/>
    </row>
    <row r="63" spans="1:15" ht="12.75" customHeight="1">
      <c r="A63" s="214">
        <v>54</v>
      </c>
      <c r="B63" s="217" t="s">
        <v>89</v>
      </c>
      <c r="C63" s="231">
        <v>609.29999999999995</v>
      </c>
      <c r="D63" s="232">
        <v>608.5333333333333</v>
      </c>
      <c r="E63" s="232">
        <v>605.31666666666661</v>
      </c>
      <c r="F63" s="232">
        <v>601.33333333333326</v>
      </c>
      <c r="G63" s="232">
        <v>598.11666666666656</v>
      </c>
      <c r="H63" s="232">
        <v>612.51666666666665</v>
      </c>
      <c r="I63" s="232">
        <v>615.73333333333335</v>
      </c>
      <c r="J63" s="232">
        <v>619.7166666666667</v>
      </c>
      <c r="K63" s="231">
        <v>611.75</v>
      </c>
      <c r="L63" s="231">
        <v>604.54999999999995</v>
      </c>
      <c r="M63" s="231">
        <v>11.86755</v>
      </c>
      <c r="N63" s="1"/>
      <c r="O63" s="1"/>
    </row>
    <row r="64" spans="1:15" ht="12.75" customHeight="1">
      <c r="A64" s="214">
        <v>55</v>
      </c>
      <c r="B64" s="217" t="s">
        <v>90</v>
      </c>
      <c r="C64" s="231">
        <v>910.2</v>
      </c>
      <c r="D64" s="232">
        <v>906.16666666666663</v>
      </c>
      <c r="E64" s="232">
        <v>897.33333333333326</v>
      </c>
      <c r="F64" s="232">
        <v>884.46666666666658</v>
      </c>
      <c r="G64" s="232">
        <v>875.63333333333321</v>
      </c>
      <c r="H64" s="232">
        <v>919.0333333333333</v>
      </c>
      <c r="I64" s="232">
        <v>927.86666666666656</v>
      </c>
      <c r="J64" s="232">
        <v>940.73333333333335</v>
      </c>
      <c r="K64" s="231">
        <v>915</v>
      </c>
      <c r="L64" s="231">
        <v>893.3</v>
      </c>
      <c r="M64" s="231">
        <v>2.8193600000000001</v>
      </c>
      <c r="N64" s="1"/>
      <c r="O64" s="1"/>
    </row>
    <row r="65" spans="1:15" ht="12.75" customHeight="1">
      <c r="A65" s="214">
        <v>56</v>
      </c>
      <c r="B65" s="217" t="s">
        <v>246</v>
      </c>
      <c r="C65" s="231">
        <v>297.8</v>
      </c>
      <c r="D65" s="232">
        <v>296.48333333333335</v>
      </c>
      <c r="E65" s="232">
        <v>292.66666666666669</v>
      </c>
      <c r="F65" s="232">
        <v>287.53333333333336</v>
      </c>
      <c r="G65" s="232">
        <v>283.7166666666667</v>
      </c>
      <c r="H65" s="232">
        <v>301.61666666666667</v>
      </c>
      <c r="I65" s="232">
        <v>305.43333333333328</v>
      </c>
      <c r="J65" s="232">
        <v>310.56666666666666</v>
      </c>
      <c r="K65" s="231">
        <v>300.3</v>
      </c>
      <c r="L65" s="231">
        <v>291.35000000000002</v>
      </c>
      <c r="M65" s="231">
        <v>9.4289100000000001</v>
      </c>
      <c r="N65" s="1"/>
      <c r="O65" s="1"/>
    </row>
    <row r="66" spans="1:15" ht="12.75" customHeight="1">
      <c r="A66" s="214">
        <v>57</v>
      </c>
      <c r="B66" s="217" t="s">
        <v>92</v>
      </c>
      <c r="C66" s="231">
        <v>1614</v>
      </c>
      <c r="D66" s="232">
        <v>1616.8500000000001</v>
      </c>
      <c r="E66" s="232">
        <v>1606.9000000000003</v>
      </c>
      <c r="F66" s="232">
        <v>1599.8000000000002</v>
      </c>
      <c r="G66" s="232">
        <v>1589.8500000000004</v>
      </c>
      <c r="H66" s="232">
        <v>1623.9500000000003</v>
      </c>
      <c r="I66" s="232">
        <v>1633.9</v>
      </c>
      <c r="J66" s="232">
        <v>1641.0000000000002</v>
      </c>
      <c r="K66" s="231">
        <v>1626.8</v>
      </c>
      <c r="L66" s="231">
        <v>1609.75</v>
      </c>
      <c r="M66" s="231">
        <v>3.6531500000000001</v>
      </c>
      <c r="N66" s="1"/>
      <c r="O66" s="1"/>
    </row>
    <row r="67" spans="1:15" ht="12.75" customHeight="1">
      <c r="A67" s="214">
        <v>58</v>
      </c>
      <c r="B67" s="217" t="s">
        <v>97</v>
      </c>
      <c r="C67" s="231">
        <v>364.6</v>
      </c>
      <c r="D67" s="232">
        <v>366.10000000000008</v>
      </c>
      <c r="E67" s="232">
        <v>361.60000000000014</v>
      </c>
      <c r="F67" s="232">
        <v>358.60000000000008</v>
      </c>
      <c r="G67" s="232">
        <v>354.10000000000014</v>
      </c>
      <c r="H67" s="232">
        <v>369.10000000000014</v>
      </c>
      <c r="I67" s="232">
        <v>373.6</v>
      </c>
      <c r="J67" s="232">
        <v>376.60000000000014</v>
      </c>
      <c r="K67" s="231">
        <v>370.6</v>
      </c>
      <c r="L67" s="231">
        <v>363.1</v>
      </c>
      <c r="M67" s="231">
        <v>27.26465</v>
      </c>
      <c r="N67" s="1"/>
      <c r="O67" s="1"/>
    </row>
    <row r="68" spans="1:15" ht="12.75" customHeight="1">
      <c r="A68" s="214">
        <v>59</v>
      </c>
      <c r="B68" s="217" t="s">
        <v>93</v>
      </c>
      <c r="C68" s="231">
        <v>535</v>
      </c>
      <c r="D68" s="232">
        <v>533.63333333333333</v>
      </c>
      <c r="E68" s="232">
        <v>531.01666666666665</v>
      </c>
      <c r="F68" s="232">
        <v>527.0333333333333</v>
      </c>
      <c r="G68" s="232">
        <v>524.41666666666663</v>
      </c>
      <c r="H68" s="232">
        <v>537.61666666666667</v>
      </c>
      <c r="I68" s="232">
        <v>540.23333333333323</v>
      </c>
      <c r="J68" s="232">
        <v>544.2166666666667</v>
      </c>
      <c r="K68" s="231">
        <v>536.25</v>
      </c>
      <c r="L68" s="231">
        <v>529.65</v>
      </c>
      <c r="M68" s="231">
        <v>14.625769999999999</v>
      </c>
      <c r="N68" s="1"/>
      <c r="O68" s="1"/>
    </row>
    <row r="69" spans="1:15" ht="12.75" customHeight="1">
      <c r="A69" s="214">
        <v>60</v>
      </c>
      <c r="B69" s="217" t="s">
        <v>247</v>
      </c>
      <c r="C69" s="231">
        <v>1935.6</v>
      </c>
      <c r="D69" s="232">
        <v>1926.95</v>
      </c>
      <c r="E69" s="232">
        <v>1893.9</v>
      </c>
      <c r="F69" s="232">
        <v>1852.2</v>
      </c>
      <c r="G69" s="232">
        <v>1819.15</v>
      </c>
      <c r="H69" s="232">
        <v>1968.65</v>
      </c>
      <c r="I69" s="232">
        <v>2001.6999999999998</v>
      </c>
      <c r="J69" s="232">
        <v>2043.4</v>
      </c>
      <c r="K69" s="231">
        <v>1960</v>
      </c>
      <c r="L69" s="231">
        <v>1885.25</v>
      </c>
      <c r="M69" s="231">
        <v>3.1537600000000001</v>
      </c>
      <c r="N69" s="1"/>
      <c r="O69" s="1"/>
    </row>
    <row r="70" spans="1:15" ht="12.75" customHeight="1">
      <c r="A70" s="214">
        <v>61</v>
      </c>
      <c r="B70" s="217" t="s">
        <v>94</v>
      </c>
      <c r="C70" s="231">
        <v>1812</v>
      </c>
      <c r="D70" s="232">
        <v>1807.9666666666665</v>
      </c>
      <c r="E70" s="232">
        <v>1788.0333333333328</v>
      </c>
      <c r="F70" s="232">
        <v>1764.0666666666664</v>
      </c>
      <c r="G70" s="232">
        <v>1744.1333333333328</v>
      </c>
      <c r="H70" s="232">
        <v>1831.9333333333329</v>
      </c>
      <c r="I70" s="232">
        <v>1851.8666666666668</v>
      </c>
      <c r="J70" s="232">
        <v>1875.833333333333</v>
      </c>
      <c r="K70" s="231">
        <v>1827.9</v>
      </c>
      <c r="L70" s="231">
        <v>1784</v>
      </c>
      <c r="M70" s="231">
        <v>2.6787100000000001</v>
      </c>
      <c r="N70" s="1"/>
      <c r="O70" s="1"/>
    </row>
    <row r="71" spans="1:15" ht="12.75" customHeight="1">
      <c r="A71" s="214">
        <v>62</v>
      </c>
      <c r="B71" s="217" t="s">
        <v>846</v>
      </c>
      <c r="C71" s="231">
        <v>339.8</v>
      </c>
      <c r="D71" s="232">
        <v>336.43333333333334</v>
      </c>
      <c r="E71" s="232">
        <v>328.36666666666667</v>
      </c>
      <c r="F71" s="232">
        <v>316.93333333333334</v>
      </c>
      <c r="G71" s="232">
        <v>308.86666666666667</v>
      </c>
      <c r="H71" s="232">
        <v>347.86666666666667</v>
      </c>
      <c r="I71" s="232">
        <v>355.93333333333339</v>
      </c>
      <c r="J71" s="232">
        <v>367.36666666666667</v>
      </c>
      <c r="K71" s="231">
        <v>344.5</v>
      </c>
      <c r="L71" s="231">
        <v>325</v>
      </c>
      <c r="M71" s="231">
        <v>31.4956</v>
      </c>
      <c r="N71" s="1"/>
      <c r="O71" s="1"/>
    </row>
    <row r="72" spans="1:15" ht="12.75" customHeight="1">
      <c r="A72" s="214">
        <v>63</v>
      </c>
      <c r="B72" s="217" t="s">
        <v>95</v>
      </c>
      <c r="C72" s="231">
        <v>2900.6</v>
      </c>
      <c r="D72" s="232">
        <v>2873.2000000000003</v>
      </c>
      <c r="E72" s="232">
        <v>2827.4000000000005</v>
      </c>
      <c r="F72" s="232">
        <v>2754.2000000000003</v>
      </c>
      <c r="G72" s="232">
        <v>2708.4000000000005</v>
      </c>
      <c r="H72" s="232">
        <v>2946.4000000000005</v>
      </c>
      <c r="I72" s="232">
        <v>2992.2000000000007</v>
      </c>
      <c r="J72" s="232">
        <v>3065.4000000000005</v>
      </c>
      <c r="K72" s="231">
        <v>2919</v>
      </c>
      <c r="L72" s="231">
        <v>2800</v>
      </c>
      <c r="M72" s="231">
        <v>7.4094499999999996</v>
      </c>
      <c r="N72" s="1"/>
      <c r="O72" s="1"/>
    </row>
    <row r="73" spans="1:15" ht="12.75" customHeight="1">
      <c r="A73" s="214">
        <v>64</v>
      </c>
      <c r="B73" s="217" t="s">
        <v>249</v>
      </c>
      <c r="C73" s="231">
        <v>2705.65</v>
      </c>
      <c r="D73" s="232">
        <v>2716.9</v>
      </c>
      <c r="E73" s="232">
        <v>2683.75</v>
      </c>
      <c r="F73" s="232">
        <v>2661.85</v>
      </c>
      <c r="G73" s="232">
        <v>2628.7</v>
      </c>
      <c r="H73" s="232">
        <v>2738.8</v>
      </c>
      <c r="I73" s="232">
        <v>2771.9500000000007</v>
      </c>
      <c r="J73" s="232">
        <v>2793.8500000000004</v>
      </c>
      <c r="K73" s="231">
        <v>2750.05</v>
      </c>
      <c r="L73" s="231">
        <v>2695</v>
      </c>
      <c r="M73" s="231">
        <v>1.93404</v>
      </c>
      <c r="N73" s="1"/>
      <c r="O73" s="1"/>
    </row>
    <row r="74" spans="1:15" ht="12.75" customHeight="1">
      <c r="A74" s="214">
        <v>65</v>
      </c>
      <c r="B74" s="217" t="s">
        <v>143</v>
      </c>
      <c r="C74" s="231">
        <v>1964.55</v>
      </c>
      <c r="D74" s="232">
        <v>1964.8999999999999</v>
      </c>
      <c r="E74" s="232">
        <v>1936.5999999999997</v>
      </c>
      <c r="F74" s="232">
        <v>1908.6499999999999</v>
      </c>
      <c r="G74" s="232">
        <v>1880.3499999999997</v>
      </c>
      <c r="H74" s="232">
        <v>1992.8499999999997</v>
      </c>
      <c r="I74" s="232">
        <v>2021.1499999999999</v>
      </c>
      <c r="J74" s="232">
        <v>2049.0999999999995</v>
      </c>
      <c r="K74" s="231">
        <v>1993.2</v>
      </c>
      <c r="L74" s="231">
        <v>1936.95</v>
      </c>
      <c r="M74" s="231">
        <v>2.4024299999999998</v>
      </c>
      <c r="N74" s="1"/>
      <c r="O74" s="1"/>
    </row>
    <row r="75" spans="1:15" ht="12.75" customHeight="1">
      <c r="A75" s="214">
        <v>66</v>
      </c>
      <c r="B75" s="217" t="s">
        <v>98</v>
      </c>
      <c r="C75" s="231">
        <v>4474.8</v>
      </c>
      <c r="D75" s="232">
        <v>4493.9333333333334</v>
      </c>
      <c r="E75" s="232">
        <v>4449.3166666666666</v>
      </c>
      <c r="F75" s="232">
        <v>4423.833333333333</v>
      </c>
      <c r="G75" s="232">
        <v>4379.2166666666662</v>
      </c>
      <c r="H75" s="232">
        <v>4519.416666666667</v>
      </c>
      <c r="I75" s="232">
        <v>4564.0333333333338</v>
      </c>
      <c r="J75" s="232">
        <v>4589.5166666666673</v>
      </c>
      <c r="K75" s="231">
        <v>4538.55</v>
      </c>
      <c r="L75" s="231">
        <v>4468.45</v>
      </c>
      <c r="M75" s="231">
        <v>1.52349</v>
      </c>
      <c r="N75" s="1"/>
      <c r="O75" s="1"/>
    </row>
    <row r="76" spans="1:15" ht="12.75" customHeight="1">
      <c r="A76" s="214">
        <v>67</v>
      </c>
      <c r="B76" s="217" t="s">
        <v>99</v>
      </c>
      <c r="C76" s="231">
        <v>3290.5</v>
      </c>
      <c r="D76" s="232">
        <v>3301.9833333333336</v>
      </c>
      <c r="E76" s="232">
        <v>3268.9666666666672</v>
      </c>
      <c r="F76" s="232">
        <v>3247.4333333333334</v>
      </c>
      <c r="G76" s="232">
        <v>3214.416666666667</v>
      </c>
      <c r="H76" s="232">
        <v>3323.5166666666673</v>
      </c>
      <c r="I76" s="232">
        <v>3356.5333333333338</v>
      </c>
      <c r="J76" s="232">
        <v>3378.0666666666675</v>
      </c>
      <c r="K76" s="231">
        <v>3335</v>
      </c>
      <c r="L76" s="231">
        <v>3280.45</v>
      </c>
      <c r="M76" s="231">
        <v>5.1589499999999999</v>
      </c>
      <c r="N76" s="1"/>
      <c r="O76" s="1"/>
    </row>
    <row r="77" spans="1:15" ht="12.75" customHeight="1">
      <c r="A77" s="214">
        <v>68</v>
      </c>
      <c r="B77" s="217" t="s">
        <v>250</v>
      </c>
      <c r="C77" s="231">
        <v>386.15</v>
      </c>
      <c r="D77" s="232">
        <v>388.0333333333333</v>
      </c>
      <c r="E77" s="232">
        <v>383.11666666666662</v>
      </c>
      <c r="F77" s="232">
        <v>380.08333333333331</v>
      </c>
      <c r="G77" s="232">
        <v>375.16666666666663</v>
      </c>
      <c r="H77" s="232">
        <v>391.06666666666661</v>
      </c>
      <c r="I77" s="232">
        <v>395.98333333333335</v>
      </c>
      <c r="J77" s="232">
        <v>399.01666666666659</v>
      </c>
      <c r="K77" s="231">
        <v>392.95</v>
      </c>
      <c r="L77" s="231">
        <v>385</v>
      </c>
      <c r="M77" s="231">
        <v>1.77149</v>
      </c>
      <c r="N77" s="1"/>
      <c r="O77" s="1"/>
    </row>
    <row r="78" spans="1:15" ht="12.75" customHeight="1">
      <c r="A78" s="214">
        <v>69</v>
      </c>
      <c r="B78" s="217" t="s">
        <v>100</v>
      </c>
      <c r="C78" s="231">
        <v>2094.85</v>
      </c>
      <c r="D78" s="232">
        <v>2104.7666666666669</v>
      </c>
      <c r="E78" s="232">
        <v>2075.6333333333337</v>
      </c>
      <c r="F78" s="232">
        <v>2056.416666666667</v>
      </c>
      <c r="G78" s="232">
        <v>2027.2833333333338</v>
      </c>
      <c r="H78" s="232">
        <v>2123.9833333333336</v>
      </c>
      <c r="I78" s="232">
        <v>2153.1166666666668</v>
      </c>
      <c r="J78" s="232">
        <v>2172.3333333333335</v>
      </c>
      <c r="K78" s="231">
        <v>2133.9</v>
      </c>
      <c r="L78" s="231">
        <v>2085.5500000000002</v>
      </c>
      <c r="M78" s="231">
        <v>3.50962</v>
      </c>
      <c r="N78" s="1"/>
      <c r="O78" s="1"/>
    </row>
    <row r="79" spans="1:15" ht="12.75" customHeight="1">
      <c r="A79" s="214">
        <v>70</v>
      </c>
      <c r="B79" s="217" t="s">
        <v>805</v>
      </c>
      <c r="C79" s="231">
        <v>143.65</v>
      </c>
      <c r="D79" s="232">
        <v>144.43333333333334</v>
      </c>
      <c r="E79" s="232">
        <v>139.26666666666668</v>
      </c>
      <c r="F79" s="232">
        <v>134.88333333333335</v>
      </c>
      <c r="G79" s="232">
        <v>129.7166666666667</v>
      </c>
      <c r="H79" s="232">
        <v>148.81666666666666</v>
      </c>
      <c r="I79" s="232">
        <v>153.98333333333329</v>
      </c>
      <c r="J79" s="232">
        <v>158.36666666666665</v>
      </c>
      <c r="K79" s="231">
        <v>149.6</v>
      </c>
      <c r="L79" s="231">
        <v>140.05000000000001</v>
      </c>
      <c r="M79" s="231">
        <v>324.94889999999998</v>
      </c>
      <c r="N79" s="1"/>
      <c r="O79" s="1"/>
    </row>
    <row r="80" spans="1:15" ht="12.75" customHeight="1">
      <c r="A80" s="214">
        <v>71</v>
      </c>
      <c r="B80" s="217" t="s">
        <v>102</v>
      </c>
      <c r="C80" s="231">
        <v>126</v>
      </c>
      <c r="D80" s="232">
        <v>126.23333333333333</v>
      </c>
      <c r="E80" s="232">
        <v>125.06666666666666</v>
      </c>
      <c r="F80" s="232">
        <v>124.13333333333333</v>
      </c>
      <c r="G80" s="232">
        <v>122.96666666666665</v>
      </c>
      <c r="H80" s="232">
        <v>127.16666666666667</v>
      </c>
      <c r="I80" s="232">
        <v>128.33333333333331</v>
      </c>
      <c r="J80" s="232">
        <v>129.26666666666668</v>
      </c>
      <c r="K80" s="231">
        <v>127.4</v>
      </c>
      <c r="L80" s="231">
        <v>125.3</v>
      </c>
      <c r="M80" s="231">
        <v>95.300700000000006</v>
      </c>
      <c r="N80" s="1"/>
      <c r="O80" s="1"/>
    </row>
    <row r="81" spans="1:15" ht="12.75" customHeight="1">
      <c r="A81" s="214">
        <v>72</v>
      </c>
      <c r="B81" s="217" t="s">
        <v>252</v>
      </c>
      <c r="C81" s="231">
        <v>277.95</v>
      </c>
      <c r="D81" s="232">
        <v>275.65000000000003</v>
      </c>
      <c r="E81" s="232">
        <v>271.80000000000007</v>
      </c>
      <c r="F81" s="232">
        <v>265.65000000000003</v>
      </c>
      <c r="G81" s="232">
        <v>261.80000000000007</v>
      </c>
      <c r="H81" s="232">
        <v>281.80000000000007</v>
      </c>
      <c r="I81" s="232">
        <v>285.65000000000009</v>
      </c>
      <c r="J81" s="232">
        <v>291.80000000000007</v>
      </c>
      <c r="K81" s="231">
        <v>279.5</v>
      </c>
      <c r="L81" s="231">
        <v>269.5</v>
      </c>
      <c r="M81" s="231">
        <v>7.8848700000000003</v>
      </c>
      <c r="N81" s="1"/>
      <c r="O81" s="1"/>
    </row>
    <row r="82" spans="1:15" ht="12.75" customHeight="1">
      <c r="A82" s="214">
        <v>73</v>
      </c>
      <c r="B82" s="217" t="s">
        <v>103</v>
      </c>
      <c r="C82" s="231">
        <v>95.7</v>
      </c>
      <c r="D82" s="232">
        <v>95.800000000000011</v>
      </c>
      <c r="E82" s="232">
        <v>95.200000000000017</v>
      </c>
      <c r="F82" s="232">
        <v>94.7</v>
      </c>
      <c r="G82" s="232">
        <v>94.100000000000009</v>
      </c>
      <c r="H82" s="232">
        <v>96.300000000000026</v>
      </c>
      <c r="I82" s="232">
        <v>96.90000000000002</v>
      </c>
      <c r="J82" s="232">
        <v>97.400000000000034</v>
      </c>
      <c r="K82" s="231">
        <v>96.4</v>
      </c>
      <c r="L82" s="231">
        <v>95.3</v>
      </c>
      <c r="M82" s="231">
        <v>128.37565000000001</v>
      </c>
      <c r="N82" s="1"/>
      <c r="O82" s="1"/>
    </row>
    <row r="83" spans="1:15" ht="12.75" customHeight="1">
      <c r="A83" s="214">
        <v>74</v>
      </c>
      <c r="B83" s="217" t="s">
        <v>253</v>
      </c>
      <c r="C83" s="231">
        <v>1305.4000000000001</v>
      </c>
      <c r="D83" s="232">
        <v>1303.4666666666667</v>
      </c>
      <c r="E83" s="232">
        <v>1291.9333333333334</v>
      </c>
      <c r="F83" s="232">
        <v>1278.4666666666667</v>
      </c>
      <c r="G83" s="232">
        <v>1266.9333333333334</v>
      </c>
      <c r="H83" s="232">
        <v>1316.9333333333334</v>
      </c>
      <c r="I83" s="232">
        <v>1328.4666666666667</v>
      </c>
      <c r="J83" s="232">
        <v>1341.9333333333334</v>
      </c>
      <c r="K83" s="231">
        <v>1315</v>
      </c>
      <c r="L83" s="231">
        <v>1290</v>
      </c>
      <c r="M83" s="231">
        <v>3.2673399999999999</v>
      </c>
      <c r="N83" s="1"/>
      <c r="O83" s="1"/>
    </row>
    <row r="84" spans="1:15" ht="12.75" customHeight="1">
      <c r="A84" s="214">
        <v>75</v>
      </c>
      <c r="B84" s="217" t="s">
        <v>107</v>
      </c>
      <c r="C84" s="231">
        <v>927.7</v>
      </c>
      <c r="D84" s="232">
        <v>935.08333333333337</v>
      </c>
      <c r="E84" s="232">
        <v>916.4666666666667</v>
      </c>
      <c r="F84" s="232">
        <v>905.23333333333335</v>
      </c>
      <c r="G84" s="232">
        <v>886.61666666666667</v>
      </c>
      <c r="H84" s="232">
        <v>946.31666666666672</v>
      </c>
      <c r="I84" s="232">
        <v>964.93333333333328</v>
      </c>
      <c r="J84" s="232">
        <v>976.16666666666674</v>
      </c>
      <c r="K84" s="231">
        <v>953.7</v>
      </c>
      <c r="L84" s="231">
        <v>923.85</v>
      </c>
      <c r="M84" s="231">
        <v>8.0879600000000007</v>
      </c>
      <c r="N84" s="1"/>
      <c r="O84" s="1"/>
    </row>
    <row r="85" spans="1:15" ht="12.75" customHeight="1">
      <c r="A85" s="214">
        <v>76</v>
      </c>
      <c r="B85" s="217" t="s">
        <v>108</v>
      </c>
      <c r="C85" s="231">
        <v>1153.4000000000001</v>
      </c>
      <c r="D85" s="232">
        <v>1159.3166666666666</v>
      </c>
      <c r="E85" s="232">
        <v>1145.0833333333333</v>
      </c>
      <c r="F85" s="232">
        <v>1136.7666666666667</v>
      </c>
      <c r="G85" s="232">
        <v>1122.5333333333333</v>
      </c>
      <c r="H85" s="232">
        <v>1167.6333333333332</v>
      </c>
      <c r="I85" s="232">
        <v>1181.8666666666668</v>
      </c>
      <c r="J85" s="232">
        <v>1190.1833333333332</v>
      </c>
      <c r="K85" s="231">
        <v>1173.55</v>
      </c>
      <c r="L85" s="231">
        <v>1151</v>
      </c>
      <c r="M85" s="231">
        <v>2.3163</v>
      </c>
      <c r="N85" s="1"/>
      <c r="O85" s="1"/>
    </row>
    <row r="86" spans="1:15" ht="12.75" customHeight="1">
      <c r="A86" s="214">
        <v>77</v>
      </c>
      <c r="B86" s="217" t="s">
        <v>110</v>
      </c>
      <c r="C86" s="231">
        <v>1632</v>
      </c>
      <c r="D86" s="232">
        <v>1634.8166666666668</v>
      </c>
      <c r="E86" s="232">
        <v>1619.3333333333337</v>
      </c>
      <c r="F86" s="232">
        <v>1606.666666666667</v>
      </c>
      <c r="G86" s="232">
        <v>1591.1833333333338</v>
      </c>
      <c r="H86" s="232">
        <v>1647.4833333333336</v>
      </c>
      <c r="I86" s="232">
        <v>1662.9666666666667</v>
      </c>
      <c r="J86" s="232">
        <v>1675.6333333333334</v>
      </c>
      <c r="K86" s="231">
        <v>1650.3</v>
      </c>
      <c r="L86" s="231">
        <v>1622.15</v>
      </c>
      <c r="M86" s="231">
        <v>4.4596400000000003</v>
      </c>
      <c r="N86" s="1"/>
      <c r="O86" s="1"/>
    </row>
    <row r="87" spans="1:15" ht="12.75" customHeight="1">
      <c r="A87" s="214">
        <v>78</v>
      </c>
      <c r="B87" s="217" t="s">
        <v>111</v>
      </c>
      <c r="C87" s="231">
        <v>499.35</v>
      </c>
      <c r="D87" s="232">
        <v>494.45</v>
      </c>
      <c r="E87" s="232">
        <v>485.9</v>
      </c>
      <c r="F87" s="232">
        <v>472.45</v>
      </c>
      <c r="G87" s="232">
        <v>463.9</v>
      </c>
      <c r="H87" s="232">
        <v>507.9</v>
      </c>
      <c r="I87" s="232">
        <v>516.45000000000005</v>
      </c>
      <c r="J87" s="232">
        <v>529.9</v>
      </c>
      <c r="K87" s="231">
        <v>503</v>
      </c>
      <c r="L87" s="231">
        <v>481</v>
      </c>
      <c r="M87" s="231">
        <v>19.516559999999998</v>
      </c>
      <c r="N87" s="1"/>
      <c r="O87" s="1"/>
    </row>
    <row r="88" spans="1:15" ht="12.75" customHeight="1">
      <c r="A88" s="214">
        <v>79</v>
      </c>
      <c r="B88" s="217" t="s">
        <v>256</v>
      </c>
      <c r="C88" s="231">
        <v>272.64999999999998</v>
      </c>
      <c r="D88" s="232">
        <v>274.68333333333334</v>
      </c>
      <c r="E88" s="232">
        <v>269.36666666666667</v>
      </c>
      <c r="F88" s="232">
        <v>266.08333333333331</v>
      </c>
      <c r="G88" s="232">
        <v>260.76666666666665</v>
      </c>
      <c r="H88" s="232">
        <v>277.9666666666667</v>
      </c>
      <c r="I88" s="232">
        <v>283.28333333333342</v>
      </c>
      <c r="J88" s="232">
        <v>286.56666666666672</v>
      </c>
      <c r="K88" s="231">
        <v>280</v>
      </c>
      <c r="L88" s="231">
        <v>271.39999999999998</v>
      </c>
      <c r="M88" s="231">
        <v>6.6473500000000003</v>
      </c>
      <c r="N88" s="1"/>
      <c r="O88" s="1"/>
    </row>
    <row r="89" spans="1:15" ht="12.75" customHeight="1">
      <c r="A89" s="214">
        <v>80</v>
      </c>
      <c r="B89" s="217" t="s">
        <v>113</v>
      </c>
      <c r="C89" s="231">
        <v>1115.7</v>
      </c>
      <c r="D89" s="232">
        <v>1119.3333333333333</v>
      </c>
      <c r="E89" s="232">
        <v>1103.9666666666665</v>
      </c>
      <c r="F89" s="232">
        <v>1092.2333333333331</v>
      </c>
      <c r="G89" s="232">
        <v>1076.8666666666663</v>
      </c>
      <c r="H89" s="232">
        <v>1131.0666666666666</v>
      </c>
      <c r="I89" s="232">
        <v>1146.4333333333334</v>
      </c>
      <c r="J89" s="232">
        <v>1158.1666666666667</v>
      </c>
      <c r="K89" s="231">
        <v>1134.7</v>
      </c>
      <c r="L89" s="231">
        <v>1107.5999999999999</v>
      </c>
      <c r="M89" s="231">
        <v>17.060359999999999</v>
      </c>
      <c r="N89" s="1"/>
      <c r="O89" s="1"/>
    </row>
    <row r="90" spans="1:15" ht="12.75" customHeight="1">
      <c r="A90" s="214">
        <v>81</v>
      </c>
      <c r="B90" s="217" t="s">
        <v>115</v>
      </c>
      <c r="C90" s="231">
        <v>1858.3</v>
      </c>
      <c r="D90" s="232">
        <v>1875.0666666666666</v>
      </c>
      <c r="E90" s="232">
        <v>1833.2333333333331</v>
      </c>
      <c r="F90" s="232">
        <v>1808.1666666666665</v>
      </c>
      <c r="G90" s="232">
        <v>1766.333333333333</v>
      </c>
      <c r="H90" s="232">
        <v>1900.1333333333332</v>
      </c>
      <c r="I90" s="232">
        <v>1941.9666666666667</v>
      </c>
      <c r="J90" s="232">
        <v>1967.0333333333333</v>
      </c>
      <c r="K90" s="231">
        <v>1916.9</v>
      </c>
      <c r="L90" s="231">
        <v>1850</v>
      </c>
      <c r="M90" s="231">
        <v>9.2185000000000006</v>
      </c>
      <c r="N90" s="1"/>
      <c r="O90" s="1"/>
    </row>
    <row r="91" spans="1:15" ht="12.75" customHeight="1">
      <c r="A91" s="214">
        <v>82</v>
      </c>
      <c r="B91" s="217" t="s">
        <v>116</v>
      </c>
      <c r="C91" s="231">
        <v>1640.35</v>
      </c>
      <c r="D91" s="232">
        <v>1648.2</v>
      </c>
      <c r="E91" s="232">
        <v>1626.95</v>
      </c>
      <c r="F91" s="232">
        <v>1613.55</v>
      </c>
      <c r="G91" s="232">
        <v>1592.3</v>
      </c>
      <c r="H91" s="232">
        <v>1661.6000000000001</v>
      </c>
      <c r="I91" s="232">
        <v>1682.8500000000001</v>
      </c>
      <c r="J91" s="232">
        <v>1696.2500000000002</v>
      </c>
      <c r="K91" s="231">
        <v>1669.45</v>
      </c>
      <c r="L91" s="231">
        <v>1634.8</v>
      </c>
      <c r="M91" s="231">
        <v>40.433529999999998</v>
      </c>
      <c r="N91" s="1"/>
      <c r="O91" s="1"/>
    </row>
    <row r="92" spans="1:15" ht="12.75" customHeight="1">
      <c r="A92" s="214">
        <v>83</v>
      </c>
      <c r="B92" s="217" t="s">
        <v>117</v>
      </c>
      <c r="C92" s="231">
        <v>507.95</v>
      </c>
      <c r="D92" s="232">
        <v>510.31666666666666</v>
      </c>
      <c r="E92" s="232">
        <v>497.88333333333333</v>
      </c>
      <c r="F92" s="232">
        <v>487.81666666666666</v>
      </c>
      <c r="G92" s="232">
        <v>475.38333333333333</v>
      </c>
      <c r="H92" s="232">
        <v>520.38333333333333</v>
      </c>
      <c r="I92" s="232">
        <v>532.81666666666661</v>
      </c>
      <c r="J92" s="232">
        <v>542.88333333333333</v>
      </c>
      <c r="K92" s="231">
        <v>522.75</v>
      </c>
      <c r="L92" s="231">
        <v>500.25</v>
      </c>
      <c r="M92" s="231">
        <v>61.293959999999998</v>
      </c>
      <c r="N92" s="1"/>
      <c r="O92" s="1"/>
    </row>
    <row r="93" spans="1:15" ht="12.75" customHeight="1">
      <c r="A93" s="214">
        <v>84</v>
      </c>
      <c r="B93" s="217" t="s">
        <v>112</v>
      </c>
      <c r="C93" s="231">
        <v>1215.7</v>
      </c>
      <c r="D93" s="232">
        <v>1220.45</v>
      </c>
      <c r="E93" s="232">
        <v>1207.9000000000001</v>
      </c>
      <c r="F93" s="232">
        <v>1200.1000000000001</v>
      </c>
      <c r="G93" s="232">
        <v>1187.5500000000002</v>
      </c>
      <c r="H93" s="232">
        <v>1228.25</v>
      </c>
      <c r="I93" s="232">
        <v>1240.7999999999997</v>
      </c>
      <c r="J93" s="232">
        <v>1248.5999999999999</v>
      </c>
      <c r="K93" s="231">
        <v>1233</v>
      </c>
      <c r="L93" s="231">
        <v>1212.6500000000001</v>
      </c>
      <c r="M93" s="231">
        <v>3.49234</v>
      </c>
      <c r="N93" s="1"/>
      <c r="O93" s="1"/>
    </row>
    <row r="94" spans="1:15" ht="12.75" customHeight="1">
      <c r="A94" s="214">
        <v>85</v>
      </c>
      <c r="B94" s="217" t="s">
        <v>118</v>
      </c>
      <c r="C94" s="231">
        <v>2527.4499999999998</v>
      </c>
      <c r="D94" s="232">
        <v>2528.5666666666666</v>
      </c>
      <c r="E94" s="232">
        <v>2512.6333333333332</v>
      </c>
      <c r="F94" s="232">
        <v>2497.8166666666666</v>
      </c>
      <c r="G94" s="232">
        <v>2481.8833333333332</v>
      </c>
      <c r="H94" s="232">
        <v>2543.3833333333332</v>
      </c>
      <c r="I94" s="232">
        <v>2559.3166666666666</v>
      </c>
      <c r="J94" s="232">
        <v>2574.1333333333332</v>
      </c>
      <c r="K94" s="231">
        <v>2544.5</v>
      </c>
      <c r="L94" s="231">
        <v>2513.75</v>
      </c>
      <c r="M94" s="231">
        <v>1.8249299999999999</v>
      </c>
      <c r="N94" s="1"/>
      <c r="O94" s="1"/>
    </row>
    <row r="95" spans="1:15" ht="12.75" customHeight="1">
      <c r="A95" s="214">
        <v>86</v>
      </c>
      <c r="B95" s="217" t="s">
        <v>120</v>
      </c>
      <c r="C95" s="231">
        <v>434.25</v>
      </c>
      <c r="D95" s="232">
        <v>432.93333333333334</v>
      </c>
      <c r="E95" s="232">
        <v>430.31666666666666</v>
      </c>
      <c r="F95" s="232">
        <v>426.38333333333333</v>
      </c>
      <c r="G95" s="232">
        <v>423.76666666666665</v>
      </c>
      <c r="H95" s="232">
        <v>436.86666666666667</v>
      </c>
      <c r="I95" s="232">
        <v>439.48333333333335</v>
      </c>
      <c r="J95" s="232">
        <v>443.41666666666669</v>
      </c>
      <c r="K95" s="231">
        <v>435.55</v>
      </c>
      <c r="L95" s="231">
        <v>429</v>
      </c>
      <c r="M95" s="231">
        <v>37.498019999999997</v>
      </c>
      <c r="N95" s="1"/>
      <c r="O95" s="1"/>
    </row>
    <row r="96" spans="1:15" ht="12.75" customHeight="1">
      <c r="A96" s="214">
        <v>87</v>
      </c>
      <c r="B96" s="217" t="s">
        <v>257</v>
      </c>
      <c r="C96" s="231">
        <v>2587.15</v>
      </c>
      <c r="D96" s="232">
        <v>2598.2999999999997</v>
      </c>
      <c r="E96" s="232">
        <v>2552.5999999999995</v>
      </c>
      <c r="F96" s="232">
        <v>2518.0499999999997</v>
      </c>
      <c r="G96" s="232">
        <v>2472.3499999999995</v>
      </c>
      <c r="H96" s="232">
        <v>2632.8499999999995</v>
      </c>
      <c r="I96" s="232">
        <v>2678.5499999999993</v>
      </c>
      <c r="J96" s="232">
        <v>2713.0999999999995</v>
      </c>
      <c r="K96" s="231">
        <v>2644</v>
      </c>
      <c r="L96" s="231">
        <v>2563.75</v>
      </c>
      <c r="M96" s="231">
        <v>11.369020000000001</v>
      </c>
      <c r="N96" s="1"/>
      <c r="O96" s="1"/>
    </row>
    <row r="97" spans="1:15" ht="12.75" customHeight="1">
      <c r="A97" s="214">
        <v>88</v>
      </c>
      <c r="B97" s="217" t="s">
        <v>121</v>
      </c>
      <c r="C97" s="231">
        <v>231.4</v>
      </c>
      <c r="D97" s="232">
        <v>232.16666666666666</v>
      </c>
      <c r="E97" s="232">
        <v>228.93333333333331</v>
      </c>
      <c r="F97" s="232">
        <v>226.46666666666664</v>
      </c>
      <c r="G97" s="232">
        <v>223.23333333333329</v>
      </c>
      <c r="H97" s="232">
        <v>234.63333333333333</v>
      </c>
      <c r="I97" s="232">
        <v>237.86666666666667</v>
      </c>
      <c r="J97" s="232">
        <v>240.33333333333334</v>
      </c>
      <c r="K97" s="231">
        <v>235.4</v>
      </c>
      <c r="L97" s="231">
        <v>229.7</v>
      </c>
      <c r="M97" s="231">
        <v>33.162059999999997</v>
      </c>
      <c r="N97" s="1"/>
      <c r="O97" s="1"/>
    </row>
    <row r="98" spans="1:15" ht="12.75" customHeight="1">
      <c r="A98" s="214">
        <v>89</v>
      </c>
      <c r="B98" s="217" t="s">
        <v>122</v>
      </c>
      <c r="C98" s="231">
        <v>2511.4499999999998</v>
      </c>
      <c r="D98" s="232">
        <v>2520.8833333333332</v>
      </c>
      <c r="E98" s="232">
        <v>2498.7666666666664</v>
      </c>
      <c r="F98" s="232">
        <v>2486.083333333333</v>
      </c>
      <c r="G98" s="232">
        <v>2463.9666666666662</v>
      </c>
      <c r="H98" s="232">
        <v>2533.5666666666666</v>
      </c>
      <c r="I98" s="232">
        <v>2555.6833333333334</v>
      </c>
      <c r="J98" s="232">
        <v>2568.3666666666668</v>
      </c>
      <c r="K98" s="231">
        <v>2543</v>
      </c>
      <c r="L98" s="231">
        <v>2508.1999999999998</v>
      </c>
      <c r="M98" s="231">
        <v>6.3209099999999996</v>
      </c>
      <c r="N98" s="1"/>
      <c r="O98" s="1"/>
    </row>
    <row r="99" spans="1:15" ht="12.75" customHeight="1">
      <c r="A99" s="214">
        <v>90</v>
      </c>
      <c r="B99" s="217" t="s">
        <v>258</v>
      </c>
      <c r="C99" s="231">
        <v>321.2</v>
      </c>
      <c r="D99" s="232">
        <v>322.2833333333333</v>
      </c>
      <c r="E99" s="232">
        <v>319.41666666666663</v>
      </c>
      <c r="F99" s="232">
        <v>317.63333333333333</v>
      </c>
      <c r="G99" s="232">
        <v>314.76666666666665</v>
      </c>
      <c r="H99" s="232">
        <v>324.06666666666661</v>
      </c>
      <c r="I99" s="232">
        <v>326.93333333333328</v>
      </c>
      <c r="J99" s="232">
        <v>328.71666666666658</v>
      </c>
      <c r="K99" s="231">
        <v>325.14999999999998</v>
      </c>
      <c r="L99" s="231">
        <v>320.5</v>
      </c>
      <c r="M99" s="231">
        <v>1.5799000000000001</v>
      </c>
      <c r="N99" s="1"/>
      <c r="O99" s="1"/>
    </row>
    <row r="100" spans="1:15" ht="12.75" customHeight="1">
      <c r="A100" s="214">
        <v>91</v>
      </c>
      <c r="B100" s="217" t="s">
        <v>373</v>
      </c>
      <c r="C100" s="231">
        <v>36756.1</v>
      </c>
      <c r="D100" s="232">
        <v>36970.966666666667</v>
      </c>
      <c r="E100" s="232">
        <v>36342.033333333333</v>
      </c>
      <c r="F100" s="232">
        <v>35927.966666666667</v>
      </c>
      <c r="G100" s="232">
        <v>35299.033333333333</v>
      </c>
      <c r="H100" s="232">
        <v>37385.033333333333</v>
      </c>
      <c r="I100" s="232">
        <v>38013.966666666667</v>
      </c>
      <c r="J100" s="232">
        <v>38428.033333333333</v>
      </c>
      <c r="K100" s="231">
        <v>37599.9</v>
      </c>
      <c r="L100" s="231">
        <v>36556.9</v>
      </c>
      <c r="M100" s="231">
        <v>4.3540000000000002E-2</v>
      </c>
      <c r="N100" s="1"/>
      <c r="O100" s="1"/>
    </row>
    <row r="101" spans="1:15" ht="12.75" customHeight="1">
      <c r="A101" s="214">
        <v>92</v>
      </c>
      <c r="B101" s="217" t="s">
        <v>114</v>
      </c>
      <c r="C101" s="231">
        <v>2655.9</v>
      </c>
      <c r="D101" s="232">
        <v>2669.9</v>
      </c>
      <c r="E101" s="232">
        <v>2634.8</v>
      </c>
      <c r="F101" s="232">
        <v>2613.7000000000003</v>
      </c>
      <c r="G101" s="232">
        <v>2578.6000000000004</v>
      </c>
      <c r="H101" s="232">
        <v>2691</v>
      </c>
      <c r="I101" s="232">
        <v>2726.0999999999995</v>
      </c>
      <c r="J101" s="232">
        <v>2747.2</v>
      </c>
      <c r="K101" s="231">
        <v>2705</v>
      </c>
      <c r="L101" s="231">
        <v>2648.8</v>
      </c>
      <c r="M101" s="231">
        <v>15.576750000000001</v>
      </c>
      <c r="N101" s="1"/>
      <c r="O101" s="1"/>
    </row>
    <row r="102" spans="1:15" ht="12.75" customHeight="1">
      <c r="A102" s="214">
        <v>93</v>
      </c>
      <c r="B102" s="217" t="s">
        <v>124</v>
      </c>
      <c r="C102" s="231">
        <v>852.1</v>
      </c>
      <c r="D102" s="232">
        <v>856.30000000000007</v>
      </c>
      <c r="E102" s="232">
        <v>846.05000000000018</v>
      </c>
      <c r="F102" s="232">
        <v>840.00000000000011</v>
      </c>
      <c r="G102" s="232">
        <v>829.75000000000023</v>
      </c>
      <c r="H102" s="232">
        <v>862.35000000000014</v>
      </c>
      <c r="I102" s="232">
        <v>872.59999999999991</v>
      </c>
      <c r="J102" s="232">
        <v>878.65000000000009</v>
      </c>
      <c r="K102" s="231">
        <v>866.55</v>
      </c>
      <c r="L102" s="231">
        <v>850.25</v>
      </c>
      <c r="M102" s="231">
        <v>90.134299999999996</v>
      </c>
      <c r="N102" s="1"/>
      <c r="O102" s="1"/>
    </row>
    <row r="103" spans="1:15" ht="12.75" customHeight="1">
      <c r="A103" s="214">
        <v>94</v>
      </c>
      <c r="B103" s="217" t="s">
        <v>125</v>
      </c>
      <c r="C103" s="231">
        <v>1113.75</v>
      </c>
      <c r="D103" s="232">
        <v>1115.1166666666666</v>
      </c>
      <c r="E103" s="232">
        <v>1106.7333333333331</v>
      </c>
      <c r="F103" s="232">
        <v>1099.7166666666665</v>
      </c>
      <c r="G103" s="232">
        <v>1091.333333333333</v>
      </c>
      <c r="H103" s="232">
        <v>1122.1333333333332</v>
      </c>
      <c r="I103" s="232">
        <v>1130.5166666666669</v>
      </c>
      <c r="J103" s="232">
        <v>1137.5333333333333</v>
      </c>
      <c r="K103" s="231">
        <v>1123.5</v>
      </c>
      <c r="L103" s="231">
        <v>1108.0999999999999</v>
      </c>
      <c r="M103" s="231">
        <v>4.4402999999999997</v>
      </c>
      <c r="N103" s="1"/>
      <c r="O103" s="1"/>
    </row>
    <row r="104" spans="1:15" ht="12.75" customHeight="1">
      <c r="A104" s="214">
        <v>95</v>
      </c>
      <c r="B104" s="217" t="s">
        <v>126</v>
      </c>
      <c r="C104" s="231">
        <v>420.5</v>
      </c>
      <c r="D104" s="232">
        <v>421.25</v>
      </c>
      <c r="E104" s="232">
        <v>410.75</v>
      </c>
      <c r="F104" s="232">
        <v>401</v>
      </c>
      <c r="G104" s="232">
        <v>390.5</v>
      </c>
      <c r="H104" s="232">
        <v>431</v>
      </c>
      <c r="I104" s="232">
        <v>441.5</v>
      </c>
      <c r="J104" s="232">
        <v>451.25</v>
      </c>
      <c r="K104" s="231">
        <v>431.75</v>
      </c>
      <c r="L104" s="231">
        <v>411.5</v>
      </c>
      <c r="M104" s="231">
        <v>12.16225</v>
      </c>
      <c r="N104" s="1"/>
      <c r="O104" s="1"/>
    </row>
    <row r="105" spans="1:15" ht="12.75" customHeight="1">
      <c r="A105" s="214">
        <v>96</v>
      </c>
      <c r="B105" s="217" t="s">
        <v>259</v>
      </c>
      <c r="C105" s="231">
        <v>469.7</v>
      </c>
      <c r="D105" s="232">
        <v>468.7166666666667</v>
      </c>
      <c r="E105" s="232">
        <v>462.83333333333337</v>
      </c>
      <c r="F105" s="232">
        <v>455.9666666666667</v>
      </c>
      <c r="G105" s="232">
        <v>450.08333333333337</v>
      </c>
      <c r="H105" s="232">
        <v>475.58333333333337</v>
      </c>
      <c r="I105" s="232">
        <v>481.4666666666667</v>
      </c>
      <c r="J105" s="232">
        <v>488.33333333333337</v>
      </c>
      <c r="K105" s="231">
        <v>474.6</v>
      </c>
      <c r="L105" s="231">
        <v>461.85</v>
      </c>
      <c r="M105" s="231">
        <v>1.8132600000000001</v>
      </c>
      <c r="N105" s="1"/>
      <c r="O105" s="1"/>
    </row>
    <row r="106" spans="1:15" ht="12.75" customHeight="1">
      <c r="A106" s="214">
        <v>97</v>
      </c>
      <c r="B106" s="217" t="s">
        <v>128</v>
      </c>
      <c r="C106" s="231">
        <v>55</v>
      </c>
      <c r="D106" s="232">
        <v>55.29999999999999</v>
      </c>
      <c r="E106" s="232">
        <v>54.499999999999979</v>
      </c>
      <c r="F106" s="232">
        <v>53.999999999999986</v>
      </c>
      <c r="G106" s="232">
        <v>53.199999999999974</v>
      </c>
      <c r="H106" s="232">
        <v>55.799999999999983</v>
      </c>
      <c r="I106" s="232">
        <v>56.599999999999994</v>
      </c>
      <c r="J106" s="232">
        <v>57.099999999999987</v>
      </c>
      <c r="K106" s="231">
        <v>56.1</v>
      </c>
      <c r="L106" s="231">
        <v>54.8</v>
      </c>
      <c r="M106" s="231">
        <v>220.30126000000001</v>
      </c>
      <c r="N106" s="1"/>
      <c r="O106" s="1"/>
    </row>
    <row r="107" spans="1:15" ht="12.75" customHeight="1">
      <c r="A107" s="214">
        <v>98</v>
      </c>
      <c r="B107" s="217" t="s">
        <v>137</v>
      </c>
      <c r="C107" s="231">
        <v>384.05</v>
      </c>
      <c r="D107" s="232">
        <v>384.2833333333333</v>
      </c>
      <c r="E107" s="232">
        <v>381.06666666666661</v>
      </c>
      <c r="F107" s="232">
        <v>378.08333333333331</v>
      </c>
      <c r="G107" s="232">
        <v>374.86666666666662</v>
      </c>
      <c r="H107" s="232">
        <v>387.26666666666659</v>
      </c>
      <c r="I107" s="232">
        <v>390.48333333333329</v>
      </c>
      <c r="J107" s="232">
        <v>393.46666666666658</v>
      </c>
      <c r="K107" s="231">
        <v>387.5</v>
      </c>
      <c r="L107" s="231">
        <v>381.3</v>
      </c>
      <c r="M107" s="231">
        <v>78.049760000000006</v>
      </c>
      <c r="N107" s="1"/>
      <c r="O107" s="1"/>
    </row>
    <row r="108" spans="1:15" ht="12.75" customHeight="1">
      <c r="A108" s="214">
        <v>99</v>
      </c>
      <c r="B108" s="217" t="s">
        <v>260</v>
      </c>
      <c r="C108" s="231">
        <v>4754.1499999999996</v>
      </c>
      <c r="D108" s="232">
        <v>4773.4333333333334</v>
      </c>
      <c r="E108" s="232">
        <v>4716.8666666666668</v>
      </c>
      <c r="F108" s="232">
        <v>4679.583333333333</v>
      </c>
      <c r="G108" s="232">
        <v>4623.0166666666664</v>
      </c>
      <c r="H108" s="232">
        <v>4810.7166666666672</v>
      </c>
      <c r="I108" s="232">
        <v>4867.2833333333347</v>
      </c>
      <c r="J108" s="232">
        <v>4904.5666666666675</v>
      </c>
      <c r="K108" s="231">
        <v>4830</v>
      </c>
      <c r="L108" s="231">
        <v>4736.1499999999996</v>
      </c>
      <c r="M108" s="231">
        <v>0.49485000000000001</v>
      </c>
      <c r="N108" s="1"/>
      <c r="O108" s="1"/>
    </row>
    <row r="109" spans="1:15" ht="12.75" customHeight="1">
      <c r="A109" s="214">
        <v>100</v>
      </c>
      <c r="B109" s="217" t="s">
        <v>385</v>
      </c>
      <c r="C109" s="231">
        <v>286.95</v>
      </c>
      <c r="D109" s="232">
        <v>287.21666666666664</v>
      </c>
      <c r="E109" s="232">
        <v>284.83333333333326</v>
      </c>
      <c r="F109" s="232">
        <v>282.71666666666664</v>
      </c>
      <c r="G109" s="232">
        <v>280.33333333333326</v>
      </c>
      <c r="H109" s="232">
        <v>289.33333333333326</v>
      </c>
      <c r="I109" s="232">
        <v>291.71666666666658</v>
      </c>
      <c r="J109" s="232">
        <v>293.83333333333326</v>
      </c>
      <c r="K109" s="231">
        <v>289.60000000000002</v>
      </c>
      <c r="L109" s="231">
        <v>285.10000000000002</v>
      </c>
      <c r="M109" s="231">
        <v>4.3811600000000004</v>
      </c>
      <c r="N109" s="1"/>
      <c r="O109" s="1"/>
    </row>
    <row r="110" spans="1:15" ht="12.75" customHeight="1">
      <c r="A110" s="214">
        <v>101</v>
      </c>
      <c r="B110" s="217" t="s">
        <v>386</v>
      </c>
      <c r="C110" s="231">
        <v>138.25</v>
      </c>
      <c r="D110" s="232">
        <v>137.53333333333333</v>
      </c>
      <c r="E110" s="232">
        <v>135.76666666666665</v>
      </c>
      <c r="F110" s="232">
        <v>133.28333333333333</v>
      </c>
      <c r="G110" s="232">
        <v>131.51666666666665</v>
      </c>
      <c r="H110" s="232">
        <v>140.01666666666665</v>
      </c>
      <c r="I110" s="232">
        <v>141.78333333333336</v>
      </c>
      <c r="J110" s="232">
        <v>144.26666666666665</v>
      </c>
      <c r="K110" s="231">
        <v>139.30000000000001</v>
      </c>
      <c r="L110" s="231">
        <v>135.05000000000001</v>
      </c>
      <c r="M110" s="231">
        <v>47.098889999999997</v>
      </c>
      <c r="N110" s="1"/>
      <c r="O110" s="1"/>
    </row>
    <row r="111" spans="1:15" ht="12.75" customHeight="1">
      <c r="A111" s="214">
        <v>102</v>
      </c>
      <c r="B111" s="217" t="s">
        <v>130</v>
      </c>
      <c r="C111" s="231">
        <v>314.75</v>
      </c>
      <c r="D111" s="232">
        <v>316.2833333333333</v>
      </c>
      <c r="E111" s="232">
        <v>312.66666666666663</v>
      </c>
      <c r="F111" s="232">
        <v>310.58333333333331</v>
      </c>
      <c r="G111" s="232">
        <v>306.96666666666664</v>
      </c>
      <c r="H111" s="232">
        <v>318.36666666666662</v>
      </c>
      <c r="I111" s="232">
        <v>321.98333333333329</v>
      </c>
      <c r="J111" s="232">
        <v>324.06666666666661</v>
      </c>
      <c r="K111" s="231">
        <v>319.89999999999998</v>
      </c>
      <c r="L111" s="231">
        <v>314.2</v>
      </c>
      <c r="M111" s="231">
        <v>11.22331</v>
      </c>
      <c r="N111" s="1"/>
      <c r="O111" s="1"/>
    </row>
    <row r="112" spans="1:15" ht="12.75" customHeight="1">
      <c r="A112" s="214">
        <v>103</v>
      </c>
      <c r="B112" s="217" t="s">
        <v>135</v>
      </c>
      <c r="C112" s="231">
        <v>79.55</v>
      </c>
      <c r="D112" s="232">
        <v>79.933333333333337</v>
      </c>
      <c r="E112" s="232">
        <v>78.916666666666671</v>
      </c>
      <c r="F112" s="232">
        <v>78.283333333333331</v>
      </c>
      <c r="G112" s="232">
        <v>77.266666666666666</v>
      </c>
      <c r="H112" s="232">
        <v>80.566666666666677</v>
      </c>
      <c r="I112" s="232">
        <v>81.583333333333329</v>
      </c>
      <c r="J112" s="232">
        <v>82.216666666666683</v>
      </c>
      <c r="K112" s="231">
        <v>80.95</v>
      </c>
      <c r="L112" s="231">
        <v>79.3</v>
      </c>
      <c r="M112" s="231">
        <v>68.675700000000006</v>
      </c>
      <c r="N112" s="1"/>
      <c r="O112" s="1"/>
    </row>
    <row r="113" spans="1:15" ht="12.75" customHeight="1">
      <c r="A113" s="214">
        <v>104</v>
      </c>
      <c r="B113" s="217" t="s">
        <v>136</v>
      </c>
      <c r="C113" s="231">
        <v>641.85</v>
      </c>
      <c r="D113" s="232">
        <v>645.13333333333333</v>
      </c>
      <c r="E113" s="232">
        <v>637.36666666666667</v>
      </c>
      <c r="F113" s="232">
        <v>632.88333333333333</v>
      </c>
      <c r="G113" s="232">
        <v>625.11666666666667</v>
      </c>
      <c r="H113" s="232">
        <v>649.61666666666667</v>
      </c>
      <c r="I113" s="232">
        <v>657.38333333333333</v>
      </c>
      <c r="J113" s="232">
        <v>661.86666666666667</v>
      </c>
      <c r="K113" s="231">
        <v>652.9</v>
      </c>
      <c r="L113" s="231">
        <v>640.65</v>
      </c>
      <c r="M113" s="231">
        <v>8.3969000000000005</v>
      </c>
      <c r="N113" s="1"/>
      <c r="O113" s="1"/>
    </row>
    <row r="114" spans="1:15" ht="12.75" customHeight="1">
      <c r="A114" s="214">
        <v>105</v>
      </c>
      <c r="B114" s="217" t="s">
        <v>129</v>
      </c>
      <c r="C114" s="231">
        <v>436.2</v>
      </c>
      <c r="D114" s="232">
        <v>435.2166666666667</v>
      </c>
      <c r="E114" s="232">
        <v>431.73333333333341</v>
      </c>
      <c r="F114" s="232">
        <v>427.26666666666671</v>
      </c>
      <c r="G114" s="232">
        <v>423.78333333333342</v>
      </c>
      <c r="H114" s="232">
        <v>439.68333333333339</v>
      </c>
      <c r="I114" s="232">
        <v>443.16666666666674</v>
      </c>
      <c r="J114" s="232">
        <v>447.63333333333338</v>
      </c>
      <c r="K114" s="231">
        <v>438.7</v>
      </c>
      <c r="L114" s="231">
        <v>430.75</v>
      </c>
      <c r="M114" s="231">
        <v>13.087680000000001</v>
      </c>
      <c r="N114" s="1"/>
      <c r="O114" s="1"/>
    </row>
    <row r="115" spans="1:15" ht="12.75" customHeight="1">
      <c r="A115" s="214">
        <v>106</v>
      </c>
      <c r="B115" s="217" t="s">
        <v>133</v>
      </c>
      <c r="C115" s="231">
        <v>164.05</v>
      </c>
      <c r="D115" s="232">
        <v>165.25</v>
      </c>
      <c r="E115" s="232">
        <v>161.80000000000001</v>
      </c>
      <c r="F115" s="232">
        <v>159.55000000000001</v>
      </c>
      <c r="G115" s="232">
        <v>156.10000000000002</v>
      </c>
      <c r="H115" s="232">
        <v>167.5</v>
      </c>
      <c r="I115" s="232">
        <v>170.95</v>
      </c>
      <c r="J115" s="232">
        <v>173.2</v>
      </c>
      <c r="K115" s="231">
        <v>168.7</v>
      </c>
      <c r="L115" s="231">
        <v>163</v>
      </c>
      <c r="M115" s="231">
        <v>29.531040000000001</v>
      </c>
      <c r="N115" s="1"/>
      <c r="O115" s="1"/>
    </row>
    <row r="116" spans="1:15" ht="12.75" customHeight="1">
      <c r="A116" s="214">
        <v>107</v>
      </c>
      <c r="B116" s="217" t="s">
        <v>132</v>
      </c>
      <c r="C116" s="231">
        <v>1109.3</v>
      </c>
      <c r="D116" s="232">
        <v>1111.9666666666665</v>
      </c>
      <c r="E116" s="232">
        <v>1101.133333333333</v>
      </c>
      <c r="F116" s="232">
        <v>1092.9666666666665</v>
      </c>
      <c r="G116" s="232">
        <v>1082.133333333333</v>
      </c>
      <c r="H116" s="232">
        <v>1120.133333333333</v>
      </c>
      <c r="I116" s="232">
        <v>1130.9666666666665</v>
      </c>
      <c r="J116" s="232">
        <v>1139.133333333333</v>
      </c>
      <c r="K116" s="231">
        <v>1122.8</v>
      </c>
      <c r="L116" s="231">
        <v>1103.8</v>
      </c>
      <c r="M116" s="231">
        <v>16.13608</v>
      </c>
      <c r="N116" s="1"/>
      <c r="O116" s="1"/>
    </row>
    <row r="117" spans="1:15" ht="12.75" customHeight="1">
      <c r="A117" s="214">
        <v>108</v>
      </c>
      <c r="B117" s="217" t="s">
        <v>162</v>
      </c>
      <c r="C117" s="231">
        <v>3510.2</v>
      </c>
      <c r="D117" s="232">
        <v>3514.7999999999997</v>
      </c>
      <c r="E117" s="232">
        <v>3470.8999999999996</v>
      </c>
      <c r="F117" s="232">
        <v>3431.6</v>
      </c>
      <c r="G117" s="232">
        <v>3387.7</v>
      </c>
      <c r="H117" s="232">
        <v>3554.0999999999995</v>
      </c>
      <c r="I117" s="232">
        <v>3598</v>
      </c>
      <c r="J117" s="232">
        <v>3637.2999999999993</v>
      </c>
      <c r="K117" s="231">
        <v>3558.7</v>
      </c>
      <c r="L117" s="231">
        <v>3475.5</v>
      </c>
      <c r="M117" s="231">
        <v>3.2190699999999999</v>
      </c>
      <c r="N117" s="1"/>
      <c r="O117" s="1"/>
    </row>
    <row r="118" spans="1:15" ht="12.75" customHeight="1">
      <c r="A118" s="214">
        <v>109</v>
      </c>
      <c r="B118" s="217" t="s">
        <v>134</v>
      </c>
      <c r="C118" s="231">
        <v>1592.45</v>
      </c>
      <c r="D118" s="232">
        <v>1592.6499999999999</v>
      </c>
      <c r="E118" s="232">
        <v>1582.2999999999997</v>
      </c>
      <c r="F118" s="232">
        <v>1572.1499999999999</v>
      </c>
      <c r="G118" s="232">
        <v>1561.7999999999997</v>
      </c>
      <c r="H118" s="232">
        <v>1602.7999999999997</v>
      </c>
      <c r="I118" s="232">
        <v>1613.1499999999996</v>
      </c>
      <c r="J118" s="232">
        <v>1623.2999999999997</v>
      </c>
      <c r="K118" s="231">
        <v>1603</v>
      </c>
      <c r="L118" s="231">
        <v>1582.5</v>
      </c>
      <c r="M118" s="231">
        <v>24.177160000000001</v>
      </c>
      <c r="N118" s="1"/>
      <c r="O118" s="1"/>
    </row>
    <row r="119" spans="1:15" ht="12.75" customHeight="1">
      <c r="A119" s="214">
        <v>110</v>
      </c>
      <c r="B119" s="217" t="s">
        <v>131</v>
      </c>
      <c r="C119" s="231">
        <v>1881.75</v>
      </c>
      <c r="D119" s="232">
        <v>1878.0166666666664</v>
      </c>
      <c r="E119" s="232">
        <v>1864.0833333333328</v>
      </c>
      <c r="F119" s="232">
        <v>1846.4166666666663</v>
      </c>
      <c r="G119" s="232">
        <v>1832.4833333333327</v>
      </c>
      <c r="H119" s="232">
        <v>1895.6833333333329</v>
      </c>
      <c r="I119" s="232">
        <v>1909.6166666666663</v>
      </c>
      <c r="J119" s="232">
        <v>1927.2833333333331</v>
      </c>
      <c r="K119" s="231">
        <v>1891.95</v>
      </c>
      <c r="L119" s="231">
        <v>1860.35</v>
      </c>
      <c r="M119" s="231">
        <v>17.474920000000001</v>
      </c>
      <c r="N119" s="1"/>
      <c r="O119" s="1"/>
    </row>
    <row r="120" spans="1:15" ht="12.75" customHeight="1">
      <c r="A120" s="214">
        <v>111</v>
      </c>
      <c r="B120" s="217" t="s">
        <v>261</v>
      </c>
      <c r="C120" s="231">
        <v>832.05</v>
      </c>
      <c r="D120" s="232">
        <v>831.68333333333339</v>
      </c>
      <c r="E120" s="232">
        <v>819.36666666666679</v>
      </c>
      <c r="F120" s="232">
        <v>806.68333333333339</v>
      </c>
      <c r="G120" s="232">
        <v>794.36666666666679</v>
      </c>
      <c r="H120" s="232">
        <v>844.36666666666679</v>
      </c>
      <c r="I120" s="232">
        <v>856.68333333333339</v>
      </c>
      <c r="J120" s="232">
        <v>869.36666666666679</v>
      </c>
      <c r="K120" s="231">
        <v>844</v>
      </c>
      <c r="L120" s="231">
        <v>819</v>
      </c>
      <c r="M120" s="231">
        <v>3.2530000000000001</v>
      </c>
      <c r="N120" s="1"/>
      <c r="O120" s="1"/>
    </row>
    <row r="121" spans="1:15" ht="12.75" customHeight="1">
      <c r="A121" s="214">
        <v>112</v>
      </c>
      <c r="B121" s="217" t="s">
        <v>262</v>
      </c>
      <c r="C121" s="231">
        <v>222.2</v>
      </c>
      <c r="D121" s="232">
        <v>223.61666666666667</v>
      </c>
      <c r="E121" s="232">
        <v>220.33333333333334</v>
      </c>
      <c r="F121" s="232">
        <v>218.46666666666667</v>
      </c>
      <c r="G121" s="232">
        <v>215.18333333333334</v>
      </c>
      <c r="H121" s="232">
        <v>225.48333333333335</v>
      </c>
      <c r="I121" s="232">
        <v>228.76666666666665</v>
      </c>
      <c r="J121" s="232">
        <v>230.63333333333335</v>
      </c>
      <c r="K121" s="231">
        <v>226.9</v>
      </c>
      <c r="L121" s="231">
        <v>221.75</v>
      </c>
      <c r="M121" s="231">
        <v>5.1966200000000002</v>
      </c>
      <c r="N121" s="1"/>
      <c r="O121" s="1"/>
    </row>
    <row r="122" spans="1:15" ht="12.75" customHeight="1">
      <c r="A122" s="214">
        <v>113</v>
      </c>
      <c r="B122" s="217" t="s">
        <v>139</v>
      </c>
      <c r="C122" s="231">
        <v>723.35</v>
      </c>
      <c r="D122" s="232">
        <v>725.91666666666663</v>
      </c>
      <c r="E122" s="232">
        <v>718.83333333333326</v>
      </c>
      <c r="F122" s="232">
        <v>714.31666666666661</v>
      </c>
      <c r="G122" s="232">
        <v>707.23333333333323</v>
      </c>
      <c r="H122" s="232">
        <v>730.43333333333328</v>
      </c>
      <c r="I122" s="232">
        <v>737.51666666666654</v>
      </c>
      <c r="J122" s="232">
        <v>742.0333333333333</v>
      </c>
      <c r="K122" s="231">
        <v>733</v>
      </c>
      <c r="L122" s="231">
        <v>721.4</v>
      </c>
      <c r="M122" s="231">
        <v>6.0643500000000001</v>
      </c>
      <c r="N122" s="1"/>
      <c r="O122" s="1"/>
    </row>
    <row r="123" spans="1:15" ht="12.75" customHeight="1">
      <c r="A123" s="214">
        <v>114</v>
      </c>
      <c r="B123" s="217" t="s">
        <v>138</v>
      </c>
      <c r="C123" s="231">
        <v>594.85</v>
      </c>
      <c r="D123" s="232">
        <v>593.19999999999993</v>
      </c>
      <c r="E123" s="232">
        <v>586.39999999999986</v>
      </c>
      <c r="F123" s="232">
        <v>577.94999999999993</v>
      </c>
      <c r="G123" s="232">
        <v>571.14999999999986</v>
      </c>
      <c r="H123" s="232">
        <v>601.64999999999986</v>
      </c>
      <c r="I123" s="232">
        <v>608.44999999999982</v>
      </c>
      <c r="J123" s="232">
        <v>616.89999999999986</v>
      </c>
      <c r="K123" s="231">
        <v>600</v>
      </c>
      <c r="L123" s="231">
        <v>584.75</v>
      </c>
      <c r="M123" s="231">
        <v>14.201919999999999</v>
      </c>
      <c r="N123" s="1"/>
      <c r="O123" s="1"/>
    </row>
    <row r="124" spans="1:15" ht="12.75" customHeight="1">
      <c r="A124" s="214">
        <v>115</v>
      </c>
      <c r="B124" s="217" t="s">
        <v>140</v>
      </c>
      <c r="C124" s="231">
        <v>458.75</v>
      </c>
      <c r="D124" s="232">
        <v>457.36666666666662</v>
      </c>
      <c r="E124" s="232">
        <v>452.78333333333325</v>
      </c>
      <c r="F124" s="232">
        <v>446.81666666666661</v>
      </c>
      <c r="G124" s="232">
        <v>442.23333333333323</v>
      </c>
      <c r="H124" s="232">
        <v>463.33333333333326</v>
      </c>
      <c r="I124" s="232">
        <v>467.91666666666663</v>
      </c>
      <c r="J124" s="232">
        <v>473.88333333333327</v>
      </c>
      <c r="K124" s="231">
        <v>461.95</v>
      </c>
      <c r="L124" s="231">
        <v>451.4</v>
      </c>
      <c r="M124" s="231">
        <v>20.367450000000002</v>
      </c>
      <c r="N124" s="1"/>
      <c r="O124" s="1"/>
    </row>
    <row r="125" spans="1:15" ht="12.75" customHeight="1">
      <c r="A125" s="214">
        <v>116</v>
      </c>
      <c r="B125" s="217" t="s">
        <v>141</v>
      </c>
      <c r="C125" s="231">
        <v>1737.3</v>
      </c>
      <c r="D125" s="232">
        <v>1745.1499999999999</v>
      </c>
      <c r="E125" s="232">
        <v>1722.2499999999998</v>
      </c>
      <c r="F125" s="232">
        <v>1707.1999999999998</v>
      </c>
      <c r="G125" s="232">
        <v>1684.2999999999997</v>
      </c>
      <c r="H125" s="232">
        <v>1760.1999999999998</v>
      </c>
      <c r="I125" s="232">
        <v>1783.1</v>
      </c>
      <c r="J125" s="232">
        <v>1798.1499999999999</v>
      </c>
      <c r="K125" s="231">
        <v>1768.05</v>
      </c>
      <c r="L125" s="231">
        <v>1730.1</v>
      </c>
      <c r="M125" s="231">
        <v>32.248390000000001</v>
      </c>
      <c r="N125" s="1"/>
      <c r="O125" s="1"/>
    </row>
    <row r="126" spans="1:15" ht="12.75" customHeight="1">
      <c r="A126" s="214">
        <v>117</v>
      </c>
      <c r="B126" s="217" t="s">
        <v>142</v>
      </c>
      <c r="C126" s="231">
        <v>91.05</v>
      </c>
      <c r="D126" s="232">
        <v>91.566666666666663</v>
      </c>
      <c r="E126" s="232">
        <v>90.183333333333323</v>
      </c>
      <c r="F126" s="232">
        <v>89.316666666666663</v>
      </c>
      <c r="G126" s="232">
        <v>87.933333333333323</v>
      </c>
      <c r="H126" s="232">
        <v>92.433333333333323</v>
      </c>
      <c r="I126" s="232">
        <v>93.816666666666649</v>
      </c>
      <c r="J126" s="232">
        <v>94.683333333333323</v>
      </c>
      <c r="K126" s="231">
        <v>92.95</v>
      </c>
      <c r="L126" s="231">
        <v>90.7</v>
      </c>
      <c r="M126" s="231">
        <v>32.971530000000001</v>
      </c>
      <c r="N126" s="1"/>
      <c r="O126" s="1"/>
    </row>
    <row r="127" spans="1:15" ht="12.75" customHeight="1">
      <c r="A127" s="214">
        <v>118</v>
      </c>
      <c r="B127" s="217" t="s">
        <v>146</v>
      </c>
      <c r="C127" s="231">
        <v>3746.6</v>
      </c>
      <c r="D127" s="232">
        <v>3739.9333333333329</v>
      </c>
      <c r="E127" s="232">
        <v>3689.8666666666659</v>
      </c>
      <c r="F127" s="232">
        <v>3633.1333333333328</v>
      </c>
      <c r="G127" s="232">
        <v>3583.0666666666657</v>
      </c>
      <c r="H127" s="232">
        <v>3796.6666666666661</v>
      </c>
      <c r="I127" s="232">
        <v>3846.7333333333327</v>
      </c>
      <c r="J127" s="232">
        <v>3903.4666666666662</v>
      </c>
      <c r="K127" s="231">
        <v>3790</v>
      </c>
      <c r="L127" s="231">
        <v>3683.2</v>
      </c>
      <c r="M127" s="231">
        <v>2.48746</v>
      </c>
      <c r="N127" s="1"/>
      <c r="O127" s="1"/>
    </row>
    <row r="128" spans="1:15" ht="12.75" customHeight="1">
      <c r="A128" s="214">
        <v>119</v>
      </c>
      <c r="B128" s="217" t="s">
        <v>144</v>
      </c>
      <c r="C128" s="231">
        <v>360.2</v>
      </c>
      <c r="D128" s="232">
        <v>362.64999999999992</v>
      </c>
      <c r="E128" s="232">
        <v>357.39999999999986</v>
      </c>
      <c r="F128" s="232">
        <v>354.59999999999997</v>
      </c>
      <c r="G128" s="232">
        <v>349.34999999999991</v>
      </c>
      <c r="H128" s="232">
        <v>365.44999999999982</v>
      </c>
      <c r="I128" s="232">
        <v>370.69999999999993</v>
      </c>
      <c r="J128" s="232">
        <v>373.49999999999977</v>
      </c>
      <c r="K128" s="231">
        <v>367.9</v>
      </c>
      <c r="L128" s="231">
        <v>359.85</v>
      </c>
      <c r="M128" s="231">
        <v>16.71095</v>
      </c>
      <c r="N128" s="1"/>
      <c r="O128" s="1"/>
    </row>
    <row r="129" spans="1:15" ht="12.75" customHeight="1">
      <c r="A129" s="214">
        <v>120</v>
      </c>
      <c r="B129" s="217" t="s">
        <v>871</v>
      </c>
      <c r="C129" s="231">
        <v>4886.8500000000004</v>
      </c>
      <c r="D129" s="232">
        <v>4894.45</v>
      </c>
      <c r="E129" s="232">
        <v>4833.3999999999996</v>
      </c>
      <c r="F129" s="232">
        <v>4779.95</v>
      </c>
      <c r="G129" s="232">
        <v>4718.8999999999996</v>
      </c>
      <c r="H129" s="232">
        <v>4947.8999999999996</v>
      </c>
      <c r="I129" s="232">
        <v>5008.9500000000007</v>
      </c>
      <c r="J129" s="232">
        <v>5062.3999999999996</v>
      </c>
      <c r="K129" s="231">
        <v>4955.5</v>
      </c>
      <c r="L129" s="231">
        <v>4841</v>
      </c>
      <c r="M129" s="231">
        <v>6.9361800000000002</v>
      </c>
      <c r="N129" s="1"/>
      <c r="O129" s="1"/>
    </row>
    <row r="130" spans="1:15" ht="12.75" customHeight="1">
      <c r="A130" s="214">
        <v>121</v>
      </c>
      <c r="B130" s="217" t="s">
        <v>145</v>
      </c>
      <c r="C130" s="231">
        <v>2225.5</v>
      </c>
      <c r="D130" s="232">
        <v>2230.8333333333335</v>
      </c>
      <c r="E130" s="232">
        <v>2209.666666666667</v>
      </c>
      <c r="F130" s="232">
        <v>2193.8333333333335</v>
      </c>
      <c r="G130" s="232">
        <v>2172.666666666667</v>
      </c>
      <c r="H130" s="232">
        <v>2246.666666666667</v>
      </c>
      <c r="I130" s="232">
        <v>2267.8333333333339</v>
      </c>
      <c r="J130" s="232">
        <v>2283.666666666667</v>
      </c>
      <c r="K130" s="231">
        <v>2252</v>
      </c>
      <c r="L130" s="231">
        <v>2215</v>
      </c>
      <c r="M130" s="231">
        <v>17.797519999999999</v>
      </c>
      <c r="N130" s="1"/>
      <c r="O130" s="1"/>
    </row>
    <row r="131" spans="1:15" ht="12.75" customHeight="1">
      <c r="A131" s="214">
        <v>122</v>
      </c>
      <c r="B131" s="217" t="s">
        <v>263</v>
      </c>
      <c r="C131" s="231">
        <v>331.5</v>
      </c>
      <c r="D131" s="232">
        <v>331.28333333333336</v>
      </c>
      <c r="E131" s="232">
        <v>325.36666666666673</v>
      </c>
      <c r="F131" s="232">
        <v>319.23333333333335</v>
      </c>
      <c r="G131" s="232">
        <v>313.31666666666672</v>
      </c>
      <c r="H131" s="232">
        <v>337.41666666666674</v>
      </c>
      <c r="I131" s="232">
        <v>343.33333333333337</v>
      </c>
      <c r="J131" s="232">
        <v>349.46666666666675</v>
      </c>
      <c r="K131" s="231">
        <v>337.2</v>
      </c>
      <c r="L131" s="231">
        <v>325.14999999999998</v>
      </c>
      <c r="M131" s="231">
        <v>11.302099999999999</v>
      </c>
      <c r="N131" s="1"/>
      <c r="O131" s="1"/>
    </row>
    <row r="132" spans="1:15" ht="12.75" customHeight="1">
      <c r="A132" s="214">
        <v>123</v>
      </c>
      <c r="B132" s="217" t="s">
        <v>847</v>
      </c>
      <c r="C132" s="231">
        <v>598.5</v>
      </c>
      <c r="D132" s="232">
        <v>599.9666666666667</v>
      </c>
      <c r="E132" s="232">
        <v>594.93333333333339</v>
      </c>
      <c r="F132" s="232">
        <v>591.36666666666667</v>
      </c>
      <c r="G132" s="232">
        <v>586.33333333333337</v>
      </c>
      <c r="H132" s="232">
        <v>603.53333333333342</v>
      </c>
      <c r="I132" s="232">
        <v>608.56666666666672</v>
      </c>
      <c r="J132" s="232">
        <v>612.13333333333344</v>
      </c>
      <c r="K132" s="231">
        <v>605</v>
      </c>
      <c r="L132" s="231">
        <v>596.4</v>
      </c>
      <c r="M132" s="231">
        <v>8.8537800000000004</v>
      </c>
      <c r="N132" s="1"/>
      <c r="O132" s="1"/>
    </row>
    <row r="133" spans="1:15" ht="12.75" customHeight="1">
      <c r="A133" s="214">
        <v>124</v>
      </c>
      <c r="B133" s="217" t="s">
        <v>412</v>
      </c>
      <c r="C133" s="231">
        <v>3809.95</v>
      </c>
      <c r="D133" s="232">
        <v>3780</v>
      </c>
      <c r="E133" s="232">
        <v>3735</v>
      </c>
      <c r="F133" s="232">
        <v>3660.05</v>
      </c>
      <c r="G133" s="232">
        <v>3615.05</v>
      </c>
      <c r="H133" s="232">
        <v>3854.95</v>
      </c>
      <c r="I133" s="232">
        <v>3899.95</v>
      </c>
      <c r="J133" s="232">
        <v>3974.8999999999996</v>
      </c>
      <c r="K133" s="231">
        <v>3825</v>
      </c>
      <c r="L133" s="231">
        <v>3705.05</v>
      </c>
      <c r="M133" s="231">
        <v>1.0944100000000001</v>
      </c>
      <c r="N133" s="1"/>
      <c r="O133" s="1"/>
    </row>
    <row r="134" spans="1:15" ht="12.75" customHeight="1">
      <c r="A134" s="214">
        <v>125</v>
      </c>
      <c r="B134" s="217" t="s">
        <v>147</v>
      </c>
      <c r="C134" s="231">
        <v>667.1</v>
      </c>
      <c r="D134" s="232">
        <v>666.88333333333333</v>
      </c>
      <c r="E134" s="232">
        <v>658.76666666666665</v>
      </c>
      <c r="F134" s="232">
        <v>650.43333333333328</v>
      </c>
      <c r="G134" s="232">
        <v>642.31666666666661</v>
      </c>
      <c r="H134" s="232">
        <v>675.2166666666667</v>
      </c>
      <c r="I134" s="232">
        <v>683.33333333333326</v>
      </c>
      <c r="J134" s="232">
        <v>691.66666666666674</v>
      </c>
      <c r="K134" s="231">
        <v>675</v>
      </c>
      <c r="L134" s="231">
        <v>658.55</v>
      </c>
      <c r="M134" s="231">
        <v>5.7722100000000003</v>
      </c>
      <c r="N134" s="1"/>
      <c r="O134" s="1"/>
    </row>
    <row r="135" spans="1:15" ht="12.75" customHeight="1">
      <c r="A135" s="214">
        <v>126</v>
      </c>
      <c r="B135" s="217" t="s">
        <v>158</v>
      </c>
      <c r="C135" s="231">
        <v>89181.1</v>
      </c>
      <c r="D135" s="232">
        <v>89299.400000000009</v>
      </c>
      <c r="E135" s="232">
        <v>88598.800000000017</v>
      </c>
      <c r="F135" s="232">
        <v>88016.500000000015</v>
      </c>
      <c r="G135" s="232">
        <v>87315.900000000023</v>
      </c>
      <c r="H135" s="232">
        <v>89881.700000000012</v>
      </c>
      <c r="I135" s="232">
        <v>90582.300000000017</v>
      </c>
      <c r="J135" s="232">
        <v>91164.6</v>
      </c>
      <c r="K135" s="231">
        <v>90000</v>
      </c>
      <c r="L135" s="231">
        <v>88717.1</v>
      </c>
      <c r="M135" s="231">
        <v>5.8099999999999999E-2</v>
      </c>
      <c r="N135" s="1"/>
      <c r="O135" s="1"/>
    </row>
    <row r="136" spans="1:15" ht="12.75" customHeight="1">
      <c r="A136" s="214">
        <v>127</v>
      </c>
      <c r="B136" s="217" t="s">
        <v>149</v>
      </c>
      <c r="C136" s="231">
        <v>260.3</v>
      </c>
      <c r="D136" s="232">
        <v>261.66666666666669</v>
      </c>
      <c r="E136" s="232">
        <v>258.53333333333336</v>
      </c>
      <c r="F136" s="232">
        <v>256.76666666666665</v>
      </c>
      <c r="G136" s="232">
        <v>253.63333333333333</v>
      </c>
      <c r="H136" s="232">
        <v>263.43333333333339</v>
      </c>
      <c r="I136" s="232">
        <v>266.56666666666672</v>
      </c>
      <c r="J136" s="232">
        <v>268.33333333333343</v>
      </c>
      <c r="K136" s="231">
        <v>264.8</v>
      </c>
      <c r="L136" s="231">
        <v>259.89999999999998</v>
      </c>
      <c r="M136" s="231">
        <v>8.1748799999999999</v>
      </c>
      <c r="N136" s="1"/>
      <c r="O136" s="1"/>
    </row>
    <row r="137" spans="1:15" ht="12.75" customHeight="1">
      <c r="A137" s="214">
        <v>128</v>
      </c>
      <c r="B137" s="217" t="s">
        <v>148</v>
      </c>
      <c r="C137" s="231">
        <v>1346.25</v>
      </c>
      <c r="D137" s="232">
        <v>1344.6</v>
      </c>
      <c r="E137" s="232">
        <v>1334.2499999999998</v>
      </c>
      <c r="F137" s="232">
        <v>1322.2499999999998</v>
      </c>
      <c r="G137" s="232">
        <v>1311.8999999999996</v>
      </c>
      <c r="H137" s="232">
        <v>1356.6</v>
      </c>
      <c r="I137" s="232">
        <v>1366.9500000000003</v>
      </c>
      <c r="J137" s="232">
        <v>1378.95</v>
      </c>
      <c r="K137" s="231">
        <v>1354.95</v>
      </c>
      <c r="L137" s="231">
        <v>1332.6</v>
      </c>
      <c r="M137" s="231">
        <v>14.973140000000001</v>
      </c>
      <c r="N137" s="1"/>
      <c r="O137" s="1"/>
    </row>
    <row r="138" spans="1:15" ht="12.75" customHeight="1">
      <c r="A138" s="214">
        <v>129</v>
      </c>
      <c r="B138" s="217" t="s">
        <v>151</v>
      </c>
      <c r="C138" s="231">
        <v>489.05</v>
      </c>
      <c r="D138" s="232">
        <v>489.11666666666662</v>
      </c>
      <c r="E138" s="232">
        <v>485.93333333333322</v>
      </c>
      <c r="F138" s="232">
        <v>482.81666666666661</v>
      </c>
      <c r="G138" s="232">
        <v>479.63333333333321</v>
      </c>
      <c r="H138" s="232">
        <v>492.23333333333323</v>
      </c>
      <c r="I138" s="232">
        <v>495.41666666666663</v>
      </c>
      <c r="J138" s="232">
        <v>498.53333333333325</v>
      </c>
      <c r="K138" s="231">
        <v>492.3</v>
      </c>
      <c r="L138" s="231">
        <v>486</v>
      </c>
      <c r="M138" s="231">
        <v>6.9923000000000002</v>
      </c>
      <c r="N138" s="1"/>
      <c r="O138" s="1"/>
    </row>
    <row r="139" spans="1:15" ht="12.75" customHeight="1">
      <c r="A139" s="214">
        <v>130</v>
      </c>
      <c r="B139" s="217" t="s">
        <v>152</v>
      </c>
      <c r="C139" s="231">
        <v>8693.65</v>
      </c>
      <c r="D139" s="232">
        <v>8739.3000000000011</v>
      </c>
      <c r="E139" s="232">
        <v>8629.6000000000022</v>
      </c>
      <c r="F139" s="232">
        <v>8565.5500000000011</v>
      </c>
      <c r="G139" s="232">
        <v>8455.8500000000022</v>
      </c>
      <c r="H139" s="232">
        <v>8803.3500000000022</v>
      </c>
      <c r="I139" s="232">
        <v>8913.0500000000029</v>
      </c>
      <c r="J139" s="232">
        <v>8977.1000000000022</v>
      </c>
      <c r="K139" s="231">
        <v>8849</v>
      </c>
      <c r="L139" s="231">
        <v>8675.25</v>
      </c>
      <c r="M139" s="231">
        <v>2.98434</v>
      </c>
      <c r="N139" s="1"/>
      <c r="O139" s="1"/>
    </row>
    <row r="140" spans="1:15" ht="12.75" customHeight="1">
      <c r="A140" s="214">
        <v>131</v>
      </c>
      <c r="B140" s="217" t="s">
        <v>155</v>
      </c>
      <c r="C140" s="231">
        <v>718.95</v>
      </c>
      <c r="D140" s="232">
        <v>724</v>
      </c>
      <c r="E140" s="232">
        <v>709.95</v>
      </c>
      <c r="F140" s="232">
        <v>700.95</v>
      </c>
      <c r="G140" s="232">
        <v>686.90000000000009</v>
      </c>
      <c r="H140" s="232">
        <v>733</v>
      </c>
      <c r="I140" s="232">
        <v>747.05</v>
      </c>
      <c r="J140" s="232">
        <v>756.05</v>
      </c>
      <c r="K140" s="231">
        <v>738.05</v>
      </c>
      <c r="L140" s="231">
        <v>715</v>
      </c>
      <c r="M140" s="231">
        <v>9.0604999999999993</v>
      </c>
      <c r="N140" s="1"/>
      <c r="O140" s="1"/>
    </row>
    <row r="141" spans="1:15" ht="12.75" customHeight="1">
      <c r="A141" s="214">
        <v>132</v>
      </c>
      <c r="B141" s="217" t="s">
        <v>420</v>
      </c>
      <c r="C141" s="231">
        <v>428.35</v>
      </c>
      <c r="D141" s="232">
        <v>431.58333333333331</v>
      </c>
      <c r="E141" s="232">
        <v>422.96666666666664</v>
      </c>
      <c r="F141" s="232">
        <v>417.58333333333331</v>
      </c>
      <c r="G141" s="232">
        <v>408.96666666666664</v>
      </c>
      <c r="H141" s="232">
        <v>436.96666666666664</v>
      </c>
      <c r="I141" s="232">
        <v>445.58333333333331</v>
      </c>
      <c r="J141" s="232">
        <v>450.96666666666664</v>
      </c>
      <c r="K141" s="231">
        <v>440.2</v>
      </c>
      <c r="L141" s="231">
        <v>426.2</v>
      </c>
      <c r="M141" s="231">
        <v>4.1004699999999996</v>
      </c>
      <c r="N141" s="1"/>
      <c r="O141" s="1"/>
    </row>
    <row r="142" spans="1:15" ht="12.75" customHeight="1">
      <c r="A142" s="214">
        <v>133</v>
      </c>
      <c r="B142" s="217" t="s">
        <v>848</v>
      </c>
      <c r="C142" s="231">
        <v>51.25</v>
      </c>
      <c r="D142" s="232">
        <v>51.133333333333333</v>
      </c>
      <c r="E142" s="232">
        <v>50.616666666666667</v>
      </c>
      <c r="F142" s="232">
        <v>49.983333333333334</v>
      </c>
      <c r="G142" s="232">
        <v>49.466666666666669</v>
      </c>
      <c r="H142" s="232">
        <v>51.766666666666666</v>
      </c>
      <c r="I142" s="232">
        <v>52.283333333333331</v>
      </c>
      <c r="J142" s="232">
        <v>52.916666666666664</v>
      </c>
      <c r="K142" s="231">
        <v>51.65</v>
      </c>
      <c r="L142" s="231">
        <v>50.5</v>
      </c>
      <c r="M142" s="231">
        <v>45.140819999999998</v>
      </c>
      <c r="N142" s="1"/>
      <c r="O142" s="1"/>
    </row>
    <row r="143" spans="1:15" ht="12.75" customHeight="1">
      <c r="A143" s="214">
        <v>134</v>
      </c>
      <c r="B143" s="217" t="s">
        <v>157</v>
      </c>
      <c r="C143" s="231">
        <v>2243.1</v>
      </c>
      <c r="D143" s="232">
        <v>2236.2833333333333</v>
      </c>
      <c r="E143" s="232">
        <v>2216.8166666666666</v>
      </c>
      <c r="F143" s="232">
        <v>2190.5333333333333</v>
      </c>
      <c r="G143" s="232">
        <v>2171.0666666666666</v>
      </c>
      <c r="H143" s="232">
        <v>2262.5666666666666</v>
      </c>
      <c r="I143" s="232">
        <v>2282.0333333333328</v>
      </c>
      <c r="J143" s="232">
        <v>2308.3166666666666</v>
      </c>
      <c r="K143" s="231">
        <v>2255.75</v>
      </c>
      <c r="L143" s="231">
        <v>2210</v>
      </c>
      <c r="M143" s="231">
        <v>4.4006499999999997</v>
      </c>
      <c r="N143" s="1"/>
      <c r="O143" s="1"/>
    </row>
    <row r="144" spans="1:15" ht="12.75" customHeight="1">
      <c r="A144" s="214">
        <v>135</v>
      </c>
      <c r="B144" s="217" t="s">
        <v>159</v>
      </c>
      <c r="C144" s="231">
        <v>990</v>
      </c>
      <c r="D144" s="232">
        <v>987.11666666666667</v>
      </c>
      <c r="E144" s="232">
        <v>981.93333333333339</v>
      </c>
      <c r="F144" s="232">
        <v>973.86666666666667</v>
      </c>
      <c r="G144" s="232">
        <v>968.68333333333339</v>
      </c>
      <c r="H144" s="232">
        <v>995.18333333333339</v>
      </c>
      <c r="I144" s="232">
        <v>1000.3666666666666</v>
      </c>
      <c r="J144" s="232">
        <v>1008.4333333333334</v>
      </c>
      <c r="K144" s="231">
        <v>992.3</v>
      </c>
      <c r="L144" s="231">
        <v>979.05</v>
      </c>
      <c r="M144" s="231">
        <v>4.4325000000000001</v>
      </c>
      <c r="N144" s="1"/>
      <c r="O144" s="1"/>
    </row>
    <row r="145" spans="1:15" ht="12.75" customHeight="1">
      <c r="A145" s="214">
        <v>136</v>
      </c>
      <c r="B145" s="217" t="s">
        <v>167</v>
      </c>
      <c r="C145" s="231">
        <v>167.9</v>
      </c>
      <c r="D145" s="232">
        <v>168.38333333333333</v>
      </c>
      <c r="E145" s="232">
        <v>166.76666666666665</v>
      </c>
      <c r="F145" s="232">
        <v>165.63333333333333</v>
      </c>
      <c r="G145" s="232">
        <v>164.01666666666665</v>
      </c>
      <c r="H145" s="232">
        <v>169.51666666666665</v>
      </c>
      <c r="I145" s="232">
        <v>171.13333333333333</v>
      </c>
      <c r="J145" s="232">
        <v>172.26666666666665</v>
      </c>
      <c r="K145" s="231">
        <v>170</v>
      </c>
      <c r="L145" s="231">
        <v>167.25</v>
      </c>
      <c r="M145" s="231">
        <v>66.797160000000005</v>
      </c>
      <c r="N145" s="1"/>
      <c r="O145" s="1"/>
    </row>
    <row r="146" spans="1:15" ht="12.75" customHeight="1">
      <c r="A146" s="214">
        <v>137</v>
      </c>
      <c r="B146" s="217" t="s">
        <v>161</v>
      </c>
      <c r="C146" s="231">
        <v>81.349999999999994</v>
      </c>
      <c r="D146" s="232">
        <v>81.100000000000009</v>
      </c>
      <c r="E146" s="232">
        <v>80.550000000000011</v>
      </c>
      <c r="F146" s="232">
        <v>79.75</v>
      </c>
      <c r="G146" s="232">
        <v>79.2</v>
      </c>
      <c r="H146" s="232">
        <v>81.90000000000002</v>
      </c>
      <c r="I146" s="232">
        <v>82.45</v>
      </c>
      <c r="J146" s="232">
        <v>83.250000000000028</v>
      </c>
      <c r="K146" s="231">
        <v>81.650000000000006</v>
      </c>
      <c r="L146" s="231">
        <v>80.3</v>
      </c>
      <c r="M146" s="231">
        <v>60.01314</v>
      </c>
      <c r="N146" s="1"/>
      <c r="O146" s="1"/>
    </row>
    <row r="147" spans="1:15" ht="12.75" customHeight="1">
      <c r="A147" s="214">
        <v>138</v>
      </c>
      <c r="B147" s="217" t="s">
        <v>163</v>
      </c>
      <c r="C147" s="231">
        <v>4287.55</v>
      </c>
      <c r="D147" s="232">
        <v>4239.8333333333339</v>
      </c>
      <c r="E147" s="232">
        <v>4167.8166666666675</v>
      </c>
      <c r="F147" s="232">
        <v>4048.0833333333339</v>
      </c>
      <c r="G147" s="232">
        <v>3976.0666666666675</v>
      </c>
      <c r="H147" s="232">
        <v>4359.5666666666675</v>
      </c>
      <c r="I147" s="232">
        <v>4431.5833333333339</v>
      </c>
      <c r="J147" s="232">
        <v>4551.3166666666675</v>
      </c>
      <c r="K147" s="231">
        <v>4311.8500000000004</v>
      </c>
      <c r="L147" s="231">
        <v>4120.1000000000004</v>
      </c>
      <c r="M147" s="231">
        <v>1.88751</v>
      </c>
      <c r="N147" s="1"/>
      <c r="O147" s="1"/>
    </row>
    <row r="148" spans="1:15" ht="12.75" customHeight="1">
      <c r="A148" s="214">
        <v>139</v>
      </c>
      <c r="B148" s="217" t="s">
        <v>164</v>
      </c>
      <c r="C148" s="231">
        <v>18823.05</v>
      </c>
      <c r="D148" s="232">
        <v>18916.016666666666</v>
      </c>
      <c r="E148" s="232">
        <v>18687.033333333333</v>
      </c>
      <c r="F148" s="232">
        <v>18551.016666666666</v>
      </c>
      <c r="G148" s="232">
        <v>18322.033333333333</v>
      </c>
      <c r="H148" s="232">
        <v>19052.033333333333</v>
      </c>
      <c r="I148" s="232">
        <v>19281.016666666663</v>
      </c>
      <c r="J148" s="232">
        <v>19417.033333333333</v>
      </c>
      <c r="K148" s="231">
        <v>19145</v>
      </c>
      <c r="L148" s="231">
        <v>18780</v>
      </c>
      <c r="M148" s="231">
        <v>0.65310999999999997</v>
      </c>
      <c r="N148" s="1"/>
      <c r="O148" s="1"/>
    </row>
    <row r="149" spans="1:15" ht="12.75" customHeight="1">
      <c r="A149" s="214">
        <v>140</v>
      </c>
      <c r="B149" s="217" t="s">
        <v>160</v>
      </c>
      <c r="C149" s="231">
        <v>218.8</v>
      </c>
      <c r="D149" s="232">
        <v>219.95000000000002</v>
      </c>
      <c r="E149" s="232">
        <v>216.95000000000005</v>
      </c>
      <c r="F149" s="232">
        <v>215.10000000000002</v>
      </c>
      <c r="G149" s="232">
        <v>212.10000000000005</v>
      </c>
      <c r="H149" s="232">
        <v>221.80000000000004</v>
      </c>
      <c r="I149" s="232">
        <v>224.79999999999998</v>
      </c>
      <c r="J149" s="232">
        <v>226.65000000000003</v>
      </c>
      <c r="K149" s="231">
        <v>222.95</v>
      </c>
      <c r="L149" s="231">
        <v>218.1</v>
      </c>
      <c r="M149" s="231">
        <v>6.53613</v>
      </c>
      <c r="N149" s="1"/>
      <c r="O149" s="1"/>
    </row>
    <row r="150" spans="1:15" ht="12.75" customHeight="1">
      <c r="A150" s="214">
        <v>141</v>
      </c>
      <c r="B150" s="217" t="s">
        <v>265</v>
      </c>
      <c r="C150" s="231">
        <v>857.05</v>
      </c>
      <c r="D150" s="232">
        <v>858.85</v>
      </c>
      <c r="E150" s="232">
        <v>848.7</v>
      </c>
      <c r="F150" s="232">
        <v>840.35</v>
      </c>
      <c r="G150" s="232">
        <v>830.2</v>
      </c>
      <c r="H150" s="232">
        <v>867.2</v>
      </c>
      <c r="I150" s="232">
        <v>877.34999999999991</v>
      </c>
      <c r="J150" s="232">
        <v>885.7</v>
      </c>
      <c r="K150" s="231">
        <v>869</v>
      </c>
      <c r="L150" s="231">
        <v>850.5</v>
      </c>
      <c r="M150" s="231">
        <v>3.3515899999999998</v>
      </c>
      <c r="N150" s="1"/>
      <c r="O150" s="1"/>
    </row>
    <row r="151" spans="1:15" ht="12.75" customHeight="1">
      <c r="A151" s="214">
        <v>142</v>
      </c>
      <c r="B151" s="217" t="s">
        <v>168</v>
      </c>
      <c r="C151" s="231">
        <v>154.85</v>
      </c>
      <c r="D151" s="232">
        <v>155.68333333333331</v>
      </c>
      <c r="E151" s="232">
        <v>153.56666666666661</v>
      </c>
      <c r="F151" s="232">
        <v>152.2833333333333</v>
      </c>
      <c r="G151" s="232">
        <v>150.1666666666666</v>
      </c>
      <c r="H151" s="232">
        <v>156.96666666666661</v>
      </c>
      <c r="I151" s="232">
        <v>159.08333333333334</v>
      </c>
      <c r="J151" s="232">
        <v>160.36666666666662</v>
      </c>
      <c r="K151" s="231">
        <v>157.80000000000001</v>
      </c>
      <c r="L151" s="231">
        <v>154.4</v>
      </c>
      <c r="M151" s="231">
        <v>83.483930000000001</v>
      </c>
      <c r="N151" s="1"/>
      <c r="O151" s="1"/>
    </row>
    <row r="152" spans="1:15" ht="12.75" customHeight="1">
      <c r="A152" s="214">
        <v>143</v>
      </c>
      <c r="B152" s="217" t="s">
        <v>266</v>
      </c>
      <c r="C152" s="231">
        <v>259.14999999999998</v>
      </c>
      <c r="D152" s="232">
        <v>259.28333333333336</v>
      </c>
      <c r="E152" s="232">
        <v>254.76666666666671</v>
      </c>
      <c r="F152" s="232">
        <v>250.38333333333335</v>
      </c>
      <c r="G152" s="232">
        <v>245.8666666666667</v>
      </c>
      <c r="H152" s="232">
        <v>263.66666666666674</v>
      </c>
      <c r="I152" s="232">
        <v>268.18333333333339</v>
      </c>
      <c r="J152" s="232">
        <v>272.56666666666672</v>
      </c>
      <c r="K152" s="231">
        <v>263.8</v>
      </c>
      <c r="L152" s="231">
        <v>254.9</v>
      </c>
      <c r="M152" s="231">
        <v>19.552759999999999</v>
      </c>
      <c r="N152" s="1"/>
      <c r="O152" s="1"/>
    </row>
    <row r="153" spans="1:15" ht="12.75" customHeight="1">
      <c r="A153" s="214">
        <v>144</v>
      </c>
      <c r="B153" s="217" t="s">
        <v>806</v>
      </c>
      <c r="C153" s="231">
        <v>630.5</v>
      </c>
      <c r="D153" s="232">
        <v>628.4</v>
      </c>
      <c r="E153" s="232">
        <v>623.19999999999993</v>
      </c>
      <c r="F153" s="232">
        <v>615.9</v>
      </c>
      <c r="G153" s="232">
        <v>610.69999999999993</v>
      </c>
      <c r="H153" s="232">
        <v>635.69999999999993</v>
      </c>
      <c r="I153" s="232">
        <v>640.9</v>
      </c>
      <c r="J153" s="232">
        <v>648.19999999999993</v>
      </c>
      <c r="K153" s="231">
        <v>633.6</v>
      </c>
      <c r="L153" s="231">
        <v>621.1</v>
      </c>
      <c r="M153" s="231">
        <v>21.842099999999999</v>
      </c>
      <c r="N153" s="1"/>
      <c r="O153" s="1"/>
    </row>
    <row r="154" spans="1:15" ht="12.75" customHeight="1">
      <c r="A154" s="214">
        <v>145</v>
      </c>
      <c r="B154" s="217" t="s">
        <v>432</v>
      </c>
      <c r="C154" s="231">
        <v>3239.15</v>
      </c>
      <c r="D154" s="232">
        <v>3248.4166666666665</v>
      </c>
      <c r="E154" s="232">
        <v>3215.7833333333328</v>
      </c>
      <c r="F154" s="232">
        <v>3192.4166666666665</v>
      </c>
      <c r="G154" s="232">
        <v>3159.7833333333328</v>
      </c>
      <c r="H154" s="232">
        <v>3271.7833333333328</v>
      </c>
      <c r="I154" s="232">
        <v>3304.416666666667</v>
      </c>
      <c r="J154" s="232">
        <v>3327.7833333333328</v>
      </c>
      <c r="K154" s="231">
        <v>3281.05</v>
      </c>
      <c r="L154" s="231">
        <v>3225.05</v>
      </c>
      <c r="M154" s="231">
        <v>1.6339600000000001</v>
      </c>
      <c r="N154" s="1"/>
      <c r="O154" s="1"/>
    </row>
    <row r="155" spans="1:15" ht="12.75" customHeight="1">
      <c r="A155" s="214">
        <v>146</v>
      </c>
      <c r="B155" s="217" t="s">
        <v>807</v>
      </c>
      <c r="C155" s="231">
        <v>490.45</v>
      </c>
      <c r="D155" s="232">
        <v>489</v>
      </c>
      <c r="E155" s="232">
        <v>483.5</v>
      </c>
      <c r="F155" s="232">
        <v>476.55</v>
      </c>
      <c r="G155" s="232">
        <v>471.05</v>
      </c>
      <c r="H155" s="232">
        <v>495.95</v>
      </c>
      <c r="I155" s="232">
        <v>501.45</v>
      </c>
      <c r="J155" s="232">
        <v>508.4</v>
      </c>
      <c r="K155" s="231">
        <v>494.5</v>
      </c>
      <c r="L155" s="231">
        <v>482.05</v>
      </c>
      <c r="M155" s="231">
        <v>8.9085599999999996</v>
      </c>
      <c r="N155" s="1"/>
      <c r="O155" s="1"/>
    </row>
    <row r="156" spans="1:15" ht="12.75" customHeight="1">
      <c r="A156" s="214">
        <v>147</v>
      </c>
      <c r="B156" s="217" t="s">
        <v>175</v>
      </c>
      <c r="C156" s="231">
        <v>3336.45</v>
      </c>
      <c r="D156" s="232">
        <v>3309.1</v>
      </c>
      <c r="E156" s="232">
        <v>3272.6</v>
      </c>
      <c r="F156" s="232">
        <v>3208.75</v>
      </c>
      <c r="G156" s="232">
        <v>3172.25</v>
      </c>
      <c r="H156" s="232">
        <v>3372.95</v>
      </c>
      <c r="I156" s="232">
        <v>3409.45</v>
      </c>
      <c r="J156" s="232">
        <v>3473.2999999999997</v>
      </c>
      <c r="K156" s="231">
        <v>3345.6</v>
      </c>
      <c r="L156" s="231">
        <v>3245.25</v>
      </c>
      <c r="M156" s="231">
        <v>4.2355900000000002</v>
      </c>
      <c r="N156" s="1"/>
      <c r="O156" s="1"/>
    </row>
    <row r="157" spans="1:15" ht="12.75" customHeight="1">
      <c r="A157" s="214">
        <v>148</v>
      </c>
      <c r="B157" s="217" t="s">
        <v>169</v>
      </c>
      <c r="C157" s="231">
        <v>38573.550000000003</v>
      </c>
      <c r="D157" s="232">
        <v>38679.85</v>
      </c>
      <c r="E157" s="232">
        <v>38264.6</v>
      </c>
      <c r="F157" s="232">
        <v>37955.65</v>
      </c>
      <c r="G157" s="232">
        <v>37540.400000000001</v>
      </c>
      <c r="H157" s="232">
        <v>38988.799999999996</v>
      </c>
      <c r="I157" s="232">
        <v>39404.049999999996</v>
      </c>
      <c r="J157" s="232">
        <v>39712.999999999993</v>
      </c>
      <c r="K157" s="231">
        <v>39095.1</v>
      </c>
      <c r="L157" s="231">
        <v>38370.9</v>
      </c>
      <c r="M157" s="231">
        <v>0.16664000000000001</v>
      </c>
      <c r="N157" s="1"/>
      <c r="O157" s="1"/>
    </row>
    <row r="158" spans="1:15" ht="12.75" customHeight="1">
      <c r="A158" s="214">
        <v>149</v>
      </c>
      <c r="B158" s="217" t="s">
        <v>849</v>
      </c>
      <c r="C158" s="231">
        <v>939.8</v>
      </c>
      <c r="D158" s="232">
        <v>943.6</v>
      </c>
      <c r="E158" s="232">
        <v>924.2</v>
      </c>
      <c r="F158" s="232">
        <v>908.6</v>
      </c>
      <c r="G158" s="232">
        <v>889.2</v>
      </c>
      <c r="H158" s="232">
        <v>959.2</v>
      </c>
      <c r="I158" s="232">
        <v>978.59999999999991</v>
      </c>
      <c r="J158" s="232">
        <v>994.2</v>
      </c>
      <c r="K158" s="231">
        <v>963</v>
      </c>
      <c r="L158" s="231">
        <v>928</v>
      </c>
      <c r="M158" s="231">
        <v>6.5311399999999997</v>
      </c>
      <c r="N158" s="1"/>
      <c r="O158" s="1"/>
    </row>
    <row r="159" spans="1:15" ht="12.75" customHeight="1">
      <c r="A159" s="214">
        <v>150</v>
      </c>
      <c r="B159" s="217" t="s">
        <v>437</v>
      </c>
      <c r="C159" s="231">
        <v>5062.05</v>
      </c>
      <c r="D159" s="232">
        <v>5017.6166666666659</v>
      </c>
      <c r="E159" s="232">
        <v>4940.2333333333318</v>
      </c>
      <c r="F159" s="232">
        <v>4818.4166666666661</v>
      </c>
      <c r="G159" s="232">
        <v>4741.0333333333319</v>
      </c>
      <c r="H159" s="232">
        <v>5139.4333333333316</v>
      </c>
      <c r="I159" s="232">
        <v>5216.8166666666648</v>
      </c>
      <c r="J159" s="232">
        <v>5338.6333333333314</v>
      </c>
      <c r="K159" s="231">
        <v>5095</v>
      </c>
      <c r="L159" s="231">
        <v>4895.8</v>
      </c>
      <c r="M159" s="231">
        <v>6.9879300000000004</v>
      </c>
      <c r="N159" s="1"/>
      <c r="O159" s="1"/>
    </row>
    <row r="160" spans="1:15" ht="12.75" customHeight="1">
      <c r="A160" s="214">
        <v>151</v>
      </c>
      <c r="B160" s="217" t="s">
        <v>171</v>
      </c>
      <c r="C160" s="231">
        <v>215.8</v>
      </c>
      <c r="D160" s="232">
        <v>216.68333333333331</v>
      </c>
      <c r="E160" s="232">
        <v>213.86666666666662</v>
      </c>
      <c r="F160" s="232">
        <v>211.93333333333331</v>
      </c>
      <c r="G160" s="232">
        <v>209.11666666666662</v>
      </c>
      <c r="H160" s="232">
        <v>218.61666666666662</v>
      </c>
      <c r="I160" s="232">
        <v>221.43333333333328</v>
      </c>
      <c r="J160" s="232">
        <v>223.36666666666662</v>
      </c>
      <c r="K160" s="231">
        <v>219.5</v>
      </c>
      <c r="L160" s="231">
        <v>214.75</v>
      </c>
      <c r="M160" s="231">
        <v>10.25116</v>
      </c>
      <c r="N160" s="1"/>
      <c r="O160" s="1"/>
    </row>
    <row r="161" spans="1:15" ht="12.75" customHeight="1">
      <c r="A161" s="214">
        <v>152</v>
      </c>
      <c r="B161" s="217" t="s">
        <v>174</v>
      </c>
      <c r="C161" s="231">
        <v>2320.0500000000002</v>
      </c>
      <c r="D161" s="232">
        <v>2322.9500000000003</v>
      </c>
      <c r="E161" s="232">
        <v>2303.9000000000005</v>
      </c>
      <c r="F161" s="232">
        <v>2287.7500000000005</v>
      </c>
      <c r="G161" s="232">
        <v>2268.7000000000007</v>
      </c>
      <c r="H161" s="232">
        <v>2339.1000000000004</v>
      </c>
      <c r="I161" s="232">
        <v>2358.1500000000005</v>
      </c>
      <c r="J161" s="232">
        <v>2374.3000000000002</v>
      </c>
      <c r="K161" s="231">
        <v>2342</v>
      </c>
      <c r="L161" s="231">
        <v>2306.8000000000002</v>
      </c>
      <c r="M161" s="231">
        <v>2.7566899999999999</v>
      </c>
      <c r="N161" s="1"/>
      <c r="O161" s="1"/>
    </row>
    <row r="162" spans="1:15" ht="12.75" customHeight="1">
      <c r="A162" s="214">
        <v>153</v>
      </c>
      <c r="B162" s="217" t="s">
        <v>267</v>
      </c>
      <c r="C162" s="231">
        <v>3002.65</v>
      </c>
      <c r="D162" s="232">
        <v>3001.8166666666671</v>
      </c>
      <c r="E162" s="232">
        <v>2966.1333333333341</v>
      </c>
      <c r="F162" s="232">
        <v>2929.6166666666672</v>
      </c>
      <c r="G162" s="232">
        <v>2893.9333333333343</v>
      </c>
      <c r="H162" s="232">
        <v>3038.3333333333339</v>
      </c>
      <c r="I162" s="232">
        <v>3074.0166666666673</v>
      </c>
      <c r="J162" s="232">
        <v>3110.5333333333338</v>
      </c>
      <c r="K162" s="231">
        <v>3037.5</v>
      </c>
      <c r="L162" s="231">
        <v>2965.3</v>
      </c>
      <c r="M162" s="231">
        <v>2.1844899999999998</v>
      </c>
      <c r="N162" s="1"/>
      <c r="O162" s="1"/>
    </row>
    <row r="163" spans="1:15" ht="12.75" customHeight="1">
      <c r="A163" s="214">
        <v>154</v>
      </c>
      <c r="B163" s="217" t="s">
        <v>784</v>
      </c>
      <c r="C163" s="231">
        <v>312</v>
      </c>
      <c r="D163" s="232">
        <v>314.03333333333336</v>
      </c>
      <c r="E163" s="232">
        <v>308.4666666666667</v>
      </c>
      <c r="F163" s="232">
        <v>304.93333333333334</v>
      </c>
      <c r="G163" s="232">
        <v>299.36666666666667</v>
      </c>
      <c r="H163" s="232">
        <v>317.56666666666672</v>
      </c>
      <c r="I163" s="232">
        <v>323.13333333333344</v>
      </c>
      <c r="J163" s="232">
        <v>326.66666666666674</v>
      </c>
      <c r="K163" s="231">
        <v>319.60000000000002</v>
      </c>
      <c r="L163" s="231">
        <v>310.5</v>
      </c>
      <c r="M163" s="231">
        <v>17.194929999999999</v>
      </c>
      <c r="N163" s="1"/>
      <c r="O163" s="1"/>
    </row>
    <row r="164" spans="1:15" ht="12.75" customHeight="1">
      <c r="A164" s="214">
        <v>155</v>
      </c>
      <c r="B164" s="217" t="s">
        <v>172</v>
      </c>
      <c r="C164" s="231">
        <v>147.25</v>
      </c>
      <c r="D164" s="232">
        <v>147.81666666666666</v>
      </c>
      <c r="E164" s="232">
        <v>146.23333333333332</v>
      </c>
      <c r="F164" s="232">
        <v>145.21666666666667</v>
      </c>
      <c r="G164" s="232">
        <v>143.63333333333333</v>
      </c>
      <c r="H164" s="232">
        <v>148.83333333333331</v>
      </c>
      <c r="I164" s="232">
        <v>150.41666666666669</v>
      </c>
      <c r="J164" s="232">
        <v>151.43333333333331</v>
      </c>
      <c r="K164" s="231">
        <v>149.4</v>
      </c>
      <c r="L164" s="231">
        <v>146.80000000000001</v>
      </c>
      <c r="M164" s="231">
        <v>36.013930000000002</v>
      </c>
      <c r="N164" s="1"/>
      <c r="O164" s="1"/>
    </row>
    <row r="165" spans="1:15" ht="12.75" customHeight="1">
      <c r="A165" s="214">
        <v>156</v>
      </c>
      <c r="B165" s="217" t="s">
        <v>177</v>
      </c>
      <c r="C165" s="231">
        <v>215.8</v>
      </c>
      <c r="D165" s="232">
        <v>215.66666666666666</v>
      </c>
      <c r="E165" s="232">
        <v>214.33333333333331</v>
      </c>
      <c r="F165" s="232">
        <v>212.86666666666665</v>
      </c>
      <c r="G165" s="232">
        <v>211.5333333333333</v>
      </c>
      <c r="H165" s="232">
        <v>217.13333333333333</v>
      </c>
      <c r="I165" s="232">
        <v>218.46666666666664</v>
      </c>
      <c r="J165" s="232">
        <v>219.93333333333334</v>
      </c>
      <c r="K165" s="231">
        <v>217</v>
      </c>
      <c r="L165" s="231">
        <v>214.2</v>
      </c>
      <c r="M165" s="231">
        <v>51.31438</v>
      </c>
      <c r="N165" s="1"/>
      <c r="O165" s="1"/>
    </row>
    <row r="166" spans="1:15" ht="12.75" customHeight="1">
      <c r="A166" s="214">
        <v>157</v>
      </c>
      <c r="B166" s="217" t="s">
        <v>268</v>
      </c>
      <c r="C166" s="231">
        <v>437.35</v>
      </c>
      <c r="D166" s="232">
        <v>434.76666666666665</v>
      </c>
      <c r="E166" s="232">
        <v>430.13333333333333</v>
      </c>
      <c r="F166" s="232">
        <v>422.91666666666669</v>
      </c>
      <c r="G166" s="232">
        <v>418.28333333333336</v>
      </c>
      <c r="H166" s="232">
        <v>441.98333333333329</v>
      </c>
      <c r="I166" s="232">
        <v>446.61666666666662</v>
      </c>
      <c r="J166" s="232">
        <v>453.83333333333326</v>
      </c>
      <c r="K166" s="231">
        <v>439.4</v>
      </c>
      <c r="L166" s="231">
        <v>427.55</v>
      </c>
      <c r="M166" s="231">
        <v>4.9306400000000004</v>
      </c>
      <c r="N166" s="1"/>
      <c r="O166" s="1"/>
    </row>
    <row r="167" spans="1:15" ht="12.75" customHeight="1">
      <c r="A167" s="214">
        <v>158</v>
      </c>
      <c r="B167" s="217" t="s">
        <v>269</v>
      </c>
      <c r="C167" s="231">
        <v>13682.2</v>
      </c>
      <c r="D167" s="232">
        <v>13726.066666666666</v>
      </c>
      <c r="E167" s="232">
        <v>13578.133333333331</v>
      </c>
      <c r="F167" s="232">
        <v>13474.066666666666</v>
      </c>
      <c r="G167" s="232">
        <v>13326.133333333331</v>
      </c>
      <c r="H167" s="232">
        <v>13830.133333333331</v>
      </c>
      <c r="I167" s="232">
        <v>13978.066666666666</v>
      </c>
      <c r="J167" s="232">
        <v>14082.133333333331</v>
      </c>
      <c r="K167" s="231">
        <v>13874</v>
      </c>
      <c r="L167" s="231">
        <v>13622</v>
      </c>
      <c r="M167" s="231">
        <v>7.0599999999999996E-2</v>
      </c>
      <c r="N167" s="1"/>
      <c r="O167" s="1"/>
    </row>
    <row r="168" spans="1:15" ht="12.75" customHeight="1">
      <c r="A168" s="214">
        <v>159</v>
      </c>
      <c r="B168" s="217" t="s">
        <v>176</v>
      </c>
      <c r="C168" s="231">
        <v>49.5</v>
      </c>
      <c r="D168" s="232">
        <v>49.766666666666673</v>
      </c>
      <c r="E168" s="232">
        <v>49.033333333333346</v>
      </c>
      <c r="F168" s="232">
        <v>48.56666666666667</v>
      </c>
      <c r="G168" s="232">
        <v>47.833333333333343</v>
      </c>
      <c r="H168" s="232">
        <v>50.233333333333348</v>
      </c>
      <c r="I168" s="232">
        <v>50.966666666666683</v>
      </c>
      <c r="J168" s="232">
        <v>51.433333333333351</v>
      </c>
      <c r="K168" s="231">
        <v>50.5</v>
      </c>
      <c r="L168" s="231">
        <v>49.3</v>
      </c>
      <c r="M168" s="231">
        <v>525.56924000000004</v>
      </c>
      <c r="N168" s="1"/>
      <c r="O168" s="1"/>
    </row>
    <row r="169" spans="1:15" ht="12.75" customHeight="1">
      <c r="A169" s="214">
        <v>160</v>
      </c>
      <c r="B169" s="217" t="s">
        <v>182</v>
      </c>
      <c r="C169" s="231">
        <v>113.55</v>
      </c>
      <c r="D169" s="232">
        <v>114.26666666666667</v>
      </c>
      <c r="E169" s="232">
        <v>112.53333333333333</v>
      </c>
      <c r="F169" s="232">
        <v>111.51666666666667</v>
      </c>
      <c r="G169" s="232">
        <v>109.78333333333333</v>
      </c>
      <c r="H169" s="232">
        <v>115.28333333333333</v>
      </c>
      <c r="I169" s="232">
        <v>117.01666666666665</v>
      </c>
      <c r="J169" s="232">
        <v>118.03333333333333</v>
      </c>
      <c r="K169" s="231">
        <v>116</v>
      </c>
      <c r="L169" s="231">
        <v>113.25</v>
      </c>
      <c r="M169" s="231">
        <v>74.188360000000003</v>
      </c>
      <c r="N169" s="1"/>
      <c r="O169" s="1"/>
    </row>
    <row r="170" spans="1:15" ht="12.75" customHeight="1">
      <c r="A170" s="214">
        <v>161</v>
      </c>
      <c r="B170" s="217" t="s">
        <v>183</v>
      </c>
      <c r="C170" s="231">
        <v>2414.4</v>
      </c>
      <c r="D170" s="232">
        <v>2424.75</v>
      </c>
      <c r="E170" s="232">
        <v>2399.75</v>
      </c>
      <c r="F170" s="232">
        <v>2385.1</v>
      </c>
      <c r="G170" s="232">
        <v>2360.1</v>
      </c>
      <c r="H170" s="232">
        <v>2439.4</v>
      </c>
      <c r="I170" s="232">
        <v>2464.4</v>
      </c>
      <c r="J170" s="232">
        <v>2479.0500000000002</v>
      </c>
      <c r="K170" s="231">
        <v>2449.75</v>
      </c>
      <c r="L170" s="231">
        <v>2410.1</v>
      </c>
      <c r="M170" s="231">
        <v>40.782449999999997</v>
      </c>
      <c r="N170" s="1"/>
      <c r="O170" s="1"/>
    </row>
    <row r="171" spans="1:15" ht="12.75" customHeight="1">
      <c r="A171" s="214">
        <v>162</v>
      </c>
      <c r="B171" s="217" t="s">
        <v>270</v>
      </c>
      <c r="C171" s="231">
        <v>757.1</v>
      </c>
      <c r="D171" s="232">
        <v>757.06666666666661</v>
      </c>
      <c r="E171" s="232">
        <v>753.03333333333319</v>
      </c>
      <c r="F171" s="232">
        <v>748.96666666666658</v>
      </c>
      <c r="G171" s="232">
        <v>744.93333333333317</v>
      </c>
      <c r="H171" s="232">
        <v>761.13333333333321</v>
      </c>
      <c r="I171" s="232">
        <v>765.16666666666652</v>
      </c>
      <c r="J171" s="232">
        <v>769.23333333333323</v>
      </c>
      <c r="K171" s="231">
        <v>761.1</v>
      </c>
      <c r="L171" s="231">
        <v>753</v>
      </c>
      <c r="M171" s="231">
        <v>2.7743500000000001</v>
      </c>
      <c r="N171" s="1"/>
      <c r="O171" s="1"/>
    </row>
    <row r="172" spans="1:15" ht="12.75" customHeight="1">
      <c r="A172" s="214">
        <v>163</v>
      </c>
      <c r="B172" s="217" t="s">
        <v>185</v>
      </c>
      <c r="C172" s="231">
        <v>1158.4000000000001</v>
      </c>
      <c r="D172" s="232">
        <v>1156.7333333333333</v>
      </c>
      <c r="E172" s="232">
        <v>1142.8166666666666</v>
      </c>
      <c r="F172" s="232">
        <v>1127.2333333333333</v>
      </c>
      <c r="G172" s="232">
        <v>1113.3166666666666</v>
      </c>
      <c r="H172" s="232">
        <v>1172.3166666666666</v>
      </c>
      <c r="I172" s="232">
        <v>1186.2333333333331</v>
      </c>
      <c r="J172" s="232">
        <v>1201.8166666666666</v>
      </c>
      <c r="K172" s="231">
        <v>1170.6500000000001</v>
      </c>
      <c r="L172" s="231">
        <v>1141.1500000000001</v>
      </c>
      <c r="M172" s="231">
        <v>4.8805199999999997</v>
      </c>
      <c r="N172" s="1"/>
      <c r="O172" s="1"/>
    </row>
    <row r="173" spans="1:15" ht="12.75" customHeight="1">
      <c r="A173" s="214">
        <v>164</v>
      </c>
      <c r="B173" s="217" t="s">
        <v>189</v>
      </c>
      <c r="C173" s="231">
        <v>2312.35</v>
      </c>
      <c r="D173" s="232">
        <v>2316.7666666666664</v>
      </c>
      <c r="E173" s="232">
        <v>2295.583333333333</v>
      </c>
      <c r="F173" s="232">
        <v>2278.8166666666666</v>
      </c>
      <c r="G173" s="232">
        <v>2257.6333333333332</v>
      </c>
      <c r="H173" s="232">
        <v>2333.5333333333328</v>
      </c>
      <c r="I173" s="232">
        <v>2354.7166666666662</v>
      </c>
      <c r="J173" s="232">
        <v>2371.4833333333327</v>
      </c>
      <c r="K173" s="231">
        <v>2337.9499999999998</v>
      </c>
      <c r="L173" s="231">
        <v>2300</v>
      </c>
      <c r="M173" s="231">
        <v>5.1803699999999999</v>
      </c>
      <c r="N173" s="1"/>
      <c r="O173" s="1"/>
    </row>
    <row r="174" spans="1:15" ht="12.75" customHeight="1">
      <c r="A174" s="214">
        <v>165</v>
      </c>
      <c r="B174" s="217" t="s">
        <v>803</v>
      </c>
      <c r="C174" s="231">
        <v>81.95</v>
      </c>
      <c r="D174" s="232">
        <v>82.5</v>
      </c>
      <c r="E174" s="232">
        <v>80.75</v>
      </c>
      <c r="F174" s="232">
        <v>79.55</v>
      </c>
      <c r="G174" s="232">
        <v>77.8</v>
      </c>
      <c r="H174" s="232">
        <v>83.7</v>
      </c>
      <c r="I174" s="232">
        <v>85.45</v>
      </c>
      <c r="J174" s="232">
        <v>86.65</v>
      </c>
      <c r="K174" s="231">
        <v>84.25</v>
      </c>
      <c r="L174" s="231">
        <v>81.3</v>
      </c>
      <c r="M174" s="231">
        <v>309.86718999999999</v>
      </c>
      <c r="N174" s="1"/>
      <c r="O174" s="1"/>
    </row>
    <row r="175" spans="1:15" ht="12.75" customHeight="1">
      <c r="A175" s="214">
        <v>166</v>
      </c>
      <c r="B175" s="217" t="s">
        <v>187</v>
      </c>
      <c r="C175" s="231">
        <v>26512.9</v>
      </c>
      <c r="D175" s="232">
        <v>26326.283333333336</v>
      </c>
      <c r="E175" s="232">
        <v>25726.616666666672</v>
      </c>
      <c r="F175" s="232">
        <v>24940.333333333336</v>
      </c>
      <c r="G175" s="232">
        <v>24340.666666666672</v>
      </c>
      <c r="H175" s="232">
        <v>27112.566666666673</v>
      </c>
      <c r="I175" s="232">
        <v>27712.233333333337</v>
      </c>
      <c r="J175" s="232">
        <v>28498.516666666674</v>
      </c>
      <c r="K175" s="231">
        <v>26925.95</v>
      </c>
      <c r="L175" s="231">
        <v>25540</v>
      </c>
      <c r="M175" s="231">
        <v>1.87893</v>
      </c>
      <c r="N175" s="1"/>
      <c r="O175" s="1"/>
    </row>
    <row r="176" spans="1:15" ht="12.75" customHeight="1">
      <c r="A176" s="214">
        <v>167</v>
      </c>
      <c r="B176" t="s">
        <v>876</v>
      </c>
      <c r="C176" s="312" t="e">
        <v>#N/A</v>
      </c>
      <c r="D176" s="313" t="e">
        <v>#N/A</v>
      </c>
      <c r="E176" s="313" t="e">
        <v>#N/A</v>
      </c>
      <c r="F176" s="313" t="e">
        <v>#N/A</v>
      </c>
      <c r="G176" s="313" t="e">
        <v>#N/A</v>
      </c>
      <c r="H176" s="313" t="e">
        <v>#N/A</v>
      </c>
      <c r="I176" s="313" t="e">
        <v>#N/A</v>
      </c>
      <c r="J176" s="313" t="e">
        <v>#N/A</v>
      </c>
      <c r="K176" s="312" t="e">
        <v>#N/A</v>
      </c>
      <c r="L176" s="312" t="e">
        <v>#N/A</v>
      </c>
      <c r="M176" s="312" t="e">
        <v>#N/A</v>
      </c>
      <c r="N176" s="1"/>
      <c r="O176" s="1"/>
    </row>
    <row r="177" spans="1:15" ht="12.75" customHeight="1">
      <c r="A177" s="214">
        <v>168</v>
      </c>
      <c r="B177" s="217" t="s">
        <v>188</v>
      </c>
      <c r="C177" s="231">
        <v>3196.95</v>
      </c>
      <c r="D177" s="232">
        <v>3210.6333333333332</v>
      </c>
      <c r="E177" s="232">
        <v>3179.3166666666666</v>
      </c>
      <c r="F177" s="232">
        <v>3161.6833333333334</v>
      </c>
      <c r="G177" s="232">
        <v>3130.3666666666668</v>
      </c>
      <c r="H177" s="232">
        <v>3228.2666666666664</v>
      </c>
      <c r="I177" s="232">
        <v>3259.583333333333</v>
      </c>
      <c r="J177" s="232">
        <v>3277.2166666666662</v>
      </c>
      <c r="K177" s="231">
        <v>3241.95</v>
      </c>
      <c r="L177" s="231">
        <v>3193</v>
      </c>
      <c r="M177" s="231">
        <v>3.38809</v>
      </c>
      <c r="N177" s="1"/>
      <c r="O177" s="1"/>
    </row>
    <row r="178" spans="1:15" ht="12.75" customHeight="1">
      <c r="A178" s="214">
        <v>169</v>
      </c>
      <c r="B178" s="217" t="s">
        <v>798</v>
      </c>
      <c r="C178" s="231">
        <v>472.05</v>
      </c>
      <c r="D178" s="232">
        <v>470.31666666666666</v>
      </c>
      <c r="E178" s="232">
        <v>462.83333333333331</v>
      </c>
      <c r="F178" s="232">
        <v>453.61666666666667</v>
      </c>
      <c r="G178" s="232">
        <v>446.13333333333333</v>
      </c>
      <c r="H178" s="232">
        <v>479.5333333333333</v>
      </c>
      <c r="I178" s="232">
        <v>487.01666666666665</v>
      </c>
      <c r="J178" s="232">
        <v>496.23333333333329</v>
      </c>
      <c r="K178" s="231">
        <v>477.8</v>
      </c>
      <c r="L178" s="231">
        <v>461.1</v>
      </c>
      <c r="M178" s="231">
        <v>11.69223</v>
      </c>
      <c r="N178" s="1"/>
      <c r="O178" s="1"/>
    </row>
    <row r="179" spans="1:15" ht="12.75" customHeight="1">
      <c r="A179" s="214">
        <v>170</v>
      </c>
      <c r="B179" s="217" t="s">
        <v>186</v>
      </c>
      <c r="C179" s="231">
        <v>525.15</v>
      </c>
      <c r="D179" s="232">
        <v>527.08333333333337</v>
      </c>
      <c r="E179" s="232">
        <v>520.2166666666667</v>
      </c>
      <c r="F179" s="232">
        <v>515.2833333333333</v>
      </c>
      <c r="G179" s="232">
        <v>508.41666666666663</v>
      </c>
      <c r="H179" s="232">
        <v>532.01666666666677</v>
      </c>
      <c r="I179" s="232">
        <v>538.88333333333333</v>
      </c>
      <c r="J179" s="232">
        <v>543.81666666666683</v>
      </c>
      <c r="K179" s="231">
        <v>533.95000000000005</v>
      </c>
      <c r="L179" s="231">
        <v>522.15</v>
      </c>
      <c r="M179" s="231">
        <v>125.70032</v>
      </c>
      <c r="N179" s="1"/>
      <c r="O179" s="1"/>
    </row>
    <row r="180" spans="1:15" ht="12.75" customHeight="1">
      <c r="A180" s="214">
        <v>171</v>
      </c>
      <c r="B180" s="217" t="s">
        <v>184</v>
      </c>
      <c r="C180" s="231">
        <v>86.05</v>
      </c>
      <c r="D180" s="232">
        <v>85.84999999999998</v>
      </c>
      <c r="E180" s="232">
        <v>85.099999999999966</v>
      </c>
      <c r="F180" s="232">
        <v>84.149999999999991</v>
      </c>
      <c r="G180" s="232">
        <v>83.399999999999977</v>
      </c>
      <c r="H180" s="232">
        <v>86.799999999999955</v>
      </c>
      <c r="I180" s="232">
        <v>87.549999999999983</v>
      </c>
      <c r="J180" s="232">
        <v>88.499999999999943</v>
      </c>
      <c r="K180" s="231">
        <v>86.6</v>
      </c>
      <c r="L180" s="231">
        <v>84.9</v>
      </c>
      <c r="M180" s="231">
        <v>123.15939</v>
      </c>
      <c r="N180" s="1"/>
      <c r="O180" s="1"/>
    </row>
    <row r="181" spans="1:15" ht="12.75" customHeight="1">
      <c r="A181" s="214">
        <v>172</v>
      </c>
      <c r="B181" s="217" t="s">
        <v>190</v>
      </c>
      <c r="C181" s="231">
        <v>984.4</v>
      </c>
      <c r="D181" s="232">
        <v>983.66666666666663</v>
      </c>
      <c r="E181" s="232">
        <v>975.68333333333328</v>
      </c>
      <c r="F181" s="232">
        <v>966.9666666666667</v>
      </c>
      <c r="G181" s="232">
        <v>958.98333333333335</v>
      </c>
      <c r="H181" s="232">
        <v>992.38333333333321</v>
      </c>
      <c r="I181" s="232">
        <v>1000.3666666666666</v>
      </c>
      <c r="J181" s="232">
        <v>1009.0833333333331</v>
      </c>
      <c r="K181" s="231">
        <v>991.65</v>
      </c>
      <c r="L181" s="231">
        <v>974.95</v>
      </c>
      <c r="M181" s="231">
        <v>21.578710000000001</v>
      </c>
      <c r="N181" s="1"/>
      <c r="O181" s="1"/>
    </row>
    <row r="182" spans="1:15" ht="12.75" customHeight="1">
      <c r="A182" s="214">
        <v>173</v>
      </c>
      <c r="B182" s="217" t="s">
        <v>191</v>
      </c>
      <c r="C182" s="231">
        <v>450.4</v>
      </c>
      <c r="D182" s="232">
        <v>451.5</v>
      </c>
      <c r="E182" s="232">
        <v>447.15</v>
      </c>
      <c r="F182" s="232">
        <v>443.9</v>
      </c>
      <c r="G182" s="232">
        <v>439.54999999999995</v>
      </c>
      <c r="H182" s="232">
        <v>454.75</v>
      </c>
      <c r="I182" s="232">
        <v>459.1</v>
      </c>
      <c r="J182" s="232">
        <v>462.35</v>
      </c>
      <c r="K182" s="231">
        <v>455.85</v>
      </c>
      <c r="L182" s="231">
        <v>448.25</v>
      </c>
      <c r="M182" s="231">
        <v>2.6327500000000001</v>
      </c>
      <c r="N182" s="1"/>
      <c r="O182" s="1"/>
    </row>
    <row r="183" spans="1:15" ht="12.75" customHeight="1">
      <c r="A183" s="214">
        <v>174</v>
      </c>
      <c r="B183" s="217" t="s">
        <v>272</v>
      </c>
      <c r="C183" s="231">
        <v>565.35</v>
      </c>
      <c r="D183" s="232">
        <v>566.9666666666667</v>
      </c>
      <c r="E183" s="232">
        <v>561.23333333333335</v>
      </c>
      <c r="F183" s="232">
        <v>557.11666666666667</v>
      </c>
      <c r="G183" s="232">
        <v>551.38333333333333</v>
      </c>
      <c r="H183" s="232">
        <v>571.08333333333337</v>
      </c>
      <c r="I183" s="232">
        <v>576.81666666666672</v>
      </c>
      <c r="J183" s="232">
        <v>580.93333333333339</v>
      </c>
      <c r="K183" s="231">
        <v>572.70000000000005</v>
      </c>
      <c r="L183" s="231">
        <v>562.85</v>
      </c>
      <c r="M183" s="231">
        <v>3.2871600000000001</v>
      </c>
      <c r="N183" s="1"/>
      <c r="O183" s="1"/>
    </row>
    <row r="184" spans="1:15" ht="12.75" customHeight="1">
      <c r="A184" s="214">
        <v>175</v>
      </c>
      <c r="B184" s="217" t="s">
        <v>203</v>
      </c>
      <c r="C184" s="231">
        <v>1130.7</v>
      </c>
      <c r="D184" s="232">
        <v>1123.75</v>
      </c>
      <c r="E184" s="232">
        <v>1111.5</v>
      </c>
      <c r="F184" s="232">
        <v>1092.3</v>
      </c>
      <c r="G184" s="232">
        <v>1080.05</v>
      </c>
      <c r="H184" s="232">
        <v>1142.95</v>
      </c>
      <c r="I184" s="232">
        <v>1155.2</v>
      </c>
      <c r="J184" s="232">
        <v>1174.4000000000001</v>
      </c>
      <c r="K184" s="231">
        <v>1136</v>
      </c>
      <c r="L184" s="231">
        <v>1104.55</v>
      </c>
      <c r="M184" s="231">
        <v>16.357119999999998</v>
      </c>
      <c r="N184" s="1"/>
      <c r="O184" s="1"/>
    </row>
    <row r="185" spans="1:15" ht="12.75" customHeight="1">
      <c r="A185" s="214">
        <v>176</v>
      </c>
      <c r="B185" s="217" t="s">
        <v>192</v>
      </c>
      <c r="C185" s="231">
        <v>1010.95</v>
      </c>
      <c r="D185" s="232">
        <v>1013.7166666666667</v>
      </c>
      <c r="E185" s="232">
        <v>1001.7333333333333</v>
      </c>
      <c r="F185" s="232">
        <v>992.51666666666665</v>
      </c>
      <c r="G185" s="232">
        <v>980.5333333333333</v>
      </c>
      <c r="H185" s="232">
        <v>1022.9333333333334</v>
      </c>
      <c r="I185" s="232">
        <v>1034.9166666666667</v>
      </c>
      <c r="J185" s="232">
        <v>1044.1333333333334</v>
      </c>
      <c r="K185" s="231">
        <v>1025.7</v>
      </c>
      <c r="L185" s="231">
        <v>1004.5</v>
      </c>
      <c r="M185" s="231">
        <v>5.98142</v>
      </c>
      <c r="N185" s="1"/>
      <c r="O185" s="1"/>
    </row>
    <row r="186" spans="1:15" ht="12.75" customHeight="1">
      <c r="A186" s="214">
        <v>177</v>
      </c>
      <c r="B186" s="217" t="s">
        <v>487</v>
      </c>
      <c r="C186" s="231">
        <v>1238.25</v>
      </c>
      <c r="D186" s="232">
        <v>1242.0833333333333</v>
      </c>
      <c r="E186" s="232">
        <v>1226.1666666666665</v>
      </c>
      <c r="F186" s="232">
        <v>1214.0833333333333</v>
      </c>
      <c r="G186" s="232">
        <v>1198.1666666666665</v>
      </c>
      <c r="H186" s="232">
        <v>1254.1666666666665</v>
      </c>
      <c r="I186" s="232">
        <v>1270.083333333333</v>
      </c>
      <c r="J186" s="232">
        <v>1282.1666666666665</v>
      </c>
      <c r="K186" s="231">
        <v>1258</v>
      </c>
      <c r="L186" s="231">
        <v>1230</v>
      </c>
      <c r="M186" s="231">
        <v>2.3655300000000001</v>
      </c>
      <c r="N186" s="1"/>
      <c r="O186" s="1"/>
    </row>
    <row r="187" spans="1:15" ht="12.75" customHeight="1">
      <c r="A187" s="214">
        <v>178</v>
      </c>
      <c r="B187" s="217" t="s">
        <v>197</v>
      </c>
      <c r="C187" s="231">
        <v>3487.3</v>
      </c>
      <c r="D187" s="232">
        <v>3494.7833333333333</v>
      </c>
      <c r="E187" s="232">
        <v>3467.5666666666666</v>
      </c>
      <c r="F187" s="232">
        <v>3447.8333333333335</v>
      </c>
      <c r="G187" s="232">
        <v>3420.6166666666668</v>
      </c>
      <c r="H187" s="232">
        <v>3514.5166666666664</v>
      </c>
      <c r="I187" s="232">
        <v>3541.7333333333327</v>
      </c>
      <c r="J187" s="232">
        <v>3561.4666666666662</v>
      </c>
      <c r="K187" s="231">
        <v>3522</v>
      </c>
      <c r="L187" s="231">
        <v>3475.05</v>
      </c>
      <c r="M187" s="231">
        <v>12.96082</v>
      </c>
      <c r="N187" s="1"/>
      <c r="O187" s="1"/>
    </row>
    <row r="188" spans="1:15" ht="12.75" customHeight="1">
      <c r="A188" s="214">
        <v>179</v>
      </c>
      <c r="B188" s="217" t="s">
        <v>193</v>
      </c>
      <c r="C188" s="231">
        <v>721.8</v>
      </c>
      <c r="D188" s="232">
        <v>723.2833333333333</v>
      </c>
      <c r="E188" s="232">
        <v>717.11666666666656</v>
      </c>
      <c r="F188" s="232">
        <v>712.43333333333328</v>
      </c>
      <c r="G188" s="232">
        <v>706.26666666666654</v>
      </c>
      <c r="H188" s="232">
        <v>727.96666666666658</v>
      </c>
      <c r="I188" s="232">
        <v>734.13333333333333</v>
      </c>
      <c r="J188" s="232">
        <v>738.81666666666661</v>
      </c>
      <c r="K188" s="231">
        <v>729.45</v>
      </c>
      <c r="L188" s="231">
        <v>718.6</v>
      </c>
      <c r="M188" s="231">
        <v>13.167630000000001</v>
      </c>
      <c r="N188" s="1"/>
      <c r="O188" s="1"/>
    </row>
    <row r="189" spans="1:15" ht="12.75" customHeight="1">
      <c r="A189" s="214">
        <v>180</v>
      </c>
      <c r="B189" s="217" t="s">
        <v>273</v>
      </c>
      <c r="C189" s="231">
        <v>6666.9</v>
      </c>
      <c r="D189" s="232">
        <v>6670.6333333333341</v>
      </c>
      <c r="E189" s="232">
        <v>6621.2666666666682</v>
      </c>
      <c r="F189" s="232">
        <v>6575.6333333333341</v>
      </c>
      <c r="G189" s="232">
        <v>6526.2666666666682</v>
      </c>
      <c r="H189" s="232">
        <v>6716.2666666666682</v>
      </c>
      <c r="I189" s="232">
        <v>6765.633333333335</v>
      </c>
      <c r="J189" s="232">
        <v>6811.2666666666682</v>
      </c>
      <c r="K189" s="231">
        <v>6720</v>
      </c>
      <c r="L189" s="231">
        <v>6625</v>
      </c>
      <c r="M189" s="231">
        <v>0.68364999999999998</v>
      </c>
      <c r="N189" s="1"/>
      <c r="O189" s="1"/>
    </row>
    <row r="190" spans="1:15" ht="12.75" customHeight="1">
      <c r="A190" s="214">
        <v>181</v>
      </c>
      <c r="B190" s="217" t="s">
        <v>194</v>
      </c>
      <c r="C190" s="231">
        <v>443</v>
      </c>
      <c r="D190" s="232">
        <v>441.51666666666665</v>
      </c>
      <c r="E190" s="232">
        <v>437.73333333333329</v>
      </c>
      <c r="F190" s="232">
        <v>432.46666666666664</v>
      </c>
      <c r="G190" s="232">
        <v>428.68333333333328</v>
      </c>
      <c r="H190" s="232">
        <v>446.7833333333333</v>
      </c>
      <c r="I190" s="232">
        <v>450.56666666666661</v>
      </c>
      <c r="J190" s="232">
        <v>455.83333333333331</v>
      </c>
      <c r="K190" s="231">
        <v>445.3</v>
      </c>
      <c r="L190" s="231">
        <v>436.25</v>
      </c>
      <c r="M190" s="231">
        <v>97.171970000000002</v>
      </c>
      <c r="N190" s="1"/>
      <c r="O190" s="1"/>
    </row>
    <row r="191" spans="1:15" ht="12.75" customHeight="1">
      <c r="A191" s="214">
        <v>182</v>
      </c>
      <c r="B191" s="217" t="s">
        <v>195</v>
      </c>
      <c r="C191" s="231">
        <v>203.8</v>
      </c>
      <c r="D191" s="232">
        <v>203.7833333333333</v>
      </c>
      <c r="E191" s="232">
        <v>202.21666666666661</v>
      </c>
      <c r="F191" s="232">
        <v>200.6333333333333</v>
      </c>
      <c r="G191" s="232">
        <v>199.06666666666661</v>
      </c>
      <c r="H191" s="232">
        <v>205.36666666666662</v>
      </c>
      <c r="I191" s="232">
        <v>206.93333333333334</v>
      </c>
      <c r="J191" s="232">
        <v>208.51666666666662</v>
      </c>
      <c r="K191" s="231">
        <v>205.35</v>
      </c>
      <c r="L191" s="231">
        <v>202.2</v>
      </c>
      <c r="M191" s="231">
        <v>77.804040000000001</v>
      </c>
      <c r="N191" s="1"/>
      <c r="O191" s="1"/>
    </row>
    <row r="192" spans="1:15" ht="12.75" customHeight="1">
      <c r="A192" s="214">
        <v>183</v>
      </c>
      <c r="B192" s="217" t="s">
        <v>196</v>
      </c>
      <c r="C192" s="231">
        <v>112.35</v>
      </c>
      <c r="D192" s="232">
        <v>112.03333333333335</v>
      </c>
      <c r="E192" s="232">
        <v>111.36666666666669</v>
      </c>
      <c r="F192" s="232">
        <v>110.38333333333334</v>
      </c>
      <c r="G192" s="232">
        <v>109.71666666666668</v>
      </c>
      <c r="H192" s="232">
        <v>113.01666666666669</v>
      </c>
      <c r="I192" s="232">
        <v>113.68333333333335</v>
      </c>
      <c r="J192" s="232">
        <v>114.6666666666667</v>
      </c>
      <c r="K192" s="231">
        <v>112.7</v>
      </c>
      <c r="L192" s="231">
        <v>111.05</v>
      </c>
      <c r="M192" s="231">
        <v>198.96763999999999</v>
      </c>
      <c r="N192" s="1"/>
      <c r="O192" s="1"/>
    </row>
    <row r="193" spans="1:15" ht="12.75" customHeight="1">
      <c r="A193" s="214">
        <v>184</v>
      </c>
      <c r="B193" s="217" t="s">
        <v>787</v>
      </c>
      <c r="C193" s="231">
        <v>63.8</v>
      </c>
      <c r="D193" s="232">
        <v>64.616666666666674</v>
      </c>
      <c r="E193" s="232">
        <v>62.733333333333348</v>
      </c>
      <c r="F193" s="232">
        <v>61.666666666666671</v>
      </c>
      <c r="G193" s="232">
        <v>59.783333333333346</v>
      </c>
      <c r="H193" s="232">
        <v>65.683333333333351</v>
      </c>
      <c r="I193" s="232">
        <v>67.566666666666677</v>
      </c>
      <c r="J193" s="232">
        <v>68.633333333333354</v>
      </c>
      <c r="K193" s="231">
        <v>66.5</v>
      </c>
      <c r="L193" s="231">
        <v>63.55</v>
      </c>
      <c r="M193" s="231">
        <v>23.329930000000001</v>
      </c>
      <c r="N193" s="1"/>
      <c r="O193" s="1"/>
    </row>
    <row r="194" spans="1:15" ht="12.75" customHeight="1">
      <c r="A194" s="214">
        <v>185</v>
      </c>
      <c r="B194" s="217" t="s">
        <v>198</v>
      </c>
      <c r="C194" s="231">
        <v>1144.2</v>
      </c>
      <c r="D194" s="232">
        <v>1140.3500000000001</v>
      </c>
      <c r="E194" s="232">
        <v>1123.8500000000004</v>
      </c>
      <c r="F194" s="232">
        <v>1103.5000000000002</v>
      </c>
      <c r="G194" s="232">
        <v>1087.0000000000005</v>
      </c>
      <c r="H194" s="232">
        <v>1160.7000000000003</v>
      </c>
      <c r="I194" s="232">
        <v>1177.1999999999998</v>
      </c>
      <c r="J194" s="232">
        <v>1197.5500000000002</v>
      </c>
      <c r="K194" s="231">
        <v>1156.8499999999999</v>
      </c>
      <c r="L194" s="231">
        <v>1120</v>
      </c>
      <c r="M194" s="231">
        <v>45.90531</v>
      </c>
      <c r="N194" s="1"/>
      <c r="O194" s="1"/>
    </row>
    <row r="195" spans="1:15" ht="12.75" customHeight="1">
      <c r="A195" s="214">
        <v>186</v>
      </c>
      <c r="B195" s="217" t="s">
        <v>180</v>
      </c>
      <c r="C195" s="231">
        <v>738.05</v>
      </c>
      <c r="D195" s="232">
        <v>732.5333333333333</v>
      </c>
      <c r="E195" s="232">
        <v>722.26666666666665</v>
      </c>
      <c r="F195" s="232">
        <v>706.48333333333335</v>
      </c>
      <c r="G195" s="232">
        <v>696.2166666666667</v>
      </c>
      <c r="H195" s="232">
        <v>748.31666666666661</v>
      </c>
      <c r="I195" s="232">
        <v>758.58333333333326</v>
      </c>
      <c r="J195" s="232">
        <v>774.36666666666656</v>
      </c>
      <c r="K195" s="231">
        <v>742.8</v>
      </c>
      <c r="L195" s="231">
        <v>716.75</v>
      </c>
      <c r="M195" s="231">
        <v>5.1657900000000003</v>
      </c>
      <c r="N195" s="1"/>
      <c r="O195" s="1"/>
    </row>
    <row r="196" spans="1:15" ht="12.75" customHeight="1">
      <c r="A196" s="214">
        <v>187</v>
      </c>
      <c r="B196" s="217" t="s">
        <v>199</v>
      </c>
      <c r="C196" s="231">
        <v>2474.15</v>
      </c>
      <c r="D196" s="232">
        <v>2482.5666666666666</v>
      </c>
      <c r="E196" s="232">
        <v>2457.8833333333332</v>
      </c>
      <c r="F196" s="232">
        <v>2441.6166666666668</v>
      </c>
      <c r="G196" s="232">
        <v>2416.9333333333334</v>
      </c>
      <c r="H196" s="232">
        <v>2498.833333333333</v>
      </c>
      <c r="I196" s="232">
        <v>2523.5166666666664</v>
      </c>
      <c r="J196" s="232">
        <v>2539.7833333333328</v>
      </c>
      <c r="K196" s="231">
        <v>2507.25</v>
      </c>
      <c r="L196" s="231">
        <v>2466.3000000000002</v>
      </c>
      <c r="M196" s="231">
        <v>4.6009000000000002</v>
      </c>
      <c r="N196" s="1"/>
      <c r="O196" s="1"/>
    </row>
    <row r="197" spans="1:15" ht="12.75" customHeight="1">
      <c r="A197" s="214">
        <v>188</v>
      </c>
      <c r="B197" s="217" t="s">
        <v>200</v>
      </c>
      <c r="C197" s="231">
        <v>1481.85</v>
      </c>
      <c r="D197" s="232">
        <v>1484.0666666666668</v>
      </c>
      <c r="E197" s="232">
        <v>1469.6833333333336</v>
      </c>
      <c r="F197" s="232">
        <v>1457.5166666666669</v>
      </c>
      <c r="G197" s="232">
        <v>1443.1333333333337</v>
      </c>
      <c r="H197" s="232">
        <v>1496.2333333333336</v>
      </c>
      <c r="I197" s="232">
        <v>1510.6166666666668</v>
      </c>
      <c r="J197" s="232">
        <v>1522.7833333333335</v>
      </c>
      <c r="K197" s="231">
        <v>1498.45</v>
      </c>
      <c r="L197" s="231">
        <v>1471.9</v>
      </c>
      <c r="M197" s="231">
        <v>1.68588</v>
      </c>
      <c r="N197" s="1"/>
      <c r="O197" s="1"/>
    </row>
    <row r="198" spans="1:15" ht="12.75" customHeight="1">
      <c r="A198" s="214">
        <v>189</v>
      </c>
      <c r="B198" s="217" t="s">
        <v>201</v>
      </c>
      <c r="C198" s="231">
        <v>511.45</v>
      </c>
      <c r="D198" s="232">
        <v>511.46666666666664</v>
      </c>
      <c r="E198" s="232">
        <v>505.0333333333333</v>
      </c>
      <c r="F198" s="232">
        <v>498.61666666666667</v>
      </c>
      <c r="G198" s="232">
        <v>492.18333333333334</v>
      </c>
      <c r="H198" s="232">
        <v>517.88333333333321</v>
      </c>
      <c r="I198" s="232">
        <v>524.31666666666661</v>
      </c>
      <c r="J198" s="232">
        <v>530.73333333333323</v>
      </c>
      <c r="K198" s="231">
        <v>517.9</v>
      </c>
      <c r="L198" s="231">
        <v>505.05</v>
      </c>
      <c r="M198" s="231">
        <v>12.555260000000001</v>
      </c>
      <c r="N198" s="1"/>
      <c r="O198" s="1"/>
    </row>
    <row r="199" spans="1:15" ht="12.75" customHeight="1">
      <c r="A199" s="214">
        <v>190</v>
      </c>
      <c r="B199" s="217" t="s">
        <v>202</v>
      </c>
      <c r="C199" s="231">
        <v>1343.85</v>
      </c>
      <c r="D199" s="232">
        <v>1347.0166666666667</v>
      </c>
      <c r="E199" s="232">
        <v>1330.1333333333332</v>
      </c>
      <c r="F199" s="232">
        <v>1316.4166666666665</v>
      </c>
      <c r="G199" s="232">
        <v>1299.5333333333331</v>
      </c>
      <c r="H199" s="232">
        <v>1360.7333333333333</v>
      </c>
      <c r="I199" s="232">
        <v>1377.616666666667</v>
      </c>
      <c r="J199" s="232">
        <v>1391.3333333333335</v>
      </c>
      <c r="K199" s="231">
        <v>1363.9</v>
      </c>
      <c r="L199" s="231">
        <v>1333.3</v>
      </c>
      <c r="M199" s="231">
        <v>3.9043000000000001</v>
      </c>
      <c r="N199" s="1"/>
      <c r="O199" s="1"/>
    </row>
    <row r="200" spans="1:15" ht="12.75" customHeight="1">
      <c r="A200" s="214">
        <v>191</v>
      </c>
      <c r="B200" s="217" t="s">
        <v>494</v>
      </c>
      <c r="C200" s="231">
        <v>31.95</v>
      </c>
      <c r="D200" s="232">
        <v>31.983333333333334</v>
      </c>
      <c r="E200" s="232">
        <v>31.466666666666669</v>
      </c>
      <c r="F200" s="232">
        <v>30.983333333333334</v>
      </c>
      <c r="G200" s="232">
        <v>30.466666666666669</v>
      </c>
      <c r="H200" s="232">
        <v>32.466666666666669</v>
      </c>
      <c r="I200" s="232">
        <v>32.983333333333334</v>
      </c>
      <c r="J200" s="232">
        <v>33.466666666666669</v>
      </c>
      <c r="K200" s="231">
        <v>32.5</v>
      </c>
      <c r="L200" s="231">
        <v>31.5</v>
      </c>
      <c r="M200" s="231">
        <v>50.613289999999999</v>
      </c>
      <c r="N200" s="1"/>
      <c r="O200" s="1"/>
    </row>
    <row r="201" spans="1:15" ht="12.75" customHeight="1">
      <c r="A201" s="214">
        <v>192</v>
      </c>
      <c r="B201" s="217" t="s">
        <v>496</v>
      </c>
      <c r="C201" s="231">
        <v>2471.4</v>
      </c>
      <c r="D201" s="232">
        <v>2443.7999999999997</v>
      </c>
      <c r="E201" s="232">
        <v>2402.5999999999995</v>
      </c>
      <c r="F201" s="232">
        <v>2333.7999999999997</v>
      </c>
      <c r="G201" s="232">
        <v>2292.5999999999995</v>
      </c>
      <c r="H201" s="232">
        <v>2512.5999999999995</v>
      </c>
      <c r="I201" s="232">
        <v>2553.7999999999993</v>
      </c>
      <c r="J201" s="232">
        <v>2622.5999999999995</v>
      </c>
      <c r="K201" s="231">
        <v>2485</v>
      </c>
      <c r="L201" s="231">
        <v>2375</v>
      </c>
      <c r="M201" s="231">
        <v>3.2436699999999998</v>
      </c>
      <c r="N201" s="1"/>
      <c r="O201" s="1"/>
    </row>
    <row r="202" spans="1:15" ht="12.75" customHeight="1">
      <c r="A202" s="214">
        <v>193</v>
      </c>
      <c r="B202" s="217" t="s">
        <v>206</v>
      </c>
      <c r="C202" s="231">
        <v>757.95</v>
      </c>
      <c r="D202" s="232">
        <v>760.9</v>
      </c>
      <c r="E202" s="232">
        <v>752.05</v>
      </c>
      <c r="F202" s="232">
        <v>746.15</v>
      </c>
      <c r="G202" s="232">
        <v>737.3</v>
      </c>
      <c r="H202" s="232">
        <v>766.8</v>
      </c>
      <c r="I202" s="232">
        <v>775.65000000000009</v>
      </c>
      <c r="J202" s="232">
        <v>781.55</v>
      </c>
      <c r="K202" s="231">
        <v>769.75</v>
      </c>
      <c r="L202" s="231">
        <v>755</v>
      </c>
      <c r="M202" s="231">
        <v>11.497590000000001</v>
      </c>
      <c r="N202" s="1"/>
      <c r="O202" s="1"/>
    </row>
    <row r="203" spans="1:15" ht="12.75" customHeight="1">
      <c r="A203" s="214">
        <v>194</v>
      </c>
      <c r="B203" s="217" t="s">
        <v>205</v>
      </c>
      <c r="C203" s="231">
        <v>7426.85</v>
      </c>
      <c r="D203" s="232">
        <v>7406.6166666666659</v>
      </c>
      <c r="E203" s="232">
        <v>7321.2333333333318</v>
      </c>
      <c r="F203" s="232">
        <v>7215.6166666666659</v>
      </c>
      <c r="G203" s="232">
        <v>7130.2333333333318</v>
      </c>
      <c r="H203" s="232">
        <v>7512.2333333333318</v>
      </c>
      <c r="I203" s="232">
        <v>7597.616666666665</v>
      </c>
      <c r="J203" s="232">
        <v>7703.2333333333318</v>
      </c>
      <c r="K203" s="231">
        <v>7492</v>
      </c>
      <c r="L203" s="231">
        <v>7301</v>
      </c>
      <c r="M203" s="231">
        <v>7.1349799999999997</v>
      </c>
      <c r="N203" s="1"/>
      <c r="O203" s="1"/>
    </row>
    <row r="204" spans="1:15" ht="12.75" customHeight="1">
      <c r="A204" s="214">
        <v>195</v>
      </c>
      <c r="B204" s="217" t="s">
        <v>274</v>
      </c>
      <c r="C204" s="231">
        <v>70.400000000000006</v>
      </c>
      <c r="D204" s="232">
        <v>70.63333333333334</v>
      </c>
      <c r="E204" s="232">
        <v>69.666666666666686</v>
      </c>
      <c r="F204" s="232">
        <v>68.933333333333351</v>
      </c>
      <c r="G204" s="232">
        <v>67.966666666666697</v>
      </c>
      <c r="H204" s="232">
        <v>71.366666666666674</v>
      </c>
      <c r="I204" s="232">
        <v>72.333333333333343</v>
      </c>
      <c r="J204" s="232">
        <v>73.066666666666663</v>
      </c>
      <c r="K204" s="231">
        <v>71.599999999999994</v>
      </c>
      <c r="L204" s="231">
        <v>69.900000000000006</v>
      </c>
      <c r="M204" s="231">
        <v>52.673720000000003</v>
      </c>
      <c r="N204" s="1"/>
      <c r="O204" s="1"/>
    </row>
    <row r="205" spans="1:15" ht="12.75" customHeight="1">
      <c r="A205" s="214">
        <v>196</v>
      </c>
      <c r="B205" s="217" t="s">
        <v>204</v>
      </c>
      <c r="C205" s="231">
        <v>1459.1</v>
      </c>
      <c r="D205" s="232">
        <v>1462.2666666666667</v>
      </c>
      <c r="E205" s="232">
        <v>1445.3833333333332</v>
      </c>
      <c r="F205" s="232">
        <v>1431.6666666666665</v>
      </c>
      <c r="G205" s="232">
        <v>1414.7833333333331</v>
      </c>
      <c r="H205" s="232">
        <v>1475.9833333333333</v>
      </c>
      <c r="I205" s="232">
        <v>1492.866666666667</v>
      </c>
      <c r="J205" s="232">
        <v>1506.5833333333335</v>
      </c>
      <c r="K205" s="231">
        <v>1479.15</v>
      </c>
      <c r="L205" s="231">
        <v>1448.55</v>
      </c>
      <c r="M205" s="231">
        <v>3.78443</v>
      </c>
      <c r="N205" s="1"/>
      <c r="O205" s="1"/>
    </row>
    <row r="206" spans="1:15" ht="12.75" customHeight="1">
      <c r="A206" s="214">
        <v>197</v>
      </c>
      <c r="B206" s="217" t="s">
        <v>153</v>
      </c>
      <c r="C206" s="231">
        <v>765.75</v>
      </c>
      <c r="D206" s="232">
        <v>768.56666666666661</v>
      </c>
      <c r="E206" s="232">
        <v>760.18333333333317</v>
      </c>
      <c r="F206" s="232">
        <v>754.61666666666656</v>
      </c>
      <c r="G206" s="232">
        <v>746.23333333333312</v>
      </c>
      <c r="H206" s="232">
        <v>774.13333333333321</v>
      </c>
      <c r="I206" s="232">
        <v>782.51666666666665</v>
      </c>
      <c r="J206" s="232">
        <v>788.08333333333326</v>
      </c>
      <c r="K206" s="231">
        <v>776.95</v>
      </c>
      <c r="L206" s="231">
        <v>763</v>
      </c>
      <c r="M206" s="231">
        <v>7.2878400000000001</v>
      </c>
      <c r="N206" s="1"/>
      <c r="O206" s="1"/>
    </row>
    <row r="207" spans="1:15" ht="12.75" customHeight="1">
      <c r="A207" s="214">
        <v>198</v>
      </c>
      <c r="B207" s="217" t="s">
        <v>276</v>
      </c>
      <c r="C207" s="231">
        <v>1307.5</v>
      </c>
      <c r="D207" s="232">
        <v>1309.8</v>
      </c>
      <c r="E207" s="232">
        <v>1284.75</v>
      </c>
      <c r="F207" s="232">
        <v>1262</v>
      </c>
      <c r="G207" s="232">
        <v>1236.95</v>
      </c>
      <c r="H207" s="232">
        <v>1332.55</v>
      </c>
      <c r="I207" s="232">
        <v>1357.5999999999997</v>
      </c>
      <c r="J207" s="232">
        <v>1380.35</v>
      </c>
      <c r="K207" s="231">
        <v>1334.85</v>
      </c>
      <c r="L207" s="231">
        <v>1287.05</v>
      </c>
      <c r="M207" s="231">
        <v>18.08117</v>
      </c>
      <c r="N207" s="1"/>
      <c r="O207" s="1"/>
    </row>
    <row r="208" spans="1:15" ht="12.75" customHeight="1">
      <c r="A208" s="214">
        <v>199</v>
      </c>
      <c r="B208" s="217" t="s">
        <v>207</v>
      </c>
      <c r="C208" s="231">
        <v>310.85000000000002</v>
      </c>
      <c r="D208" s="232">
        <v>312.23333333333329</v>
      </c>
      <c r="E208" s="232">
        <v>308.76666666666659</v>
      </c>
      <c r="F208" s="232">
        <v>306.68333333333328</v>
      </c>
      <c r="G208" s="232">
        <v>303.21666666666658</v>
      </c>
      <c r="H208" s="232">
        <v>314.31666666666661</v>
      </c>
      <c r="I208" s="232">
        <v>317.7833333333333</v>
      </c>
      <c r="J208" s="232">
        <v>319.86666666666662</v>
      </c>
      <c r="K208" s="231">
        <v>315.7</v>
      </c>
      <c r="L208" s="231">
        <v>310.14999999999998</v>
      </c>
      <c r="M208" s="231">
        <v>52.640999999999998</v>
      </c>
      <c r="N208" s="1"/>
      <c r="O208" s="1"/>
    </row>
    <row r="209" spans="1:15" ht="12.75" customHeight="1">
      <c r="A209" s="214">
        <v>200</v>
      </c>
      <c r="B209" s="217" t="s">
        <v>127</v>
      </c>
      <c r="C209" s="231">
        <v>7.05</v>
      </c>
      <c r="D209" s="232">
        <v>7.05</v>
      </c>
      <c r="E209" s="232">
        <v>6.85</v>
      </c>
      <c r="F209" s="232">
        <v>6.6499999999999995</v>
      </c>
      <c r="G209" s="232">
        <v>6.4499999999999993</v>
      </c>
      <c r="H209" s="232">
        <v>7.25</v>
      </c>
      <c r="I209" s="232">
        <v>7.4500000000000011</v>
      </c>
      <c r="J209" s="232">
        <v>7.65</v>
      </c>
      <c r="K209" s="231">
        <v>7.25</v>
      </c>
      <c r="L209" s="231">
        <v>6.85</v>
      </c>
      <c r="M209" s="231">
        <v>1520.49838</v>
      </c>
      <c r="N209" s="1"/>
      <c r="O209" s="1"/>
    </row>
    <row r="210" spans="1:15" ht="12.75" customHeight="1">
      <c r="A210" s="214">
        <v>201</v>
      </c>
      <c r="B210" s="217" t="s">
        <v>208</v>
      </c>
      <c r="C210" s="231">
        <v>873.05</v>
      </c>
      <c r="D210" s="232">
        <v>868.73333333333323</v>
      </c>
      <c r="E210" s="232">
        <v>854.66666666666652</v>
      </c>
      <c r="F210" s="232">
        <v>836.2833333333333</v>
      </c>
      <c r="G210" s="232">
        <v>822.21666666666658</v>
      </c>
      <c r="H210" s="232">
        <v>887.11666666666645</v>
      </c>
      <c r="I210" s="232">
        <v>901.18333333333328</v>
      </c>
      <c r="J210" s="232">
        <v>919.56666666666638</v>
      </c>
      <c r="K210" s="231">
        <v>882.8</v>
      </c>
      <c r="L210" s="231">
        <v>850.35</v>
      </c>
      <c r="M210" s="231">
        <v>14.727919999999999</v>
      </c>
      <c r="N210" s="1"/>
      <c r="O210" s="1"/>
    </row>
    <row r="211" spans="1:15" ht="12.75" customHeight="1">
      <c r="A211" s="214">
        <v>202</v>
      </c>
      <c r="B211" s="217" t="s">
        <v>277</v>
      </c>
      <c r="C211" s="231">
        <v>1296.7</v>
      </c>
      <c r="D211" s="232">
        <v>1295.4333333333332</v>
      </c>
      <c r="E211" s="232">
        <v>1284.1166666666663</v>
      </c>
      <c r="F211" s="232">
        <v>1271.5333333333331</v>
      </c>
      <c r="G211" s="232">
        <v>1260.2166666666662</v>
      </c>
      <c r="H211" s="232">
        <v>1308.0166666666664</v>
      </c>
      <c r="I211" s="232">
        <v>1319.3333333333335</v>
      </c>
      <c r="J211" s="232">
        <v>1331.9166666666665</v>
      </c>
      <c r="K211" s="231">
        <v>1306.75</v>
      </c>
      <c r="L211" s="231">
        <v>1282.8499999999999</v>
      </c>
      <c r="M211" s="231">
        <v>0.73865000000000003</v>
      </c>
      <c r="N211" s="1"/>
      <c r="O211" s="1"/>
    </row>
    <row r="212" spans="1:15" ht="12.75" customHeight="1">
      <c r="A212" s="214">
        <v>203</v>
      </c>
      <c r="B212" s="217" t="s">
        <v>209</v>
      </c>
      <c r="C212" s="231">
        <v>407.05</v>
      </c>
      <c r="D212" s="232">
        <v>405.68333333333334</v>
      </c>
      <c r="E212" s="232">
        <v>403.56666666666666</v>
      </c>
      <c r="F212" s="232">
        <v>400.08333333333331</v>
      </c>
      <c r="G212" s="232">
        <v>397.96666666666664</v>
      </c>
      <c r="H212" s="232">
        <v>409.16666666666669</v>
      </c>
      <c r="I212" s="232">
        <v>411.28333333333336</v>
      </c>
      <c r="J212" s="232">
        <v>414.76666666666671</v>
      </c>
      <c r="K212" s="231">
        <v>407.8</v>
      </c>
      <c r="L212" s="231">
        <v>402.2</v>
      </c>
      <c r="M212" s="231">
        <v>32.485939999999999</v>
      </c>
      <c r="N212" s="1"/>
      <c r="O212" s="1"/>
    </row>
    <row r="213" spans="1:15" ht="12.75" customHeight="1">
      <c r="A213" s="214">
        <v>204</v>
      </c>
      <c r="B213" s="217" t="s">
        <v>278</v>
      </c>
      <c r="C213" s="231">
        <v>16.600000000000001</v>
      </c>
      <c r="D213" s="232">
        <v>16.483333333333334</v>
      </c>
      <c r="E213" s="232">
        <v>16.216666666666669</v>
      </c>
      <c r="F213" s="232">
        <v>15.833333333333336</v>
      </c>
      <c r="G213" s="232">
        <v>15.56666666666667</v>
      </c>
      <c r="H213" s="232">
        <v>16.866666666666667</v>
      </c>
      <c r="I213" s="232">
        <v>17.133333333333333</v>
      </c>
      <c r="J213" s="232">
        <v>17.516666666666666</v>
      </c>
      <c r="K213" s="231">
        <v>16.75</v>
      </c>
      <c r="L213" s="231">
        <v>16.100000000000001</v>
      </c>
      <c r="M213" s="231">
        <v>1737.5245399999999</v>
      </c>
      <c r="N213" s="1"/>
      <c r="O213" s="1"/>
    </row>
    <row r="214" spans="1:15" ht="12.75" customHeight="1">
      <c r="A214" s="214">
        <v>205</v>
      </c>
      <c r="B214" s="217" t="s">
        <v>210</v>
      </c>
      <c r="C214" s="231">
        <v>214.95</v>
      </c>
      <c r="D214" s="232">
        <v>214.63333333333333</v>
      </c>
      <c r="E214" s="232">
        <v>213.16666666666666</v>
      </c>
      <c r="F214" s="232">
        <v>211.38333333333333</v>
      </c>
      <c r="G214" s="232">
        <v>209.91666666666666</v>
      </c>
      <c r="H214" s="232">
        <v>216.41666666666666</v>
      </c>
      <c r="I214" s="232">
        <v>217.88333333333335</v>
      </c>
      <c r="J214" s="232">
        <v>219.66666666666666</v>
      </c>
      <c r="K214" s="231">
        <v>216.1</v>
      </c>
      <c r="L214" s="231">
        <v>212.85</v>
      </c>
      <c r="M214" s="231">
        <v>21.4269</v>
      </c>
      <c r="N214" s="1"/>
      <c r="O214" s="1"/>
    </row>
    <row r="215" spans="1:15" ht="12.75" customHeight="1">
      <c r="A215" s="214">
        <v>206</v>
      </c>
      <c r="B215" s="217" t="s">
        <v>808</v>
      </c>
      <c r="C215" s="231">
        <v>54.6</v>
      </c>
      <c r="D215" s="232">
        <v>53.800000000000004</v>
      </c>
      <c r="E215" s="232">
        <v>52.550000000000011</v>
      </c>
      <c r="F215" s="232">
        <v>50.500000000000007</v>
      </c>
      <c r="G215" s="232">
        <v>49.250000000000014</v>
      </c>
      <c r="H215" s="232">
        <v>55.850000000000009</v>
      </c>
      <c r="I215" s="232">
        <v>57.099999999999994</v>
      </c>
      <c r="J215" s="232">
        <v>59.150000000000006</v>
      </c>
      <c r="K215" s="231">
        <v>55.05</v>
      </c>
      <c r="L215" s="231">
        <v>51.75</v>
      </c>
      <c r="M215" s="231">
        <v>933.15254000000004</v>
      </c>
      <c r="N215" s="1"/>
      <c r="O215" s="1"/>
    </row>
    <row r="216" spans="1:15" ht="12.75" customHeight="1">
      <c r="A216" s="214">
        <v>207</v>
      </c>
      <c r="B216" s="217" t="s">
        <v>799</v>
      </c>
      <c r="C216" s="231">
        <v>464.45</v>
      </c>
      <c r="D216" s="232">
        <v>466.51666666666665</v>
      </c>
      <c r="E216" s="232">
        <v>459.68333333333328</v>
      </c>
      <c r="F216" s="232">
        <v>454.91666666666663</v>
      </c>
      <c r="G216" s="232">
        <v>448.08333333333326</v>
      </c>
      <c r="H216" s="232">
        <v>471.2833333333333</v>
      </c>
      <c r="I216" s="232">
        <v>478.11666666666667</v>
      </c>
      <c r="J216" s="232">
        <v>482.88333333333333</v>
      </c>
      <c r="K216" s="231">
        <v>473.35</v>
      </c>
      <c r="L216" s="231">
        <v>461.75</v>
      </c>
      <c r="M216" s="231">
        <v>7.3865499999999997</v>
      </c>
      <c r="N216" s="1"/>
      <c r="O216" s="1"/>
    </row>
    <row r="217" spans="1:15" ht="12.75" customHeight="1">
      <c r="A217" s="261"/>
      <c r="B217" s="262"/>
      <c r="C217" s="263"/>
      <c r="D217" s="263"/>
      <c r="E217" s="263"/>
      <c r="F217" s="263"/>
      <c r="G217" s="263"/>
      <c r="H217" s="263"/>
      <c r="I217" s="263"/>
      <c r="J217" s="263"/>
      <c r="K217" s="263"/>
      <c r="L217" s="263"/>
      <c r="M217" s="263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F22" sqref="F22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88"/>
      <c r="B1" s="389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40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44978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81" t="s">
        <v>16</v>
      </c>
      <c r="B9" s="383" t="s">
        <v>18</v>
      </c>
      <c r="C9" s="387" t="s">
        <v>20</v>
      </c>
      <c r="D9" s="387" t="s">
        <v>21</v>
      </c>
      <c r="E9" s="378" t="s">
        <v>22</v>
      </c>
      <c r="F9" s="379"/>
      <c r="G9" s="380"/>
      <c r="H9" s="378" t="s">
        <v>23</v>
      </c>
      <c r="I9" s="379"/>
      <c r="J9" s="380"/>
      <c r="K9" s="23"/>
      <c r="L9" s="24"/>
      <c r="M9" s="50"/>
      <c r="N9" s="1"/>
      <c r="O9" s="1"/>
    </row>
    <row r="10" spans="1:15" ht="42.75" customHeight="1">
      <c r="A10" s="385"/>
      <c r="B10" s="386"/>
      <c r="C10" s="386"/>
      <c r="D10" s="38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6" t="s">
        <v>284</v>
      </c>
      <c r="C11" s="231">
        <v>22085.05</v>
      </c>
      <c r="D11" s="232">
        <v>22111.7</v>
      </c>
      <c r="E11" s="232">
        <v>21835.95</v>
      </c>
      <c r="F11" s="232">
        <v>21586.85</v>
      </c>
      <c r="G11" s="232">
        <v>21311.1</v>
      </c>
      <c r="H11" s="232">
        <v>22360.800000000003</v>
      </c>
      <c r="I11" s="232">
        <v>22636.550000000003</v>
      </c>
      <c r="J11" s="232">
        <v>22885.650000000005</v>
      </c>
      <c r="K11" s="231">
        <v>22387.45</v>
      </c>
      <c r="L11" s="231">
        <v>21862.6</v>
      </c>
      <c r="M11" s="231">
        <v>4.9230000000000003E-2</v>
      </c>
      <c r="N11" s="1"/>
      <c r="O11" s="1"/>
    </row>
    <row r="12" spans="1:15" ht="12" customHeight="1">
      <c r="A12" s="30">
        <v>2</v>
      </c>
      <c r="B12" s="217" t="s">
        <v>285</v>
      </c>
      <c r="C12" s="231">
        <v>3174.15</v>
      </c>
      <c r="D12" s="232">
        <v>3179.35</v>
      </c>
      <c r="E12" s="232">
        <v>3133.7999999999997</v>
      </c>
      <c r="F12" s="232">
        <v>3093.45</v>
      </c>
      <c r="G12" s="232">
        <v>3047.8999999999996</v>
      </c>
      <c r="H12" s="232">
        <v>3219.7</v>
      </c>
      <c r="I12" s="232">
        <v>3265.25</v>
      </c>
      <c r="J12" s="232">
        <v>3305.6</v>
      </c>
      <c r="K12" s="231">
        <v>3224.9</v>
      </c>
      <c r="L12" s="231">
        <v>3139</v>
      </c>
      <c r="M12" s="231">
        <v>3.0538599999999998</v>
      </c>
      <c r="N12" s="1"/>
      <c r="O12" s="1"/>
    </row>
    <row r="13" spans="1:15" ht="12" customHeight="1">
      <c r="A13" s="30">
        <v>3</v>
      </c>
      <c r="B13" s="217" t="s">
        <v>43</v>
      </c>
      <c r="C13" s="231">
        <v>1850.65</v>
      </c>
      <c r="D13" s="232">
        <v>1841.8500000000001</v>
      </c>
      <c r="E13" s="232">
        <v>1820.8000000000002</v>
      </c>
      <c r="F13" s="232">
        <v>1790.95</v>
      </c>
      <c r="G13" s="232">
        <v>1769.9</v>
      </c>
      <c r="H13" s="232">
        <v>1871.7000000000003</v>
      </c>
      <c r="I13" s="232">
        <v>1892.75</v>
      </c>
      <c r="J13" s="232">
        <v>1922.6000000000004</v>
      </c>
      <c r="K13" s="231">
        <v>1862.9</v>
      </c>
      <c r="L13" s="231">
        <v>1812</v>
      </c>
      <c r="M13" s="231">
        <v>4.6222799999999999</v>
      </c>
      <c r="N13" s="1"/>
      <c r="O13" s="1"/>
    </row>
    <row r="14" spans="1:15" ht="12" customHeight="1">
      <c r="A14" s="30">
        <v>4</v>
      </c>
      <c r="B14" s="217" t="s">
        <v>287</v>
      </c>
      <c r="C14" s="231">
        <v>2710.1</v>
      </c>
      <c r="D14" s="232">
        <v>2735.35</v>
      </c>
      <c r="E14" s="232">
        <v>2674.75</v>
      </c>
      <c r="F14" s="232">
        <v>2639.4</v>
      </c>
      <c r="G14" s="232">
        <v>2578.8000000000002</v>
      </c>
      <c r="H14" s="232">
        <v>2770.7</v>
      </c>
      <c r="I14" s="232">
        <v>2831.2999999999993</v>
      </c>
      <c r="J14" s="232">
        <v>2866.6499999999996</v>
      </c>
      <c r="K14" s="231">
        <v>2795.95</v>
      </c>
      <c r="L14" s="231">
        <v>2700</v>
      </c>
      <c r="M14" s="231">
        <v>0.73765999999999998</v>
      </c>
      <c r="N14" s="1"/>
      <c r="O14" s="1"/>
    </row>
    <row r="15" spans="1:15" ht="12" customHeight="1">
      <c r="A15" s="30">
        <v>5</v>
      </c>
      <c r="B15" s="217" t="s">
        <v>288</v>
      </c>
      <c r="C15" s="231">
        <v>1266.4000000000001</v>
      </c>
      <c r="D15" s="232">
        <v>1276.8833333333334</v>
      </c>
      <c r="E15" s="232">
        <v>1241.8666666666668</v>
      </c>
      <c r="F15" s="232">
        <v>1217.3333333333333</v>
      </c>
      <c r="G15" s="232">
        <v>1182.3166666666666</v>
      </c>
      <c r="H15" s="232">
        <v>1301.416666666667</v>
      </c>
      <c r="I15" s="232">
        <v>1336.4333333333338</v>
      </c>
      <c r="J15" s="232">
        <v>1360.9666666666672</v>
      </c>
      <c r="K15" s="231">
        <v>1311.9</v>
      </c>
      <c r="L15" s="231">
        <v>1252.3499999999999</v>
      </c>
      <c r="M15" s="231">
        <v>5.3623599999999998</v>
      </c>
      <c r="N15" s="1"/>
      <c r="O15" s="1"/>
    </row>
    <row r="16" spans="1:15" ht="12" customHeight="1">
      <c r="A16" s="30">
        <v>6</v>
      </c>
      <c r="B16" s="217" t="s">
        <v>59</v>
      </c>
      <c r="C16" s="231">
        <v>603.04999999999995</v>
      </c>
      <c r="D16" s="232">
        <v>606.08333333333337</v>
      </c>
      <c r="E16" s="232">
        <v>597.4666666666667</v>
      </c>
      <c r="F16" s="232">
        <v>591.88333333333333</v>
      </c>
      <c r="G16" s="232">
        <v>583.26666666666665</v>
      </c>
      <c r="H16" s="232">
        <v>611.66666666666674</v>
      </c>
      <c r="I16" s="232">
        <v>620.2833333333333</v>
      </c>
      <c r="J16" s="232">
        <v>625.86666666666679</v>
      </c>
      <c r="K16" s="231">
        <v>614.70000000000005</v>
      </c>
      <c r="L16" s="231">
        <v>600.5</v>
      </c>
      <c r="M16" s="231">
        <v>15.06325</v>
      </c>
      <c r="N16" s="1"/>
      <c r="O16" s="1"/>
    </row>
    <row r="17" spans="1:15" ht="12" customHeight="1">
      <c r="A17" s="30">
        <v>7</v>
      </c>
      <c r="B17" s="217" t="s">
        <v>289</v>
      </c>
      <c r="C17" s="231">
        <v>370.65</v>
      </c>
      <c r="D17" s="232">
        <v>374.11666666666662</v>
      </c>
      <c r="E17" s="232">
        <v>366.53333333333325</v>
      </c>
      <c r="F17" s="232">
        <v>362.41666666666663</v>
      </c>
      <c r="G17" s="232">
        <v>354.83333333333326</v>
      </c>
      <c r="H17" s="232">
        <v>378.23333333333323</v>
      </c>
      <c r="I17" s="232">
        <v>385.81666666666661</v>
      </c>
      <c r="J17" s="232">
        <v>389.93333333333322</v>
      </c>
      <c r="K17" s="231">
        <v>381.7</v>
      </c>
      <c r="L17" s="231">
        <v>370</v>
      </c>
      <c r="M17" s="231">
        <v>0.75239</v>
      </c>
      <c r="N17" s="1"/>
      <c r="O17" s="1"/>
    </row>
    <row r="18" spans="1:15" ht="12" customHeight="1">
      <c r="A18" s="30">
        <v>8</v>
      </c>
      <c r="B18" s="217" t="s">
        <v>290</v>
      </c>
      <c r="C18" s="231">
        <v>1911.35</v>
      </c>
      <c r="D18" s="232">
        <v>1936.3666666666668</v>
      </c>
      <c r="E18" s="232">
        <v>1861.5333333333335</v>
      </c>
      <c r="F18" s="232">
        <v>1811.7166666666667</v>
      </c>
      <c r="G18" s="232">
        <v>1736.8833333333334</v>
      </c>
      <c r="H18" s="232">
        <v>1986.1833333333336</v>
      </c>
      <c r="I18" s="232">
        <v>2061.0166666666664</v>
      </c>
      <c r="J18" s="232">
        <v>2110.8333333333339</v>
      </c>
      <c r="K18" s="231">
        <v>2011.2</v>
      </c>
      <c r="L18" s="231">
        <v>1886.55</v>
      </c>
      <c r="M18" s="231">
        <v>3.5444200000000001</v>
      </c>
      <c r="N18" s="1"/>
      <c r="O18" s="1"/>
    </row>
    <row r="19" spans="1:15" ht="12" customHeight="1">
      <c r="A19" s="30">
        <v>9</v>
      </c>
      <c r="B19" s="217" t="s">
        <v>234</v>
      </c>
      <c r="C19" s="231">
        <v>20062.95</v>
      </c>
      <c r="D19" s="232">
        <v>20097.766666666666</v>
      </c>
      <c r="E19" s="232">
        <v>19929.383333333331</v>
      </c>
      <c r="F19" s="232">
        <v>19795.816666666666</v>
      </c>
      <c r="G19" s="232">
        <v>19627.433333333331</v>
      </c>
      <c r="H19" s="232">
        <v>20231.333333333332</v>
      </c>
      <c r="I19" s="232">
        <v>20399.716666666671</v>
      </c>
      <c r="J19" s="232">
        <v>20533.283333333333</v>
      </c>
      <c r="K19" s="231">
        <v>20266.150000000001</v>
      </c>
      <c r="L19" s="231">
        <v>19964.2</v>
      </c>
      <c r="M19" s="231">
        <v>7.6719999999999997E-2</v>
      </c>
      <c r="N19" s="1"/>
      <c r="O19" s="1"/>
    </row>
    <row r="20" spans="1:15" ht="12" customHeight="1">
      <c r="A20" s="30">
        <v>10</v>
      </c>
      <c r="B20" s="217" t="s">
        <v>45</v>
      </c>
      <c r="C20" s="231">
        <v>1621.45</v>
      </c>
      <c r="D20" s="232">
        <v>1622.3166666666666</v>
      </c>
      <c r="E20" s="232">
        <v>1559.6333333333332</v>
      </c>
      <c r="F20" s="232">
        <v>1497.8166666666666</v>
      </c>
      <c r="G20" s="232">
        <v>1435.1333333333332</v>
      </c>
      <c r="H20" s="232">
        <v>1684.1333333333332</v>
      </c>
      <c r="I20" s="232">
        <v>1746.8166666666666</v>
      </c>
      <c r="J20" s="232">
        <v>1808.6333333333332</v>
      </c>
      <c r="K20" s="231">
        <v>1685</v>
      </c>
      <c r="L20" s="231">
        <v>1560.5</v>
      </c>
      <c r="M20" s="231">
        <v>67.6233</v>
      </c>
      <c r="N20" s="1"/>
      <c r="O20" s="1"/>
    </row>
    <row r="21" spans="1:15" ht="12" customHeight="1">
      <c r="A21" s="30">
        <v>11</v>
      </c>
      <c r="B21" s="217" t="s">
        <v>235</v>
      </c>
      <c r="C21" s="231">
        <v>597.25</v>
      </c>
      <c r="D21" s="232">
        <v>606.5</v>
      </c>
      <c r="E21" s="232">
        <v>588</v>
      </c>
      <c r="F21" s="232">
        <v>578.75</v>
      </c>
      <c r="G21" s="232">
        <v>560.25</v>
      </c>
      <c r="H21" s="232">
        <v>615.75</v>
      </c>
      <c r="I21" s="232">
        <v>634.25</v>
      </c>
      <c r="J21" s="232">
        <v>643.5</v>
      </c>
      <c r="K21" s="231">
        <v>625</v>
      </c>
      <c r="L21" s="231">
        <v>597.25</v>
      </c>
      <c r="M21" s="231">
        <v>20.8005</v>
      </c>
      <c r="N21" s="1"/>
      <c r="O21" s="1"/>
    </row>
    <row r="22" spans="1:15" ht="12" customHeight="1">
      <c r="A22" s="30">
        <v>12</v>
      </c>
      <c r="B22" s="217" t="s">
        <v>46</v>
      </c>
      <c r="C22" s="231">
        <v>579.70000000000005</v>
      </c>
      <c r="D22" s="232">
        <v>573.7833333333333</v>
      </c>
      <c r="E22" s="232">
        <v>565.91666666666663</v>
      </c>
      <c r="F22" s="232">
        <v>552.13333333333333</v>
      </c>
      <c r="G22" s="232">
        <v>544.26666666666665</v>
      </c>
      <c r="H22" s="232">
        <v>587.56666666666661</v>
      </c>
      <c r="I22" s="232">
        <v>595.43333333333339</v>
      </c>
      <c r="J22" s="232">
        <v>609.21666666666658</v>
      </c>
      <c r="K22" s="231">
        <v>581.65</v>
      </c>
      <c r="L22" s="231">
        <v>560</v>
      </c>
      <c r="M22" s="231">
        <v>95.071619999999996</v>
      </c>
      <c r="N22" s="1"/>
      <c r="O22" s="1"/>
    </row>
    <row r="23" spans="1:15" ht="12.75" customHeight="1">
      <c r="A23" s="30">
        <v>13</v>
      </c>
      <c r="B23" s="217" t="s">
        <v>236</v>
      </c>
      <c r="C23" s="231">
        <v>922.95</v>
      </c>
      <c r="D23" s="232">
        <v>922.95000000000016</v>
      </c>
      <c r="E23" s="232">
        <v>922.95000000000027</v>
      </c>
      <c r="F23" s="232">
        <v>922.95000000000016</v>
      </c>
      <c r="G23" s="232">
        <v>922.95000000000027</v>
      </c>
      <c r="H23" s="232">
        <v>922.95000000000027</v>
      </c>
      <c r="I23" s="232">
        <v>922.95</v>
      </c>
      <c r="J23" s="232">
        <v>922.95000000000027</v>
      </c>
      <c r="K23" s="231">
        <v>922.95</v>
      </c>
      <c r="L23" s="231">
        <v>922.95</v>
      </c>
      <c r="M23" s="231">
        <v>0.68313000000000001</v>
      </c>
      <c r="N23" s="1"/>
      <c r="O23" s="1"/>
    </row>
    <row r="24" spans="1:15" ht="12.75" customHeight="1">
      <c r="A24" s="30">
        <v>14</v>
      </c>
      <c r="B24" s="217" t="s">
        <v>237</v>
      </c>
      <c r="C24" s="231">
        <v>874.4</v>
      </c>
      <c r="D24" s="232">
        <v>882.18333333333339</v>
      </c>
      <c r="E24" s="232">
        <v>866.61666666666679</v>
      </c>
      <c r="F24" s="232">
        <v>858.83333333333337</v>
      </c>
      <c r="G24" s="232">
        <v>843.26666666666677</v>
      </c>
      <c r="H24" s="232">
        <v>889.96666666666681</v>
      </c>
      <c r="I24" s="232">
        <v>905.53333333333342</v>
      </c>
      <c r="J24" s="232">
        <v>913.31666666666683</v>
      </c>
      <c r="K24" s="231">
        <v>897.75</v>
      </c>
      <c r="L24" s="231">
        <v>874.4</v>
      </c>
      <c r="M24" s="231">
        <v>9.6855100000000007</v>
      </c>
      <c r="N24" s="1"/>
      <c r="O24" s="1"/>
    </row>
    <row r="25" spans="1:15" ht="12.75" customHeight="1">
      <c r="A25" s="30">
        <v>15</v>
      </c>
      <c r="B25" s="217" t="s">
        <v>845</v>
      </c>
      <c r="C25" s="231">
        <v>429.8</v>
      </c>
      <c r="D25" s="232">
        <v>435.26666666666665</v>
      </c>
      <c r="E25" s="232">
        <v>415.5333333333333</v>
      </c>
      <c r="F25" s="232">
        <v>401.26666666666665</v>
      </c>
      <c r="G25" s="232">
        <v>381.5333333333333</v>
      </c>
      <c r="H25" s="232">
        <v>449.5333333333333</v>
      </c>
      <c r="I25" s="232">
        <v>469.26666666666665</v>
      </c>
      <c r="J25" s="232">
        <v>483.5333333333333</v>
      </c>
      <c r="K25" s="231">
        <v>455</v>
      </c>
      <c r="L25" s="231">
        <v>421</v>
      </c>
      <c r="M25" s="231">
        <v>66.129339999999999</v>
      </c>
      <c r="N25" s="1"/>
      <c r="O25" s="1"/>
    </row>
    <row r="26" spans="1:15" ht="12.75" customHeight="1">
      <c r="A26" s="30">
        <v>16</v>
      </c>
      <c r="B26" s="217" t="s">
        <v>238</v>
      </c>
      <c r="C26" s="231">
        <v>144.30000000000001</v>
      </c>
      <c r="D26" s="232">
        <v>144.58333333333334</v>
      </c>
      <c r="E26" s="232">
        <v>143.26666666666668</v>
      </c>
      <c r="F26" s="232">
        <v>142.23333333333335</v>
      </c>
      <c r="G26" s="232">
        <v>140.91666666666669</v>
      </c>
      <c r="H26" s="232">
        <v>145.61666666666667</v>
      </c>
      <c r="I26" s="232">
        <v>146.93333333333334</v>
      </c>
      <c r="J26" s="232">
        <v>147.96666666666667</v>
      </c>
      <c r="K26" s="231">
        <v>145.9</v>
      </c>
      <c r="L26" s="231">
        <v>143.55000000000001</v>
      </c>
      <c r="M26" s="231">
        <v>12.93108</v>
      </c>
      <c r="N26" s="1"/>
      <c r="O26" s="1"/>
    </row>
    <row r="27" spans="1:15" ht="12.75" customHeight="1">
      <c r="A27" s="30">
        <v>17</v>
      </c>
      <c r="B27" s="217" t="s">
        <v>41</v>
      </c>
      <c r="C27" s="231">
        <v>258.89999999999998</v>
      </c>
      <c r="D27" s="232">
        <v>260.34999999999997</v>
      </c>
      <c r="E27" s="232">
        <v>256.19999999999993</v>
      </c>
      <c r="F27" s="232">
        <v>253.49999999999994</v>
      </c>
      <c r="G27" s="232">
        <v>249.34999999999991</v>
      </c>
      <c r="H27" s="232">
        <v>263.04999999999995</v>
      </c>
      <c r="I27" s="232">
        <v>267.19999999999993</v>
      </c>
      <c r="J27" s="232">
        <v>269.89999999999998</v>
      </c>
      <c r="K27" s="231">
        <v>264.5</v>
      </c>
      <c r="L27" s="231">
        <v>257.64999999999998</v>
      </c>
      <c r="M27" s="231">
        <v>12.706989999999999</v>
      </c>
      <c r="N27" s="1"/>
      <c r="O27" s="1"/>
    </row>
    <row r="28" spans="1:15" ht="12.75" customHeight="1">
      <c r="A28" s="30">
        <v>18</v>
      </c>
      <c r="B28" s="217" t="s">
        <v>809</v>
      </c>
      <c r="C28" s="231">
        <v>402.55</v>
      </c>
      <c r="D28" s="232">
        <v>403.2166666666667</v>
      </c>
      <c r="E28" s="232">
        <v>396.23333333333341</v>
      </c>
      <c r="F28" s="232">
        <v>389.91666666666669</v>
      </c>
      <c r="G28" s="232">
        <v>382.93333333333339</v>
      </c>
      <c r="H28" s="232">
        <v>409.53333333333342</v>
      </c>
      <c r="I28" s="232">
        <v>416.51666666666677</v>
      </c>
      <c r="J28" s="232">
        <v>422.83333333333343</v>
      </c>
      <c r="K28" s="231">
        <v>410.2</v>
      </c>
      <c r="L28" s="231">
        <v>396.9</v>
      </c>
      <c r="M28" s="231">
        <v>0.63602999999999998</v>
      </c>
      <c r="N28" s="1"/>
      <c r="O28" s="1"/>
    </row>
    <row r="29" spans="1:15" ht="12.75" customHeight="1">
      <c r="A29" s="30">
        <v>19</v>
      </c>
      <c r="B29" s="217" t="s">
        <v>291</v>
      </c>
      <c r="C29" s="231">
        <v>346.3</v>
      </c>
      <c r="D29" s="232">
        <v>346.86666666666673</v>
      </c>
      <c r="E29" s="232">
        <v>342.63333333333344</v>
      </c>
      <c r="F29" s="232">
        <v>338.9666666666667</v>
      </c>
      <c r="G29" s="232">
        <v>334.73333333333341</v>
      </c>
      <c r="H29" s="232">
        <v>350.53333333333347</v>
      </c>
      <c r="I29" s="232">
        <v>354.76666666666671</v>
      </c>
      <c r="J29" s="232">
        <v>358.43333333333351</v>
      </c>
      <c r="K29" s="231">
        <v>351.1</v>
      </c>
      <c r="L29" s="231">
        <v>343.2</v>
      </c>
      <c r="M29" s="231">
        <v>2.0970499999999999</v>
      </c>
      <c r="N29" s="1"/>
      <c r="O29" s="1"/>
    </row>
    <row r="30" spans="1:15" ht="12.75" customHeight="1">
      <c r="A30" s="30">
        <v>20</v>
      </c>
      <c r="B30" s="217" t="s">
        <v>850</v>
      </c>
      <c r="C30" s="231">
        <v>900.2</v>
      </c>
      <c r="D30" s="232">
        <v>900.65</v>
      </c>
      <c r="E30" s="232">
        <v>887.55</v>
      </c>
      <c r="F30" s="232">
        <v>874.9</v>
      </c>
      <c r="G30" s="232">
        <v>861.8</v>
      </c>
      <c r="H30" s="232">
        <v>913.3</v>
      </c>
      <c r="I30" s="232">
        <v>926.40000000000009</v>
      </c>
      <c r="J30" s="232">
        <v>939.05</v>
      </c>
      <c r="K30" s="231">
        <v>913.75</v>
      </c>
      <c r="L30" s="231">
        <v>888</v>
      </c>
      <c r="M30" s="231">
        <v>0.25524000000000002</v>
      </c>
      <c r="N30" s="1"/>
      <c r="O30" s="1"/>
    </row>
    <row r="31" spans="1:15" ht="12.75" customHeight="1">
      <c r="A31" s="30">
        <v>21</v>
      </c>
      <c r="B31" s="217" t="s">
        <v>292</v>
      </c>
      <c r="C31" s="231">
        <v>1029.55</v>
      </c>
      <c r="D31" s="232">
        <v>1028.8666666666668</v>
      </c>
      <c r="E31" s="232">
        <v>1021.7333333333336</v>
      </c>
      <c r="F31" s="232">
        <v>1013.9166666666667</v>
      </c>
      <c r="G31" s="232">
        <v>1006.7833333333335</v>
      </c>
      <c r="H31" s="232">
        <v>1036.6833333333336</v>
      </c>
      <c r="I31" s="232">
        <v>1043.8166666666668</v>
      </c>
      <c r="J31" s="232">
        <v>1051.6333333333337</v>
      </c>
      <c r="K31" s="231">
        <v>1036</v>
      </c>
      <c r="L31" s="231">
        <v>1021.05</v>
      </c>
      <c r="M31" s="231">
        <v>0.92942000000000002</v>
      </c>
      <c r="N31" s="1"/>
      <c r="O31" s="1"/>
    </row>
    <row r="32" spans="1:15" ht="12.75" customHeight="1">
      <c r="A32" s="30">
        <v>22</v>
      </c>
      <c r="B32" s="217" t="s">
        <v>239</v>
      </c>
      <c r="C32" s="231">
        <v>1210.3499999999999</v>
      </c>
      <c r="D32" s="232">
        <v>1201.6833333333334</v>
      </c>
      <c r="E32" s="232">
        <v>1190.6666666666667</v>
      </c>
      <c r="F32" s="232">
        <v>1170.9833333333333</v>
      </c>
      <c r="G32" s="232">
        <v>1159.9666666666667</v>
      </c>
      <c r="H32" s="232">
        <v>1221.3666666666668</v>
      </c>
      <c r="I32" s="232">
        <v>1232.3833333333332</v>
      </c>
      <c r="J32" s="232">
        <v>1252.0666666666668</v>
      </c>
      <c r="K32" s="231">
        <v>1212.7</v>
      </c>
      <c r="L32" s="231">
        <v>1182</v>
      </c>
      <c r="M32" s="231">
        <v>0.17052999999999999</v>
      </c>
      <c r="N32" s="1"/>
      <c r="O32" s="1"/>
    </row>
    <row r="33" spans="1:15" ht="12.75" customHeight="1">
      <c r="A33" s="30">
        <v>23</v>
      </c>
      <c r="B33" s="217" t="s">
        <v>52</v>
      </c>
      <c r="C33" s="231">
        <v>515.15</v>
      </c>
      <c r="D33" s="232">
        <v>513.61666666666667</v>
      </c>
      <c r="E33" s="232">
        <v>505.93333333333339</v>
      </c>
      <c r="F33" s="232">
        <v>496.7166666666667</v>
      </c>
      <c r="G33" s="232">
        <v>489.03333333333342</v>
      </c>
      <c r="H33" s="232">
        <v>522.83333333333337</v>
      </c>
      <c r="I33" s="232">
        <v>530.51666666666654</v>
      </c>
      <c r="J33" s="232">
        <v>539.73333333333335</v>
      </c>
      <c r="K33" s="231">
        <v>521.29999999999995</v>
      </c>
      <c r="L33" s="231">
        <v>504.4</v>
      </c>
      <c r="M33" s="231">
        <v>2.22587</v>
      </c>
      <c r="N33" s="1"/>
      <c r="O33" s="1"/>
    </row>
    <row r="34" spans="1:15" ht="12.75" customHeight="1">
      <c r="A34" s="30">
        <v>24</v>
      </c>
      <c r="B34" s="217" t="s">
        <v>48</v>
      </c>
      <c r="C34" s="231">
        <v>3276.05</v>
      </c>
      <c r="D34" s="232">
        <v>3267.75</v>
      </c>
      <c r="E34" s="232">
        <v>3235.5</v>
      </c>
      <c r="F34" s="232">
        <v>3194.95</v>
      </c>
      <c r="G34" s="232">
        <v>3162.7</v>
      </c>
      <c r="H34" s="232">
        <v>3308.3</v>
      </c>
      <c r="I34" s="232">
        <v>3340.55</v>
      </c>
      <c r="J34" s="232">
        <v>3381.1000000000004</v>
      </c>
      <c r="K34" s="231">
        <v>3300</v>
      </c>
      <c r="L34" s="231">
        <v>3227.2</v>
      </c>
      <c r="M34" s="231">
        <v>0.83614999999999995</v>
      </c>
      <c r="N34" s="1"/>
      <c r="O34" s="1"/>
    </row>
    <row r="35" spans="1:15" ht="12.75" customHeight="1">
      <c r="A35" s="30">
        <v>25</v>
      </c>
      <c r="B35" s="217" t="s">
        <v>293</v>
      </c>
      <c r="C35" s="231">
        <v>2532.85</v>
      </c>
      <c r="D35" s="232">
        <v>2533.0166666666669</v>
      </c>
      <c r="E35" s="232">
        <v>2509.7833333333338</v>
      </c>
      <c r="F35" s="232">
        <v>2486.7166666666667</v>
      </c>
      <c r="G35" s="232">
        <v>2463.4833333333336</v>
      </c>
      <c r="H35" s="232">
        <v>2556.0833333333339</v>
      </c>
      <c r="I35" s="232">
        <v>2579.3166666666666</v>
      </c>
      <c r="J35" s="232">
        <v>2602.3833333333341</v>
      </c>
      <c r="K35" s="231">
        <v>2556.25</v>
      </c>
      <c r="L35" s="231">
        <v>2509.9499999999998</v>
      </c>
      <c r="M35" s="231">
        <v>0.13483999999999999</v>
      </c>
      <c r="N35" s="1"/>
      <c r="O35" s="1"/>
    </row>
    <row r="36" spans="1:15" ht="12.75" customHeight="1">
      <c r="A36" s="30">
        <v>26</v>
      </c>
      <c r="B36" s="217" t="s">
        <v>729</v>
      </c>
      <c r="C36" s="231">
        <v>364.25</v>
      </c>
      <c r="D36" s="232">
        <v>359.56666666666666</v>
      </c>
      <c r="E36" s="232">
        <v>347.7833333333333</v>
      </c>
      <c r="F36" s="232">
        <v>331.31666666666666</v>
      </c>
      <c r="G36" s="232">
        <v>319.5333333333333</v>
      </c>
      <c r="H36" s="232">
        <v>376.0333333333333</v>
      </c>
      <c r="I36" s="232">
        <v>387.81666666666672</v>
      </c>
      <c r="J36" s="232">
        <v>404.2833333333333</v>
      </c>
      <c r="K36" s="231">
        <v>371.35</v>
      </c>
      <c r="L36" s="231">
        <v>343.1</v>
      </c>
      <c r="M36" s="231">
        <v>18.650030000000001</v>
      </c>
      <c r="N36" s="1"/>
      <c r="O36" s="1"/>
    </row>
    <row r="37" spans="1:15" ht="12.75" customHeight="1">
      <c r="A37" s="30">
        <v>27</v>
      </c>
      <c r="B37" s="217" t="s">
        <v>837</v>
      </c>
      <c r="C37" s="231">
        <v>11.15</v>
      </c>
      <c r="D37" s="232">
        <v>11.366666666666667</v>
      </c>
      <c r="E37" s="232">
        <v>10.933333333333334</v>
      </c>
      <c r="F37" s="232">
        <v>10.716666666666667</v>
      </c>
      <c r="G37" s="232">
        <v>10.283333333333333</v>
      </c>
      <c r="H37" s="232">
        <v>11.583333333333334</v>
      </c>
      <c r="I37" s="232">
        <v>12.016666666666667</v>
      </c>
      <c r="J37" s="232">
        <v>12.233333333333334</v>
      </c>
      <c r="K37" s="231">
        <v>11.8</v>
      </c>
      <c r="L37" s="231">
        <v>11.15</v>
      </c>
      <c r="M37" s="231">
        <v>33.314210000000003</v>
      </c>
      <c r="N37" s="1"/>
      <c r="O37" s="1"/>
    </row>
    <row r="38" spans="1:15" ht="12.75" customHeight="1">
      <c r="A38" s="30">
        <v>28</v>
      </c>
      <c r="B38" s="217" t="s">
        <v>50</v>
      </c>
      <c r="C38" s="231">
        <v>600.95000000000005</v>
      </c>
      <c r="D38" s="232">
        <v>603.05000000000007</v>
      </c>
      <c r="E38" s="232">
        <v>596.10000000000014</v>
      </c>
      <c r="F38" s="232">
        <v>591.25000000000011</v>
      </c>
      <c r="G38" s="232">
        <v>584.30000000000018</v>
      </c>
      <c r="H38" s="232">
        <v>607.90000000000009</v>
      </c>
      <c r="I38" s="232">
        <v>614.85000000000014</v>
      </c>
      <c r="J38" s="232">
        <v>619.70000000000005</v>
      </c>
      <c r="K38" s="231">
        <v>610</v>
      </c>
      <c r="L38" s="231">
        <v>598.20000000000005</v>
      </c>
      <c r="M38" s="231">
        <v>1.7329399999999999</v>
      </c>
      <c r="N38" s="1"/>
      <c r="O38" s="1"/>
    </row>
    <row r="39" spans="1:15" ht="12.75" customHeight="1">
      <c r="A39" s="30">
        <v>29</v>
      </c>
      <c r="B39" s="217" t="s">
        <v>294</v>
      </c>
      <c r="C39" s="231">
        <v>1855.55</v>
      </c>
      <c r="D39" s="232">
        <v>1866.0833333333333</v>
      </c>
      <c r="E39" s="232">
        <v>1837.1666666666665</v>
      </c>
      <c r="F39" s="232">
        <v>1818.7833333333333</v>
      </c>
      <c r="G39" s="232">
        <v>1789.8666666666666</v>
      </c>
      <c r="H39" s="232">
        <v>1884.4666666666665</v>
      </c>
      <c r="I39" s="232">
        <v>1913.383333333333</v>
      </c>
      <c r="J39" s="232">
        <v>1931.7666666666664</v>
      </c>
      <c r="K39" s="231">
        <v>1895</v>
      </c>
      <c r="L39" s="231">
        <v>1847.7</v>
      </c>
      <c r="M39" s="231">
        <v>0.43375999999999998</v>
      </c>
      <c r="N39" s="1"/>
      <c r="O39" s="1"/>
    </row>
    <row r="40" spans="1:15" ht="12.75" customHeight="1">
      <c r="A40" s="30">
        <v>30</v>
      </c>
      <c r="B40" s="217" t="s">
        <v>51</v>
      </c>
      <c r="C40" s="231">
        <v>352.45</v>
      </c>
      <c r="D40" s="232">
        <v>351.36666666666662</v>
      </c>
      <c r="E40" s="232">
        <v>346.73333333333323</v>
      </c>
      <c r="F40" s="232">
        <v>341.01666666666659</v>
      </c>
      <c r="G40" s="232">
        <v>336.38333333333321</v>
      </c>
      <c r="H40" s="232">
        <v>357.08333333333326</v>
      </c>
      <c r="I40" s="232">
        <v>361.71666666666658</v>
      </c>
      <c r="J40" s="232">
        <v>367.43333333333328</v>
      </c>
      <c r="K40" s="231">
        <v>356</v>
      </c>
      <c r="L40" s="231">
        <v>345.65</v>
      </c>
      <c r="M40" s="231">
        <v>104.33187</v>
      </c>
      <c r="N40" s="1"/>
      <c r="O40" s="1"/>
    </row>
    <row r="41" spans="1:15" ht="12.75" customHeight="1">
      <c r="A41" s="30">
        <v>31</v>
      </c>
      <c r="B41" s="217" t="s">
        <v>789</v>
      </c>
      <c r="C41" s="231">
        <v>1090.25</v>
      </c>
      <c r="D41" s="232">
        <v>1098.8333333333333</v>
      </c>
      <c r="E41" s="232">
        <v>1076.4166666666665</v>
      </c>
      <c r="F41" s="232">
        <v>1062.5833333333333</v>
      </c>
      <c r="G41" s="232">
        <v>1040.1666666666665</v>
      </c>
      <c r="H41" s="232">
        <v>1112.6666666666665</v>
      </c>
      <c r="I41" s="232">
        <v>1135.083333333333</v>
      </c>
      <c r="J41" s="232">
        <v>1148.9166666666665</v>
      </c>
      <c r="K41" s="231">
        <v>1121.25</v>
      </c>
      <c r="L41" s="231">
        <v>1085</v>
      </c>
      <c r="M41" s="231">
        <v>3.1727699999999999</v>
      </c>
      <c r="N41" s="1"/>
      <c r="O41" s="1"/>
    </row>
    <row r="42" spans="1:15" ht="12.75" customHeight="1">
      <c r="A42" s="30">
        <v>32</v>
      </c>
      <c r="B42" s="217" t="s">
        <v>758</v>
      </c>
      <c r="C42" s="231">
        <v>637.25</v>
      </c>
      <c r="D42" s="232">
        <v>632.13333333333333</v>
      </c>
      <c r="E42" s="232">
        <v>625.26666666666665</v>
      </c>
      <c r="F42" s="232">
        <v>613.2833333333333</v>
      </c>
      <c r="G42" s="232">
        <v>606.41666666666663</v>
      </c>
      <c r="H42" s="232">
        <v>644.11666666666667</v>
      </c>
      <c r="I42" s="232">
        <v>650.98333333333323</v>
      </c>
      <c r="J42" s="232">
        <v>662.9666666666667</v>
      </c>
      <c r="K42" s="231">
        <v>639</v>
      </c>
      <c r="L42" s="231">
        <v>620.15</v>
      </c>
      <c r="M42" s="231">
        <v>1.56535</v>
      </c>
      <c r="N42" s="1"/>
      <c r="O42" s="1"/>
    </row>
    <row r="43" spans="1:15" ht="12.75" customHeight="1">
      <c r="A43" s="30">
        <v>33</v>
      </c>
      <c r="B43" s="217" t="s">
        <v>53</v>
      </c>
      <c r="C43" s="231">
        <v>4610.6000000000004</v>
      </c>
      <c r="D43" s="232">
        <v>4611.9666666666662</v>
      </c>
      <c r="E43" s="232">
        <v>4573.9833333333327</v>
      </c>
      <c r="F43" s="232">
        <v>4537.3666666666668</v>
      </c>
      <c r="G43" s="232">
        <v>4499.3833333333332</v>
      </c>
      <c r="H43" s="232">
        <v>4648.5833333333321</v>
      </c>
      <c r="I43" s="232">
        <v>4686.5666666666657</v>
      </c>
      <c r="J43" s="232">
        <v>4723.1833333333316</v>
      </c>
      <c r="K43" s="231">
        <v>4649.95</v>
      </c>
      <c r="L43" s="231">
        <v>4575.3500000000004</v>
      </c>
      <c r="M43" s="231">
        <v>2.3232699999999999</v>
      </c>
      <c r="N43" s="1"/>
      <c r="O43" s="1"/>
    </row>
    <row r="44" spans="1:15" ht="12.75" customHeight="1">
      <c r="A44" s="30">
        <v>34</v>
      </c>
      <c r="B44" s="217" t="s">
        <v>54</v>
      </c>
      <c r="C44" s="231">
        <v>330.35</v>
      </c>
      <c r="D44" s="232">
        <v>330.58333333333331</v>
      </c>
      <c r="E44" s="232">
        <v>327.16666666666663</v>
      </c>
      <c r="F44" s="232">
        <v>323.98333333333329</v>
      </c>
      <c r="G44" s="232">
        <v>320.56666666666661</v>
      </c>
      <c r="H44" s="232">
        <v>333.76666666666665</v>
      </c>
      <c r="I44" s="232">
        <v>337.18333333333328</v>
      </c>
      <c r="J44" s="232">
        <v>340.36666666666667</v>
      </c>
      <c r="K44" s="231">
        <v>334</v>
      </c>
      <c r="L44" s="231">
        <v>327.39999999999998</v>
      </c>
      <c r="M44" s="231">
        <v>27.614170000000001</v>
      </c>
      <c r="N44" s="1"/>
      <c r="O44" s="1"/>
    </row>
    <row r="45" spans="1:15" ht="12.75" customHeight="1">
      <c r="A45" s="30">
        <v>35</v>
      </c>
      <c r="B45" s="217" t="s">
        <v>810</v>
      </c>
      <c r="C45" s="231">
        <v>259.35000000000002</v>
      </c>
      <c r="D45" s="232">
        <v>260.11666666666662</v>
      </c>
      <c r="E45" s="232">
        <v>257.28333333333325</v>
      </c>
      <c r="F45" s="232">
        <v>255.21666666666664</v>
      </c>
      <c r="G45" s="232">
        <v>252.38333333333327</v>
      </c>
      <c r="H45" s="232">
        <v>262.18333333333322</v>
      </c>
      <c r="I45" s="232">
        <v>265.01666666666659</v>
      </c>
      <c r="J45" s="232">
        <v>267.0833333333332</v>
      </c>
      <c r="K45" s="231">
        <v>262.95</v>
      </c>
      <c r="L45" s="231">
        <v>258.05</v>
      </c>
      <c r="M45" s="231">
        <v>0.72882999999999998</v>
      </c>
      <c r="N45" s="1"/>
      <c r="O45" s="1"/>
    </row>
    <row r="46" spans="1:15" ht="12.75" customHeight="1">
      <c r="A46" s="30">
        <v>36</v>
      </c>
      <c r="B46" s="217" t="s">
        <v>295</v>
      </c>
      <c r="C46" s="231">
        <v>514.25</v>
      </c>
      <c r="D46" s="232">
        <v>514.16666666666663</v>
      </c>
      <c r="E46" s="232">
        <v>510.33333333333326</v>
      </c>
      <c r="F46" s="232">
        <v>506.41666666666663</v>
      </c>
      <c r="G46" s="232">
        <v>502.58333333333326</v>
      </c>
      <c r="H46" s="232">
        <v>518.08333333333326</v>
      </c>
      <c r="I46" s="232">
        <v>521.91666666666652</v>
      </c>
      <c r="J46" s="232">
        <v>525.83333333333326</v>
      </c>
      <c r="K46" s="231">
        <v>518</v>
      </c>
      <c r="L46" s="231">
        <v>510.25</v>
      </c>
      <c r="M46" s="231">
        <v>0.26576</v>
      </c>
      <c r="N46" s="1"/>
      <c r="O46" s="1"/>
    </row>
    <row r="47" spans="1:15" ht="12.75" customHeight="1">
      <c r="A47" s="30">
        <v>37</v>
      </c>
      <c r="B47" s="217" t="s">
        <v>55</v>
      </c>
      <c r="C47" s="231">
        <v>148.55000000000001</v>
      </c>
      <c r="D47" s="232">
        <v>148.20000000000002</v>
      </c>
      <c r="E47" s="232">
        <v>146.90000000000003</v>
      </c>
      <c r="F47" s="232">
        <v>145.25000000000003</v>
      </c>
      <c r="G47" s="232">
        <v>143.95000000000005</v>
      </c>
      <c r="H47" s="232">
        <v>149.85000000000002</v>
      </c>
      <c r="I47" s="232">
        <v>151.15000000000003</v>
      </c>
      <c r="J47" s="232">
        <v>152.80000000000001</v>
      </c>
      <c r="K47" s="231">
        <v>149.5</v>
      </c>
      <c r="L47" s="231">
        <v>146.55000000000001</v>
      </c>
      <c r="M47" s="231">
        <v>59.629530000000003</v>
      </c>
      <c r="N47" s="1"/>
      <c r="O47" s="1"/>
    </row>
    <row r="48" spans="1:15" ht="12.75" customHeight="1">
      <c r="A48" s="30">
        <v>38</v>
      </c>
      <c r="B48" s="217" t="s">
        <v>57</v>
      </c>
      <c r="C48" s="231">
        <v>2825.55</v>
      </c>
      <c r="D48" s="232">
        <v>2829.8833333333332</v>
      </c>
      <c r="E48" s="232">
        <v>2807.7666666666664</v>
      </c>
      <c r="F48" s="232">
        <v>2789.9833333333331</v>
      </c>
      <c r="G48" s="232">
        <v>2767.8666666666663</v>
      </c>
      <c r="H48" s="232">
        <v>2847.6666666666665</v>
      </c>
      <c r="I48" s="232">
        <v>2869.7833333333333</v>
      </c>
      <c r="J48" s="232">
        <v>2887.5666666666666</v>
      </c>
      <c r="K48" s="231">
        <v>2852</v>
      </c>
      <c r="L48" s="231">
        <v>2812.1</v>
      </c>
      <c r="M48" s="231">
        <v>6.46218</v>
      </c>
      <c r="N48" s="1"/>
      <c r="O48" s="1"/>
    </row>
    <row r="49" spans="1:15" ht="12.75" customHeight="1">
      <c r="A49" s="30">
        <v>39</v>
      </c>
      <c r="B49" s="217" t="s">
        <v>296</v>
      </c>
      <c r="C49" s="231">
        <v>232</v>
      </c>
      <c r="D49" s="232">
        <v>229.96666666666667</v>
      </c>
      <c r="E49" s="232">
        <v>227.23333333333335</v>
      </c>
      <c r="F49" s="232">
        <v>222.46666666666667</v>
      </c>
      <c r="G49" s="232">
        <v>219.73333333333335</v>
      </c>
      <c r="H49" s="232">
        <v>234.73333333333335</v>
      </c>
      <c r="I49" s="232">
        <v>237.46666666666664</v>
      </c>
      <c r="J49" s="232">
        <v>242.23333333333335</v>
      </c>
      <c r="K49" s="231">
        <v>232.7</v>
      </c>
      <c r="L49" s="231">
        <v>225.2</v>
      </c>
      <c r="M49" s="231">
        <v>2.5621800000000001</v>
      </c>
      <c r="N49" s="1"/>
      <c r="O49" s="1"/>
    </row>
    <row r="50" spans="1:15" ht="12.75" customHeight="1">
      <c r="A50" s="30">
        <v>40</v>
      </c>
      <c r="B50" s="217" t="s">
        <v>297</v>
      </c>
      <c r="C50" s="231">
        <v>3352.1</v>
      </c>
      <c r="D50" s="232">
        <v>3352.0499999999997</v>
      </c>
      <c r="E50" s="232">
        <v>3336.1499999999996</v>
      </c>
      <c r="F50" s="232">
        <v>3320.2</v>
      </c>
      <c r="G50" s="232">
        <v>3304.2999999999997</v>
      </c>
      <c r="H50" s="232">
        <v>3367.9999999999995</v>
      </c>
      <c r="I50" s="232">
        <v>3383.9</v>
      </c>
      <c r="J50" s="232">
        <v>3399.8499999999995</v>
      </c>
      <c r="K50" s="231">
        <v>3367.95</v>
      </c>
      <c r="L50" s="231">
        <v>3336.1</v>
      </c>
      <c r="M50" s="231">
        <v>1.4760000000000001E-2</v>
      </c>
      <c r="N50" s="1"/>
      <c r="O50" s="1"/>
    </row>
    <row r="51" spans="1:15" ht="12.75" customHeight="1">
      <c r="A51" s="30">
        <v>41</v>
      </c>
      <c r="B51" s="217" t="s">
        <v>298</v>
      </c>
      <c r="C51" s="231">
        <v>1900.05</v>
      </c>
      <c r="D51" s="232">
        <v>1912.6833333333334</v>
      </c>
      <c r="E51" s="232">
        <v>1882.3666666666668</v>
      </c>
      <c r="F51" s="232">
        <v>1864.6833333333334</v>
      </c>
      <c r="G51" s="232">
        <v>1834.3666666666668</v>
      </c>
      <c r="H51" s="232">
        <v>1930.3666666666668</v>
      </c>
      <c r="I51" s="232">
        <v>1960.6833333333334</v>
      </c>
      <c r="J51" s="232">
        <v>1978.3666666666668</v>
      </c>
      <c r="K51" s="231">
        <v>1943</v>
      </c>
      <c r="L51" s="231">
        <v>1895</v>
      </c>
      <c r="M51" s="231">
        <v>4.1201499999999998</v>
      </c>
      <c r="N51" s="1"/>
      <c r="O51" s="1"/>
    </row>
    <row r="52" spans="1:15" ht="12.75" customHeight="1">
      <c r="A52" s="30">
        <v>42</v>
      </c>
      <c r="B52" s="217" t="s">
        <v>299</v>
      </c>
      <c r="C52" s="231">
        <v>7118.3</v>
      </c>
      <c r="D52" s="232">
        <v>7180.4333333333334</v>
      </c>
      <c r="E52" s="232">
        <v>7037.8666666666668</v>
      </c>
      <c r="F52" s="232">
        <v>6957.4333333333334</v>
      </c>
      <c r="G52" s="232">
        <v>6814.8666666666668</v>
      </c>
      <c r="H52" s="232">
        <v>7260.8666666666668</v>
      </c>
      <c r="I52" s="232">
        <v>7403.4333333333343</v>
      </c>
      <c r="J52" s="232">
        <v>7483.8666666666668</v>
      </c>
      <c r="K52" s="231">
        <v>7323</v>
      </c>
      <c r="L52" s="231">
        <v>7100</v>
      </c>
      <c r="M52" s="231">
        <v>0.26211000000000001</v>
      </c>
      <c r="N52" s="1"/>
      <c r="O52" s="1"/>
    </row>
    <row r="53" spans="1:15" ht="12.75" customHeight="1">
      <c r="A53" s="30">
        <v>43</v>
      </c>
      <c r="B53" s="217" t="s">
        <v>60</v>
      </c>
      <c r="C53" s="231">
        <v>464.9</v>
      </c>
      <c r="D53" s="232">
        <v>467.58333333333331</v>
      </c>
      <c r="E53" s="232">
        <v>461.41666666666663</v>
      </c>
      <c r="F53" s="232">
        <v>457.93333333333334</v>
      </c>
      <c r="G53" s="232">
        <v>451.76666666666665</v>
      </c>
      <c r="H53" s="232">
        <v>471.06666666666661</v>
      </c>
      <c r="I53" s="232">
        <v>477.23333333333323</v>
      </c>
      <c r="J53" s="232">
        <v>480.71666666666658</v>
      </c>
      <c r="K53" s="231">
        <v>473.75</v>
      </c>
      <c r="L53" s="231">
        <v>464.1</v>
      </c>
      <c r="M53" s="231">
        <v>8.3390500000000003</v>
      </c>
      <c r="N53" s="1"/>
      <c r="O53" s="1"/>
    </row>
    <row r="54" spans="1:15" ht="12.75" customHeight="1">
      <c r="A54" s="30">
        <v>44</v>
      </c>
      <c r="B54" s="217" t="s">
        <v>300</v>
      </c>
      <c r="C54" s="231">
        <v>380.7</v>
      </c>
      <c r="D54" s="232">
        <v>382.89999999999992</v>
      </c>
      <c r="E54" s="232">
        <v>376.94999999999982</v>
      </c>
      <c r="F54" s="232">
        <v>373.19999999999987</v>
      </c>
      <c r="G54" s="232">
        <v>367.24999999999977</v>
      </c>
      <c r="H54" s="232">
        <v>386.64999999999986</v>
      </c>
      <c r="I54" s="232">
        <v>392.6</v>
      </c>
      <c r="J54" s="232">
        <v>396.34999999999991</v>
      </c>
      <c r="K54" s="231">
        <v>388.85</v>
      </c>
      <c r="L54" s="231">
        <v>379.15</v>
      </c>
      <c r="M54" s="231">
        <v>1.07664</v>
      </c>
      <c r="N54" s="1"/>
      <c r="O54" s="1"/>
    </row>
    <row r="55" spans="1:15" ht="12.75" customHeight="1">
      <c r="A55" s="30">
        <v>45</v>
      </c>
      <c r="B55" s="217" t="s">
        <v>240</v>
      </c>
      <c r="C55" s="231">
        <v>3552.85</v>
      </c>
      <c r="D55" s="232">
        <v>3555.8833333333337</v>
      </c>
      <c r="E55" s="232">
        <v>3537.0166666666673</v>
      </c>
      <c r="F55" s="232">
        <v>3521.1833333333338</v>
      </c>
      <c r="G55" s="232">
        <v>3502.3166666666675</v>
      </c>
      <c r="H55" s="232">
        <v>3571.7166666666672</v>
      </c>
      <c r="I55" s="232">
        <v>3590.583333333333</v>
      </c>
      <c r="J55" s="232">
        <v>3606.416666666667</v>
      </c>
      <c r="K55" s="231">
        <v>3574.75</v>
      </c>
      <c r="L55" s="231">
        <v>3540.05</v>
      </c>
      <c r="M55" s="231">
        <v>1.91038</v>
      </c>
      <c r="N55" s="1"/>
      <c r="O55" s="1"/>
    </row>
    <row r="56" spans="1:15" ht="12.75" customHeight="1">
      <c r="A56" s="30">
        <v>46</v>
      </c>
      <c r="B56" s="217" t="s">
        <v>61</v>
      </c>
      <c r="C56" s="231">
        <v>846.75</v>
      </c>
      <c r="D56" s="232">
        <v>850.15</v>
      </c>
      <c r="E56" s="232">
        <v>839.09999999999991</v>
      </c>
      <c r="F56" s="232">
        <v>831.44999999999993</v>
      </c>
      <c r="G56" s="232">
        <v>820.39999999999986</v>
      </c>
      <c r="H56" s="232">
        <v>857.8</v>
      </c>
      <c r="I56" s="232">
        <v>868.84999999999991</v>
      </c>
      <c r="J56" s="232">
        <v>876.5</v>
      </c>
      <c r="K56" s="231">
        <v>861.2</v>
      </c>
      <c r="L56" s="231">
        <v>842.5</v>
      </c>
      <c r="M56" s="231">
        <v>59.923220000000001</v>
      </c>
      <c r="N56" s="1"/>
      <c r="O56" s="1"/>
    </row>
    <row r="57" spans="1:15" ht="12" customHeight="1">
      <c r="A57" s="30">
        <v>47</v>
      </c>
      <c r="B57" s="217" t="s">
        <v>301</v>
      </c>
      <c r="C57" s="231">
        <v>2356.85</v>
      </c>
      <c r="D57" s="232">
        <v>2366.15</v>
      </c>
      <c r="E57" s="232">
        <v>2342.3000000000002</v>
      </c>
      <c r="F57" s="232">
        <v>2327.75</v>
      </c>
      <c r="G57" s="232">
        <v>2303.9</v>
      </c>
      <c r="H57" s="232">
        <v>2380.7000000000003</v>
      </c>
      <c r="I57" s="232">
        <v>2404.5499999999997</v>
      </c>
      <c r="J57" s="232">
        <v>2419.1000000000004</v>
      </c>
      <c r="K57" s="231">
        <v>2390</v>
      </c>
      <c r="L57" s="231">
        <v>2351.6</v>
      </c>
      <c r="M57" s="231">
        <v>0.10155</v>
      </c>
      <c r="N57" s="1"/>
      <c r="O57" s="1"/>
    </row>
    <row r="58" spans="1:15" ht="12.75" customHeight="1">
      <c r="A58" s="30">
        <v>48</v>
      </c>
      <c r="B58" s="217" t="s">
        <v>302</v>
      </c>
      <c r="C58" s="231">
        <v>468.45</v>
      </c>
      <c r="D58" s="232">
        <v>471.23333333333329</v>
      </c>
      <c r="E58" s="232">
        <v>464.61666666666656</v>
      </c>
      <c r="F58" s="232">
        <v>460.78333333333325</v>
      </c>
      <c r="G58" s="232">
        <v>454.16666666666652</v>
      </c>
      <c r="H58" s="232">
        <v>475.06666666666661</v>
      </c>
      <c r="I58" s="232">
        <v>481.68333333333328</v>
      </c>
      <c r="J58" s="232">
        <v>485.51666666666665</v>
      </c>
      <c r="K58" s="231">
        <v>477.85</v>
      </c>
      <c r="L58" s="231">
        <v>467.4</v>
      </c>
      <c r="M58" s="231">
        <v>4.7747000000000002</v>
      </c>
      <c r="N58" s="1"/>
      <c r="O58" s="1"/>
    </row>
    <row r="59" spans="1:15" ht="12.75" customHeight="1">
      <c r="A59" s="30">
        <v>49</v>
      </c>
      <c r="B59" s="217" t="s">
        <v>62</v>
      </c>
      <c r="C59" s="231">
        <v>3903.8</v>
      </c>
      <c r="D59" s="232">
        <v>3910.7000000000003</v>
      </c>
      <c r="E59" s="232">
        <v>3886.4500000000007</v>
      </c>
      <c r="F59" s="232">
        <v>3869.1000000000004</v>
      </c>
      <c r="G59" s="232">
        <v>3844.8500000000008</v>
      </c>
      <c r="H59" s="232">
        <v>3928.0500000000006</v>
      </c>
      <c r="I59" s="232">
        <v>3952.2999999999997</v>
      </c>
      <c r="J59" s="232">
        <v>3969.6500000000005</v>
      </c>
      <c r="K59" s="231">
        <v>3934.95</v>
      </c>
      <c r="L59" s="231">
        <v>3893.35</v>
      </c>
      <c r="M59" s="231">
        <v>1.69828</v>
      </c>
      <c r="N59" s="1"/>
      <c r="O59" s="1"/>
    </row>
    <row r="60" spans="1:15" ht="12.75" customHeight="1">
      <c r="A60" s="30">
        <v>50</v>
      </c>
      <c r="B60" s="217" t="s">
        <v>303</v>
      </c>
      <c r="C60" s="231">
        <v>1127.25</v>
      </c>
      <c r="D60" s="232">
        <v>1126.25</v>
      </c>
      <c r="E60" s="232">
        <v>1119.5</v>
      </c>
      <c r="F60" s="232">
        <v>1111.75</v>
      </c>
      <c r="G60" s="232">
        <v>1105</v>
      </c>
      <c r="H60" s="232">
        <v>1134</v>
      </c>
      <c r="I60" s="232">
        <v>1140.75</v>
      </c>
      <c r="J60" s="232">
        <v>1148.5</v>
      </c>
      <c r="K60" s="231">
        <v>1133</v>
      </c>
      <c r="L60" s="231">
        <v>1118.5</v>
      </c>
      <c r="M60" s="231">
        <v>2.09036</v>
      </c>
      <c r="N60" s="1"/>
      <c r="O60" s="1"/>
    </row>
    <row r="61" spans="1:15" ht="12.75" customHeight="1">
      <c r="A61" s="30">
        <v>51</v>
      </c>
      <c r="B61" s="217" t="s">
        <v>65</v>
      </c>
      <c r="C61" s="231">
        <v>6367.4</v>
      </c>
      <c r="D61" s="232">
        <v>6384.6500000000005</v>
      </c>
      <c r="E61" s="232">
        <v>6325.7500000000009</v>
      </c>
      <c r="F61" s="232">
        <v>6284.1</v>
      </c>
      <c r="G61" s="232">
        <v>6225.2000000000007</v>
      </c>
      <c r="H61" s="232">
        <v>6426.3000000000011</v>
      </c>
      <c r="I61" s="232">
        <v>6485.2000000000007</v>
      </c>
      <c r="J61" s="232">
        <v>6526.8500000000013</v>
      </c>
      <c r="K61" s="231">
        <v>6443.55</v>
      </c>
      <c r="L61" s="231">
        <v>6343</v>
      </c>
      <c r="M61" s="231">
        <v>4.6573200000000003</v>
      </c>
      <c r="N61" s="1"/>
      <c r="O61" s="1"/>
    </row>
    <row r="62" spans="1:15" ht="12.75" customHeight="1">
      <c r="A62" s="30">
        <v>52</v>
      </c>
      <c r="B62" s="217" t="s">
        <v>64</v>
      </c>
      <c r="C62" s="231">
        <v>1404.6</v>
      </c>
      <c r="D62" s="232">
        <v>1410.3999999999999</v>
      </c>
      <c r="E62" s="232">
        <v>1394.9999999999998</v>
      </c>
      <c r="F62" s="232">
        <v>1385.3999999999999</v>
      </c>
      <c r="G62" s="232">
        <v>1369.9999999999998</v>
      </c>
      <c r="H62" s="232">
        <v>1419.9999999999998</v>
      </c>
      <c r="I62" s="232">
        <v>1435.3999999999999</v>
      </c>
      <c r="J62" s="232">
        <v>1444.9999999999998</v>
      </c>
      <c r="K62" s="231">
        <v>1425.8</v>
      </c>
      <c r="L62" s="231">
        <v>1400.8</v>
      </c>
      <c r="M62" s="231">
        <v>9.9373500000000003</v>
      </c>
      <c r="N62" s="1"/>
      <c r="O62" s="1"/>
    </row>
    <row r="63" spans="1:15" ht="12.75" customHeight="1">
      <c r="A63" s="30">
        <v>53</v>
      </c>
      <c r="B63" s="217" t="s">
        <v>241</v>
      </c>
      <c r="C63" s="231">
        <v>6051.15</v>
      </c>
      <c r="D63" s="232">
        <v>6034.3166666666657</v>
      </c>
      <c r="E63" s="232">
        <v>5969.7333333333318</v>
      </c>
      <c r="F63" s="232">
        <v>5888.3166666666657</v>
      </c>
      <c r="G63" s="232">
        <v>5823.7333333333318</v>
      </c>
      <c r="H63" s="232">
        <v>6115.7333333333318</v>
      </c>
      <c r="I63" s="232">
        <v>6180.3166666666657</v>
      </c>
      <c r="J63" s="232">
        <v>6261.7333333333318</v>
      </c>
      <c r="K63" s="231">
        <v>6098.9</v>
      </c>
      <c r="L63" s="231">
        <v>5952.9</v>
      </c>
      <c r="M63" s="231">
        <v>0.21693999999999999</v>
      </c>
      <c r="N63" s="1"/>
      <c r="O63" s="1"/>
    </row>
    <row r="64" spans="1:15" ht="12.75" customHeight="1">
      <c r="A64" s="30">
        <v>54</v>
      </c>
      <c r="B64" s="217" t="s">
        <v>304</v>
      </c>
      <c r="C64" s="231">
        <v>2176.4499999999998</v>
      </c>
      <c r="D64" s="232">
        <v>2189.9166666666665</v>
      </c>
      <c r="E64" s="232">
        <v>2150.9333333333329</v>
      </c>
      <c r="F64" s="232">
        <v>2125.4166666666665</v>
      </c>
      <c r="G64" s="232">
        <v>2086.4333333333329</v>
      </c>
      <c r="H64" s="232">
        <v>2215.4333333333329</v>
      </c>
      <c r="I64" s="232">
        <v>2254.4166666666665</v>
      </c>
      <c r="J64" s="232">
        <v>2279.9333333333329</v>
      </c>
      <c r="K64" s="231">
        <v>2228.9</v>
      </c>
      <c r="L64" s="231">
        <v>2164.4</v>
      </c>
      <c r="M64" s="231">
        <v>0.40855999999999998</v>
      </c>
      <c r="N64" s="1"/>
      <c r="O64" s="1"/>
    </row>
    <row r="65" spans="1:15" ht="12.75" customHeight="1">
      <c r="A65" s="30">
        <v>55</v>
      </c>
      <c r="B65" s="217" t="s">
        <v>66</v>
      </c>
      <c r="C65" s="231">
        <v>2057.6</v>
      </c>
      <c r="D65" s="232">
        <v>2051.9166666666665</v>
      </c>
      <c r="E65" s="232">
        <v>2032.9833333333331</v>
      </c>
      <c r="F65" s="232">
        <v>2008.3666666666666</v>
      </c>
      <c r="G65" s="232">
        <v>1989.4333333333332</v>
      </c>
      <c r="H65" s="232">
        <v>2076.5333333333328</v>
      </c>
      <c r="I65" s="232">
        <v>2095.4666666666662</v>
      </c>
      <c r="J65" s="232">
        <v>2120.083333333333</v>
      </c>
      <c r="K65" s="231">
        <v>2070.85</v>
      </c>
      <c r="L65" s="231">
        <v>2027.3</v>
      </c>
      <c r="M65" s="231">
        <v>3.0725600000000002</v>
      </c>
      <c r="N65" s="1"/>
      <c r="O65" s="1"/>
    </row>
    <row r="66" spans="1:15" ht="12.75" customHeight="1">
      <c r="A66" s="30">
        <v>56</v>
      </c>
      <c r="B66" s="217" t="s">
        <v>305</v>
      </c>
      <c r="C66" s="231">
        <v>377.7</v>
      </c>
      <c r="D66" s="232">
        <v>376.59999999999997</v>
      </c>
      <c r="E66" s="232">
        <v>371.49999999999994</v>
      </c>
      <c r="F66" s="232">
        <v>365.29999999999995</v>
      </c>
      <c r="G66" s="232">
        <v>360.19999999999993</v>
      </c>
      <c r="H66" s="232">
        <v>382.79999999999995</v>
      </c>
      <c r="I66" s="232">
        <v>387.9</v>
      </c>
      <c r="J66" s="232">
        <v>394.09999999999997</v>
      </c>
      <c r="K66" s="231">
        <v>381.7</v>
      </c>
      <c r="L66" s="231">
        <v>370.4</v>
      </c>
      <c r="M66" s="231">
        <v>12.092000000000001</v>
      </c>
      <c r="N66" s="1"/>
      <c r="O66" s="1"/>
    </row>
    <row r="67" spans="1:15" ht="12.75" customHeight="1">
      <c r="A67" s="30">
        <v>57</v>
      </c>
      <c r="B67" s="217" t="s">
        <v>67</v>
      </c>
      <c r="C67" s="231">
        <v>235.65</v>
      </c>
      <c r="D67" s="232">
        <v>236.4</v>
      </c>
      <c r="E67" s="232">
        <v>233.85000000000002</v>
      </c>
      <c r="F67" s="232">
        <v>232.05</v>
      </c>
      <c r="G67" s="232">
        <v>229.50000000000003</v>
      </c>
      <c r="H67" s="232">
        <v>238.20000000000002</v>
      </c>
      <c r="I67" s="232">
        <v>240.75000000000003</v>
      </c>
      <c r="J67" s="232">
        <v>242.55</v>
      </c>
      <c r="K67" s="231">
        <v>238.95</v>
      </c>
      <c r="L67" s="231">
        <v>234.6</v>
      </c>
      <c r="M67" s="231">
        <v>43.40061</v>
      </c>
      <c r="N67" s="1"/>
      <c r="O67" s="1"/>
    </row>
    <row r="68" spans="1:15" ht="12.75" customHeight="1">
      <c r="A68" s="30">
        <v>58</v>
      </c>
      <c r="B68" s="217" t="s">
        <v>68</v>
      </c>
      <c r="C68" s="231">
        <v>164.25</v>
      </c>
      <c r="D68" s="232">
        <v>165.31666666666666</v>
      </c>
      <c r="E68" s="232">
        <v>162.23333333333332</v>
      </c>
      <c r="F68" s="232">
        <v>160.21666666666667</v>
      </c>
      <c r="G68" s="232">
        <v>157.13333333333333</v>
      </c>
      <c r="H68" s="232">
        <v>167.33333333333331</v>
      </c>
      <c r="I68" s="232">
        <v>170.41666666666669</v>
      </c>
      <c r="J68" s="232">
        <v>172.43333333333331</v>
      </c>
      <c r="K68" s="231">
        <v>168.4</v>
      </c>
      <c r="L68" s="231">
        <v>163.30000000000001</v>
      </c>
      <c r="M68" s="231">
        <v>172.85378</v>
      </c>
      <c r="N68" s="1"/>
      <c r="O68" s="1"/>
    </row>
    <row r="69" spans="1:15" ht="12.75" customHeight="1">
      <c r="A69" s="30">
        <v>59</v>
      </c>
      <c r="B69" s="217" t="s">
        <v>242</v>
      </c>
      <c r="C69" s="231">
        <v>75.599999999999994</v>
      </c>
      <c r="D69" s="232">
        <v>75.483333333333334</v>
      </c>
      <c r="E69" s="232">
        <v>74.816666666666663</v>
      </c>
      <c r="F69" s="232">
        <v>74.033333333333331</v>
      </c>
      <c r="G69" s="232">
        <v>73.36666666666666</v>
      </c>
      <c r="H69" s="232">
        <v>76.266666666666666</v>
      </c>
      <c r="I69" s="232">
        <v>76.933333333333323</v>
      </c>
      <c r="J69" s="232">
        <v>77.716666666666669</v>
      </c>
      <c r="K69" s="231">
        <v>76.150000000000006</v>
      </c>
      <c r="L69" s="231">
        <v>74.7</v>
      </c>
      <c r="M69" s="231">
        <v>66.697990000000004</v>
      </c>
      <c r="N69" s="1"/>
      <c r="O69" s="1"/>
    </row>
    <row r="70" spans="1:15" ht="12.75" customHeight="1">
      <c r="A70" s="30">
        <v>60</v>
      </c>
      <c r="B70" s="217" t="s">
        <v>306</v>
      </c>
      <c r="C70" s="231">
        <v>26.35</v>
      </c>
      <c r="D70" s="232">
        <v>26.599999999999998</v>
      </c>
      <c r="E70" s="232">
        <v>25.949999999999996</v>
      </c>
      <c r="F70" s="232">
        <v>25.549999999999997</v>
      </c>
      <c r="G70" s="232">
        <v>24.899999999999995</v>
      </c>
      <c r="H70" s="232">
        <v>26.999999999999996</v>
      </c>
      <c r="I70" s="232">
        <v>27.649999999999995</v>
      </c>
      <c r="J70" s="232">
        <v>28.049999999999997</v>
      </c>
      <c r="K70" s="231">
        <v>27.25</v>
      </c>
      <c r="L70" s="231">
        <v>26.2</v>
      </c>
      <c r="M70" s="231">
        <v>93.089889999999997</v>
      </c>
      <c r="N70" s="1"/>
      <c r="O70" s="1"/>
    </row>
    <row r="71" spans="1:15" ht="12.75" customHeight="1">
      <c r="A71" s="30">
        <v>61</v>
      </c>
      <c r="B71" s="217" t="s">
        <v>69</v>
      </c>
      <c r="C71" s="231">
        <v>1434.05</v>
      </c>
      <c r="D71" s="232">
        <v>1434.2</v>
      </c>
      <c r="E71" s="232">
        <v>1416.8500000000001</v>
      </c>
      <c r="F71" s="232">
        <v>1399.65</v>
      </c>
      <c r="G71" s="232">
        <v>1382.3000000000002</v>
      </c>
      <c r="H71" s="232">
        <v>1451.4</v>
      </c>
      <c r="I71" s="232">
        <v>1468.75</v>
      </c>
      <c r="J71" s="232">
        <v>1485.95</v>
      </c>
      <c r="K71" s="231">
        <v>1451.55</v>
      </c>
      <c r="L71" s="231">
        <v>1417</v>
      </c>
      <c r="M71" s="231">
        <v>9.3431999999999995</v>
      </c>
      <c r="N71" s="1"/>
      <c r="O71" s="1"/>
    </row>
    <row r="72" spans="1:15" ht="12.75" customHeight="1">
      <c r="A72" s="30">
        <v>62</v>
      </c>
      <c r="B72" s="217" t="s">
        <v>307</v>
      </c>
      <c r="C72" s="231">
        <v>4476</v>
      </c>
      <c r="D72" s="232">
        <v>4503.9833333333336</v>
      </c>
      <c r="E72" s="232">
        <v>4442.0166666666673</v>
      </c>
      <c r="F72" s="232">
        <v>4408.0333333333338</v>
      </c>
      <c r="G72" s="232">
        <v>4346.0666666666675</v>
      </c>
      <c r="H72" s="232">
        <v>4537.9666666666672</v>
      </c>
      <c r="I72" s="232">
        <v>4599.9333333333343</v>
      </c>
      <c r="J72" s="232">
        <v>4633.916666666667</v>
      </c>
      <c r="K72" s="231">
        <v>4565.95</v>
      </c>
      <c r="L72" s="231">
        <v>4470</v>
      </c>
      <c r="M72" s="231">
        <v>9.8379999999999995E-2</v>
      </c>
      <c r="N72" s="1"/>
      <c r="O72" s="1"/>
    </row>
    <row r="73" spans="1:15" ht="12.75" customHeight="1">
      <c r="A73" s="30">
        <v>63</v>
      </c>
      <c r="B73" s="217" t="s">
        <v>72</v>
      </c>
      <c r="C73" s="231">
        <v>570.4</v>
      </c>
      <c r="D73" s="232">
        <v>569.01666666666677</v>
      </c>
      <c r="E73" s="232">
        <v>565.03333333333353</v>
      </c>
      <c r="F73" s="232">
        <v>559.66666666666674</v>
      </c>
      <c r="G73" s="232">
        <v>555.68333333333351</v>
      </c>
      <c r="H73" s="232">
        <v>574.38333333333355</v>
      </c>
      <c r="I73" s="232">
        <v>578.3666666666669</v>
      </c>
      <c r="J73" s="232">
        <v>583.73333333333358</v>
      </c>
      <c r="K73" s="231">
        <v>573</v>
      </c>
      <c r="L73" s="231">
        <v>563.65</v>
      </c>
      <c r="M73" s="231">
        <v>5.4622000000000002</v>
      </c>
      <c r="N73" s="1"/>
      <c r="O73" s="1"/>
    </row>
    <row r="74" spans="1:15" ht="12.75" customHeight="1">
      <c r="A74" s="30">
        <v>64</v>
      </c>
      <c r="B74" s="217" t="s">
        <v>308</v>
      </c>
      <c r="C74" s="231">
        <v>918.3</v>
      </c>
      <c r="D74" s="232">
        <v>901.44999999999993</v>
      </c>
      <c r="E74" s="232">
        <v>877.99999999999989</v>
      </c>
      <c r="F74" s="232">
        <v>837.69999999999993</v>
      </c>
      <c r="G74" s="232">
        <v>814.24999999999989</v>
      </c>
      <c r="H74" s="232">
        <v>941.74999999999989</v>
      </c>
      <c r="I74" s="232">
        <v>965.19999999999993</v>
      </c>
      <c r="J74" s="232">
        <v>1005.4999999999999</v>
      </c>
      <c r="K74" s="231">
        <v>924.9</v>
      </c>
      <c r="L74" s="231">
        <v>861.15</v>
      </c>
      <c r="M74" s="231">
        <v>50.580629999999999</v>
      </c>
      <c r="N74" s="1"/>
      <c r="O74" s="1"/>
    </row>
    <row r="75" spans="1:15" ht="12.75" customHeight="1">
      <c r="A75" s="30">
        <v>65</v>
      </c>
      <c r="B75" s="217" t="s">
        <v>71</v>
      </c>
      <c r="C75" s="231">
        <v>94.9</v>
      </c>
      <c r="D75" s="232">
        <v>95.283333333333346</v>
      </c>
      <c r="E75" s="232">
        <v>93.816666666666691</v>
      </c>
      <c r="F75" s="232">
        <v>92.733333333333348</v>
      </c>
      <c r="G75" s="232">
        <v>91.266666666666694</v>
      </c>
      <c r="H75" s="232">
        <v>96.366666666666688</v>
      </c>
      <c r="I75" s="232">
        <v>97.833333333333357</v>
      </c>
      <c r="J75" s="232">
        <v>98.916666666666686</v>
      </c>
      <c r="K75" s="231">
        <v>96.75</v>
      </c>
      <c r="L75" s="231">
        <v>94.2</v>
      </c>
      <c r="M75" s="231">
        <v>175.05922000000001</v>
      </c>
      <c r="N75" s="1"/>
      <c r="O75" s="1"/>
    </row>
    <row r="76" spans="1:15" ht="12.75" customHeight="1">
      <c r="A76" s="30">
        <v>66</v>
      </c>
      <c r="B76" s="217" t="s">
        <v>73</v>
      </c>
      <c r="C76" s="231">
        <v>860.35</v>
      </c>
      <c r="D76" s="232">
        <v>863.56666666666661</v>
      </c>
      <c r="E76" s="232">
        <v>852.83333333333326</v>
      </c>
      <c r="F76" s="232">
        <v>845.31666666666661</v>
      </c>
      <c r="G76" s="232">
        <v>834.58333333333326</v>
      </c>
      <c r="H76" s="232">
        <v>871.08333333333326</v>
      </c>
      <c r="I76" s="232">
        <v>881.81666666666661</v>
      </c>
      <c r="J76" s="232">
        <v>889.33333333333326</v>
      </c>
      <c r="K76" s="231">
        <v>874.3</v>
      </c>
      <c r="L76" s="231">
        <v>856.05</v>
      </c>
      <c r="M76" s="231">
        <v>8.9522600000000008</v>
      </c>
      <c r="N76" s="1"/>
      <c r="O76" s="1"/>
    </row>
    <row r="77" spans="1:15" ht="12.75" customHeight="1">
      <c r="A77" s="30">
        <v>67</v>
      </c>
      <c r="B77" s="217" t="s">
        <v>76</v>
      </c>
      <c r="C77" s="231">
        <v>71.650000000000006</v>
      </c>
      <c r="D77" s="232">
        <v>71.599999999999994</v>
      </c>
      <c r="E77" s="232">
        <v>70.649999999999991</v>
      </c>
      <c r="F77" s="232">
        <v>69.649999999999991</v>
      </c>
      <c r="G77" s="232">
        <v>68.699999999999989</v>
      </c>
      <c r="H77" s="232">
        <v>72.599999999999994</v>
      </c>
      <c r="I77" s="232">
        <v>73.549999999999983</v>
      </c>
      <c r="J77" s="232">
        <v>74.55</v>
      </c>
      <c r="K77" s="231">
        <v>72.55</v>
      </c>
      <c r="L77" s="231">
        <v>70.599999999999994</v>
      </c>
      <c r="M77" s="231">
        <v>143.07991999999999</v>
      </c>
      <c r="N77" s="1"/>
      <c r="O77" s="1"/>
    </row>
    <row r="78" spans="1:15" ht="12.75" customHeight="1">
      <c r="A78" s="30">
        <v>68</v>
      </c>
      <c r="B78" s="217" t="s">
        <v>80</v>
      </c>
      <c r="C78" s="231">
        <v>326.14999999999998</v>
      </c>
      <c r="D78" s="232">
        <v>328.51666666666665</v>
      </c>
      <c r="E78" s="232">
        <v>323.58333333333331</v>
      </c>
      <c r="F78" s="232">
        <v>321.01666666666665</v>
      </c>
      <c r="G78" s="232">
        <v>316.08333333333331</v>
      </c>
      <c r="H78" s="232">
        <v>331.08333333333331</v>
      </c>
      <c r="I78" s="232">
        <v>336.01666666666671</v>
      </c>
      <c r="J78" s="232">
        <v>338.58333333333331</v>
      </c>
      <c r="K78" s="231">
        <v>333.45</v>
      </c>
      <c r="L78" s="231">
        <v>325.95</v>
      </c>
      <c r="M78" s="231">
        <v>17.731259999999999</v>
      </c>
      <c r="N78" s="1"/>
      <c r="O78" s="1"/>
    </row>
    <row r="79" spans="1:15" ht="12.75" customHeight="1">
      <c r="A79" s="30">
        <v>69</v>
      </c>
      <c r="B79" s="217" t="s">
        <v>851</v>
      </c>
      <c r="C79" s="231">
        <v>8840.1</v>
      </c>
      <c r="D79" s="232">
        <v>8771.0333333333328</v>
      </c>
      <c r="E79" s="232">
        <v>8643.0666666666657</v>
      </c>
      <c r="F79" s="232">
        <v>8446.0333333333328</v>
      </c>
      <c r="G79" s="232">
        <v>8318.0666666666657</v>
      </c>
      <c r="H79" s="232">
        <v>8968.0666666666657</v>
      </c>
      <c r="I79" s="232">
        <v>9096.0333333333328</v>
      </c>
      <c r="J79" s="232">
        <v>9293.0666666666657</v>
      </c>
      <c r="K79" s="231">
        <v>8899</v>
      </c>
      <c r="L79" s="231">
        <v>8574</v>
      </c>
      <c r="M79" s="231">
        <v>2.137E-2</v>
      </c>
      <c r="N79" s="1"/>
      <c r="O79" s="1"/>
    </row>
    <row r="80" spans="1:15" ht="12.75" customHeight="1">
      <c r="A80" s="30">
        <v>70</v>
      </c>
      <c r="B80" s="217" t="s">
        <v>75</v>
      </c>
      <c r="C80" s="231">
        <v>779.15</v>
      </c>
      <c r="D80" s="232">
        <v>783.34999999999991</v>
      </c>
      <c r="E80" s="232">
        <v>772.89999999999986</v>
      </c>
      <c r="F80" s="232">
        <v>766.65</v>
      </c>
      <c r="G80" s="232">
        <v>756.19999999999993</v>
      </c>
      <c r="H80" s="232">
        <v>789.5999999999998</v>
      </c>
      <c r="I80" s="232">
        <v>800.04999999999984</v>
      </c>
      <c r="J80" s="232">
        <v>806.29999999999973</v>
      </c>
      <c r="K80" s="231">
        <v>793.8</v>
      </c>
      <c r="L80" s="231">
        <v>777.1</v>
      </c>
      <c r="M80" s="231">
        <v>33.817740000000001</v>
      </c>
      <c r="N80" s="1"/>
      <c r="O80" s="1"/>
    </row>
    <row r="81" spans="1:15" ht="12.75" customHeight="1">
      <c r="A81" s="30">
        <v>71</v>
      </c>
      <c r="B81" s="217" t="s">
        <v>77</v>
      </c>
      <c r="C81" s="231">
        <v>227.7</v>
      </c>
      <c r="D81" s="232">
        <v>229.29999999999998</v>
      </c>
      <c r="E81" s="232">
        <v>224.89999999999998</v>
      </c>
      <c r="F81" s="232">
        <v>222.1</v>
      </c>
      <c r="G81" s="232">
        <v>217.7</v>
      </c>
      <c r="H81" s="232">
        <v>232.09999999999997</v>
      </c>
      <c r="I81" s="232">
        <v>236.5</v>
      </c>
      <c r="J81" s="232">
        <v>239.29999999999995</v>
      </c>
      <c r="K81" s="231">
        <v>233.7</v>
      </c>
      <c r="L81" s="231">
        <v>226.5</v>
      </c>
      <c r="M81" s="231">
        <v>52.896439999999998</v>
      </c>
      <c r="N81" s="1"/>
      <c r="O81" s="1"/>
    </row>
    <row r="82" spans="1:15" ht="12.75" customHeight="1">
      <c r="A82" s="30">
        <v>72</v>
      </c>
      <c r="B82" s="217" t="s">
        <v>309</v>
      </c>
      <c r="C82" s="231">
        <v>878.8</v>
      </c>
      <c r="D82" s="232">
        <v>884.55000000000007</v>
      </c>
      <c r="E82" s="232">
        <v>870.25000000000011</v>
      </c>
      <c r="F82" s="232">
        <v>861.7</v>
      </c>
      <c r="G82" s="232">
        <v>847.40000000000009</v>
      </c>
      <c r="H82" s="232">
        <v>893.10000000000014</v>
      </c>
      <c r="I82" s="232">
        <v>907.40000000000009</v>
      </c>
      <c r="J82" s="232">
        <v>915.95000000000016</v>
      </c>
      <c r="K82" s="231">
        <v>898.85</v>
      </c>
      <c r="L82" s="231">
        <v>876</v>
      </c>
      <c r="M82" s="231">
        <v>0.91742000000000001</v>
      </c>
      <c r="N82" s="1"/>
      <c r="O82" s="1"/>
    </row>
    <row r="83" spans="1:15" ht="12.75" customHeight="1">
      <c r="A83" s="30">
        <v>73</v>
      </c>
      <c r="B83" s="217" t="s">
        <v>310</v>
      </c>
      <c r="C83" s="231">
        <v>291.39999999999998</v>
      </c>
      <c r="D83" s="232">
        <v>292.23333333333335</v>
      </c>
      <c r="E83" s="232">
        <v>288.16666666666669</v>
      </c>
      <c r="F83" s="232">
        <v>284.93333333333334</v>
      </c>
      <c r="G83" s="232">
        <v>280.86666666666667</v>
      </c>
      <c r="H83" s="232">
        <v>295.4666666666667</v>
      </c>
      <c r="I83" s="232">
        <v>299.5333333333333</v>
      </c>
      <c r="J83" s="232">
        <v>302.76666666666671</v>
      </c>
      <c r="K83" s="231">
        <v>296.3</v>
      </c>
      <c r="L83" s="231">
        <v>289</v>
      </c>
      <c r="M83" s="231">
        <v>11.01333</v>
      </c>
      <c r="N83" s="1"/>
      <c r="O83" s="1"/>
    </row>
    <row r="84" spans="1:15" ht="12.75" customHeight="1">
      <c r="A84" s="30">
        <v>74</v>
      </c>
      <c r="B84" s="217" t="s">
        <v>311</v>
      </c>
      <c r="C84" s="231">
        <v>6247.9</v>
      </c>
      <c r="D84" s="232">
        <v>6224.8666666666659</v>
      </c>
      <c r="E84" s="232">
        <v>6185.3833333333314</v>
      </c>
      <c r="F84" s="232">
        <v>6122.8666666666659</v>
      </c>
      <c r="G84" s="232">
        <v>6083.3833333333314</v>
      </c>
      <c r="H84" s="232">
        <v>6287.3833333333314</v>
      </c>
      <c r="I84" s="232">
        <v>6326.8666666666668</v>
      </c>
      <c r="J84" s="232">
        <v>6389.3833333333314</v>
      </c>
      <c r="K84" s="231">
        <v>6264.35</v>
      </c>
      <c r="L84" s="231">
        <v>6162.35</v>
      </c>
      <c r="M84" s="231">
        <v>6.6780000000000006E-2</v>
      </c>
      <c r="N84" s="1"/>
      <c r="O84" s="1"/>
    </row>
    <row r="85" spans="1:15" ht="12.75" customHeight="1">
      <c r="A85" s="30">
        <v>75</v>
      </c>
      <c r="B85" s="217" t="s">
        <v>312</v>
      </c>
      <c r="C85" s="231">
        <v>1419.25</v>
      </c>
      <c r="D85" s="232">
        <v>1422.6333333333332</v>
      </c>
      <c r="E85" s="232">
        <v>1410.9166666666665</v>
      </c>
      <c r="F85" s="232">
        <v>1402.5833333333333</v>
      </c>
      <c r="G85" s="232">
        <v>1390.8666666666666</v>
      </c>
      <c r="H85" s="232">
        <v>1430.9666666666665</v>
      </c>
      <c r="I85" s="232">
        <v>1442.6833333333332</v>
      </c>
      <c r="J85" s="232">
        <v>1451.0166666666664</v>
      </c>
      <c r="K85" s="231">
        <v>1434.35</v>
      </c>
      <c r="L85" s="231">
        <v>1414.3</v>
      </c>
      <c r="M85" s="231">
        <v>0.31645000000000001</v>
      </c>
      <c r="N85" s="1"/>
      <c r="O85" s="1"/>
    </row>
    <row r="86" spans="1:15" ht="12.75" customHeight="1">
      <c r="A86" s="30">
        <v>76</v>
      </c>
      <c r="B86" s="217" t="s">
        <v>243</v>
      </c>
      <c r="C86" s="231">
        <v>899.3</v>
      </c>
      <c r="D86" s="232">
        <v>903.04999999999984</v>
      </c>
      <c r="E86" s="232">
        <v>892.1999999999997</v>
      </c>
      <c r="F86" s="232">
        <v>885.09999999999991</v>
      </c>
      <c r="G86" s="232">
        <v>874.24999999999977</v>
      </c>
      <c r="H86" s="232">
        <v>910.14999999999964</v>
      </c>
      <c r="I86" s="232">
        <v>920.99999999999977</v>
      </c>
      <c r="J86" s="232">
        <v>928.09999999999957</v>
      </c>
      <c r="K86" s="231">
        <v>913.9</v>
      </c>
      <c r="L86" s="231">
        <v>895.95</v>
      </c>
      <c r="M86" s="231">
        <v>0.22656000000000001</v>
      </c>
      <c r="N86" s="1"/>
      <c r="O86" s="1"/>
    </row>
    <row r="87" spans="1:15" ht="12.75" customHeight="1">
      <c r="A87" s="30">
        <v>77</v>
      </c>
      <c r="B87" s="217" t="s">
        <v>811</v>
      </c>
      <c r="C87" s="231">
        <v>461.85</v>
      </c>
      <c r="D87" s="232">
        <v>466.9666666666667</v>
      </c>
      <c r="E87" s="232">
        <v>452.98333333333341</v>
      </c>
      <c r="F87" s="232">
        <v>444.11666666666673</v>
      </c>
      <c r="G87" s="232">
        <v>430.13333333333344</v>
      </c>
      <c r="H87" s="232">
        <v>475.83333333333337</v>
      </c>
      <c r="I87" s="232">
        <v>489.81666666666672</v>
      </c>
      <c r="J87" s="232">
        <v>498.68333333333334</v>
      </c>
      <c r="K87" s="231">
        <v>480.95</v>
      </c>
      <c r="L87" s="231">
        <v>458.1</v>
      </c>
      <c r="M87" s="231">
        <v>2.9420199999999999</v>
      </c>
      <c r="N87" s="1"/>
      <c r="O87" s="1"/>
    </row>
    <row r="88" spans="1:15" ht="12.75" customHeight="1">
      <c r="A88" s="30">
        <v>78</v>
      </c>
      <c r="B88" s="217" t="s">
        <v>78</v>
      </c>
      <c r="C88" s="231">
        <v>18183.349999999999</v>
      </c>
      <c r="D88" s="232">
        <v>18130.083333333332</v>
      </c>
      <c r="E88" s="232">
        <v>17954.266666666663</v>
      </c>
      <c r="F88" s="232">
        <v>17725.183333333331</v>
      </c>
      <c r="G88" s="232">
        <v>17549.366666666661</v>
      </c>
      <c r="H88" s="232">
        <v>18359.166666666664</v>
      </c>
      <c r="I88" s="232">
        <v>18534.983333333337</v>
      </c>
      <c r="J88" s="232">
        <v>18764.066666666666</v>
      </c>
      <c r="K88" s="231">
        <v>18305.900000000001</v>
      </c>
      <c r="L88" s="231">
        <v>17901</v>
      </c>
      <c r="M88" s="231">
        <v>0.27322999999999997</v>
      </c>
      <c r="N88" s="1"/>
      <c r="O88" s="1"/>
    </row>
    <row r="89" spans="1:15" ht="12.75" customHeight="1">
      <c r="A89" s="30">
        <v>79</v>
      </c>
      <c r="B89" s="217" t="s">
        <v>313</v>
      </c>
      <c r="C89" s="231">
        <v>481.65</v>
      </c>
      <c r="D89" s="232">
        <v>487.08333333333331</v>
      </c>
      <c r="E89" s="232">
        <v>474.56666666666661</v>
      </c>
      <c r="F89" s="232">
        <v>467.48333333333329</v>
      </c>
      <c r="G89" s="232">
        <v>454.96666666666658</v>
      </c>
      <c r="H89" s="232">
        <v>494.16666666666663</v>
      </c>
      <c r="I89" s="232">
        <v>506.68333333333339</v>
      </c>
      <c r="J89" s="232">
        <v>513.76666666666665</v>
      </c>
      <c r="K89" s="231">
        <v>499.6</v>
      </c>
      <c r="L89" s="231">
        <v>480</v>
      </c>
      <c r="M89" s="231">
        <v>2.5204499999999999</v>
      </c>
      <c r="N89" s="1"/>
      <c r="O89" s="1"/>
    </row>
    <row r="90" spans="1:15" ht="12.75" customHeight="1">
      <c r="A90" s="30">
        <v>80</v>
      </c>
      <c r="B90" s="217" t="s">
        <v>812</v>
      </c>
      <c r="C90" s="231">
        <v>24.5</v>
      </c>
      <c r="D90" s="232">
        <v>24.833333333333332</v>
      </c>
      <c r="E90" s="232">
        <v>24.066666666666663</v>
      </c>
      <c r="F90" s="232">
        <v>23.633333333333329</v>
      </c>
      <c r="G90" s="232">
        <v>22.86666666666666</v>
      </c>
      <c r="H90" s="232">
        <v>25.266666666666666</v>
      </c>
      <c r="I90" s="232">
        <v>26.033333333333339</v>
      </c>
      <c r="J90" s="232">
        <v>26.466666666666669</v>
      </c>
      <c r="K90" s="231">
        <v>25.6</v>
      </c>
      <c r="L90" s="231">
        <v>24.4</v>
      </c>
      <c r="M90" s="231">
        <v>522.10054000000002</v>
      </c>
      <c r="N90" s="1"/>
      <c r="O90" s="1"/>
    </row>
    <row r="91" spans="1:15" ht="12.75" customHeight="1">
      <c r="A91" s="30">
        <v>81</v>
      </c>
      <c r="B91" s="217" t="s">
        <v>81</v>
      </c>
      <c r="C91" s="231">
        <v>4453.8</v>
      </c>
      <c r="D91" s="232">
        <v>4480.9333333333334</v>
      </c>
      <c r="E91" s="232">
        <v>4416.8666666666668</v>
      </c>
      <c r="F91" s="232">
        <v>4379.9333333333334</v>
      </c>
      <c r="G91" s="232">
        <v>4315.8666666666668</v>
      </c>
      <c r="H91" s="232">
        <v>4517.8666666666668</v>
      </c>
      <c r="I91" s="232">
        <v>4581.9333333333343</v>
      </c>
      <c r="J91" s="232">
        <v>4618.8666666666668</v>
      </c>
      <c r="K91" s="231">
        <v>4545</v>
      </c>
      <c r="L91" s="231">
        <v>4444</v>
      </c>
      <c r="M91" s="231">
        <v>3.0868099999999998</v>
      </c>
      <c r="N91" s="1"/>
      <c r="O91" s="1"/>
    </row>
    <row r="92" spans="1:15" ht="12.75" customHeight="1">
      <c r="A92" s="30">
        <v>82</v>
      </c>
      <c r="B92" s="217" t="s">
        <v>813</v>
      </c>
      <c r="C92" s="231">
        <v>1161.05</v>
      </c>
      <c r="D92" s="232">
        <v>1147.0333333333335</v>
      </c>
      <c r="E92" s="232">
        <v>1129.0666666666671</v>
      </c>
      <c r="F92" s="232">
        <v>1097.0833333333335</v>
      </c>
      <c r="G92" s="232">
        <v>1079.116666666667</v>
      </c>
      <c r="H92" s="232">
        <v>1179.0166666666671</v>
      </c>
      <c r="I92" s="232">
        <v>1196.9833333333338</v>
      </c>
      <c r="J92" s="232">
        <v>1228.9666666666672</v>
      </c>
      <c r="K92" s="231">
        <v>1165</v>
      </c>
      <c r="L92" s="231">
        <v>1115.05</v>
      </c>
      <c r="M92" s="231">
        <v>0.84877000000000002</v>
      </c>
      <c r="N92" s="1"/>
      <c r="O92" s="1"/>
    </row>
    <row r="93" spans="1:15" ht="12.75" customHeight="1">
      <c r="A93" s="30">
        <v>83</v>
      </c>
      <c r="B93" s="217" t="s">
        <v>314</v>
      </c>
      <c r="C93" s="231">
        <v>543.1</v>
      </c>
      <c r="D93" s="232">
        <v>545.98333333333335</v>
      </c>
      <c r="E93" s="232">
        <v>538.81666666666672</v>
      </c>
      <c r="F93" s="232">
        <v>534.53333333333342</v>
      </c>
      <c r="G93" s="232">
        <v>527.36666666666679</v>
      </c>
      <c r="H93" s="232">
        <v>550.26666666666665</v>
      </c>
      <c r="I93" s="232">
        <v>557.43333333333317</v>
      </c>
      <c r="J93" s="232">
        <v>561.71666666666658</v>
      </c>
      <c r="K93" s="231">
        <v>553.15</v>
      </c>
      <c r="L93" s="231">
        <v>541.70000000000005</v>
      </c>
      <c r="M93" s="231">
        <v>0.48498999999999998</v>
      </c>
      <c r="N93" s="1"/>
      <c r="O93" s="1"/>
    </row>
    <row r="94" spans="1:15" ht="12.75" customHeight="1">
      <c r="A94" s="30">
        <v>84</v>
      </c>
      <c r="B94" s="217" t="s">
        <v>244</v>
      </c>
      <c r="C94" s="231">
        <v>77.45</v>
      </c>
      <c r="D94" s="232">
        <v>77.566666666666663</v>
      </c>
      <c r="E94" s="232">
        <v>77.083333333333329</v>
      </c>
      <c r="F94" s="232">
        <v>76.716666666666669</v>
      </c>
      <c r="G94" s="232">
        <v>76.233333333333334</v>
      </c>
      <c r="H94" s="232">
        <v>77.933333333333323</v>
      </c>
      <c r="I94" s="232">
        <v>78.416666666666671</v>
      </c>
      <c r="J94" s="232">
        <v>78.783333333333317</v>
      </c>
      <c r="K94" s="231">
        <v>78.05</v>
      </c>
      <c r="L94" s="231">
        <v>77.2</v>
      </c>
      <c r="M94" s="231">
        <v>20.18272</v>
      </c>
      <c r="N94" s="1"/>
      <c r="O94" s="1"/>
    </row>
    <row r="95" spans="1:15" ht="12.75" customHeight="1">
      <c r="A95" s="30">
        <v>85</v>
      </c>
      <c r="B95" s="217" t="s">
        <v>771</v>
      </c>
      <c r="C95" s="231">
        <v>317</v>
      </c>
      <c r="D95" s="232">
        <v>318.26666666666665</v>
      </c>
      <c r="E95" s="232">
        <v>312.73333333333329</v>
      </c>
      <c r="F95" s="232">
        <v>308.46666666666664</v>
      </c>
      <c r="G95" s="232">
        <v>302.93333333333328</v>
      </c>
      <c r="H95" s="232">
        <v>322.5333333333333</v>
      </c>
      <c r="I95" s="232">
        <v>328.06666666666661</v>
      </c>
      <c r="J95" s="232">
        <v>332.33333333333331</v>
      </c>
      <c r="K95" s="231">
        <v>323.8</v>
      </c>
      <c r="L95" s="231">
        <v>314</v>
      </c>
      <c r="M95" s="231">
        <v>77.421409999999995</v>
      </c>
      <c r="N95" s="1"/>
      <c r="O95" s="1"/>
    </row>
    <row r="96" spans="1:15" ht="12.75" customHeight="1">
      <c r="A96" s="30">
        <v>86</v>
      </c>
      <c r="B96" s="217" t="s">
        <v>315</v>
      </c>
      <c r="C96" s="231">
        <v>3230.7</v>
      </c>
      <c r="D96" s="232">
        <v>3209.4666666666667</v>
      </c>
      <c r="E96" s="232">
        <v>3178.9333333333334</v>
      </c>
      <c r="F96" s="232">
        <v>3127.1666666666665</v>
      </c>
      <c r="G96" s="232">
        <v>3096.6333333333332</v>
      </c>
      <c r="H96" s="232">
        <v>3261.2333333333336</v>
      </c>
      <c r="I96" s="232">
        <v>3291.7666666666673</v>
      </c>
      <c r="J96" s="232">
        <v>3343.5333333333338</v>
      </c>
      <c r="K96" s="231">
        <v>3240</v>
      </c>
      <c r="L96" s="231">
        <v>3157.7</v>
      </c>
      <c r="M96" s="231">
        <v>0.53827999999999998</v>
      </c>
      <c r="N96" s="1"/>
      <c r="O96" s="1"/>
    </row>
    <row r="97" spans="1:15" ht="12.75" customHeight="1">
      <c r="A97" s="30">
        <v>87</v>
      </c>
      <c r="B97" s="217" t="s">
        <v>316</v>
      </c>
      <c r="C97" s="231">
        <v>242.05</v>
      </c>
      <c r="D97" s="232">
        <v>241.65</v>
      </c>
      <c r="E97" s="232">
        <v>239.3</v>
      </c>
      <c r="F97" s="232">
        <v>236.55</v>
      </c>
      <c r="G97" s="232">
        <v>234.20000000000002</v>
      </c>
      <c r="H97" s="232">
        <v>244.4</v>
      </c>
      <c r="I97" s="232">
        <v>246.74999999999997</v>
      </c>
      <c r="J97" s="232">
        <v>249.5</v>
      </c>
      <c r="K97" s="231">
        <v>244</v>
      </c>
      <c r="L97" s="231">
        <v>238.9</v>
      </c>
      <c r="M97" s="231">
        <v>1.0986800000000001</v>
      </c>
      <c r="N97" s="1"/>
      <c r="O97" s="1"/>
    </row>
    <row r="98" spans="1:15" ht="12.75" customHeight="1">
      <c r="A98" s="30">
        <v>88</v>
      </c>
      <c r="B98" s="217" t="s">
        <v>852</v>
      </c>
      <c r="C98" s="231">
        <v>368.05</v>
      </c>
      <c r="D98" s="232">
        <v>371.66666666666669</v>
      </c>
      <c r="E98" s="232">
        <v>362.38333333333338</v>
      </c>
      <c r="F98" s="232">
        <v>356.7166666666667</v>
      </c>
      <c r="G98" s="232">
        <v>347.43333333333339</v>
      </c>
      <c r="H98" s="232">
        <v>377.33333333333337</v>
      </c>
      <c r="I98" s="232">
        <v>386.61666666666667</v>
      </c>
      <c r="J98" s="232">
        <v>392.28333333333336</v>
      </c>
      <c r="K98" s="231">
        <v>380.95</v>
      </c>
      <c r="L98" s="231">
        <v>366</v>
      </c>
      <c r="M98" s="231">
        <v>4.9997800000000003</v>
      </c>
      <c r="N98" s="1"/>
      <c r="O98" s="1"/>
    </row>
    <row r="99" spans="1:15" ht="12.75" customHeight="1">
      <c r="A99" s="30">
        <v>89</v>
      </c>
      <c r="B99" s="217" t="s">
        <v>317</v>
      </c>
      <c r="C99" s="231">
        <v>590</v>
      </c>
      <c r="D99" s="232">
        <v>585.9</v>
      </c>
      <c r="E99" s="232">
        <v>578.09999999999991</v>
      </c>
      <c r="F99" s="232">
        <v>566.19999999999993</v>
      </c>
      <c r="G99" s="232">
        <v>558.39999999999986</v>
      </c>
      <c r="H99" s="232">
        <v>597.79999999999995</v>
      </c>
      <c r="I99" s="232">
        <v>605.59999999999991</v>
      </c>
      <c r="J99" s="232">
        <v>617.5</v>
      </c>
      <c r="K99" s="231">
        <v>593.70000000000005</v>
      </c>
      <c r="L99" s="231">
        <v>574</v>
      </c>
      <c r="M99" s="231">
        <v>6.9924499999999998</v>
      </c>
      <c r="N99" s="1"/>
      <c r="O99" s="1"/>
    </row>
    <row r="100" spans="1:15" ht="12.75" customHeight="1">
      <c r="A100" s="30">
        <v>90</v>
      </c>
      <c r="B100" s="217" t="s">
        <v>82</v>
      </c>
      <c r="C100" s="231">
        <v>289</v>
      </c>
      <c r="D100" s="232">
        <v>291.11666666666667</v>
      </c>
      <c r="E100" s="232">
        <v>285.98333333333335</v>
      </c>
      <c r="F100" s="232">
        <v>282.9666666666667</v>
      </c>
      <c r="G100" s="232">
        <v>277.83333333333337</v>
      </c>
      <c r="H100" s="232">
        <v>294.13333333333333</v>
      </c>
      <c r="I100" s="232">
        <v>299.26666666666665</v>
      </c>
      <c r="J100" s="232">
        <v>302.2833333333333</v>
      </c>
      <c r="K100" s="231">
        <v>296.25</v>
      </c>
      <c r="L100" s="231">
        <v>288.10000000000002</v>
      </c>
      <c r="M100" s="231">
        <v>49.39123</v>
      </c>
      <c r="N100" s="1"/>
      <c r="O100" s="1"/>
    </row>
    <row r="101" spans="1:15" ht="12.75" customHeight="1">
      <c r="A101" s="30">
        <v>91</v>
      </c>
      <c r="B101" s="217" t="s">
        <v>318</v>
      </c>
      <c r="C101" s="231">
        <v>681.7</v>
      </c>
      <c r="D101" s="232">
        <v>683.76666666666677</v>
      </c>
      <c r="E101" s="232">
        <v>678.48333333333358</v>
      </c>
      <c r="F101" s="232">
        <v>675.26666666666677</v>
      </c>
      <c r="G101" s="232">
        <v>669.98333333333358</v>
      </c>
      <c r="H101" s="232">
        <v>686.98333333333358</v>
      </c>
      <c r="I101" s="232">
        <v>692.26666666666665</v>
      </c>
      <c r="J101" s="232">
        <v>695.48333333333358</v>
      </c>
      <c r="K101" s="231">
        <v>689.05</v>
      </c>
      <c r="L101" s="231">
        <v>680.55</v>
      </c>
      <c r="M101" s="231">
        <v>0.24753</v>
      </c>
      <c r="N101" s="1"/>
      <c r="O101" s="1"/>
    </row>
    <row r="102" spans="1:15" ht="12.75" customHeight="1">
      <c r="A102" s="30">
        <v>92</v>
      </c>
      <c r="B102" s="217" t="s">
        <v>319</v>
      </c>
      <c r="C102" s="231">
        <v>701.2</v>
      </c>
      <c r="D102" s="232">
        <v>704.88333333333333</v>
      </c>
      <c r="E102" s="232">
        <v>688.76666666666665</v>
      </c>
      <c r="F102" s="232">
        <v>676.33333333333337</v>
      </c>
      <c r="G102" s="232">
        <v>660.2166666666667</v>
      </c>
      <c r="H102" s="232">
        <v>717.31666666666661</v>
      </c>
      <c r="I102" s="232">
        <v>733.43333333333317</v>
      </c>
      <c r="J102" s="232">
        <v>745.86666666666656</v>
      </c>
      <c r="K102" s="231">
        <v>721</v>
      </c>
      <c r="L102" s="231">
        <v>692.45</v>
      </c>
      <c r="M102" s="231">
        <v>1.57605</v>
      </c>
      <c r="N102" s="1"/>
      <c r="O102" s="1"/>
    </row>
    <row r="103" spans="1:15" ht="12.75" customHeight="1">
      <c r="A103" s="30">
        <v>93</v>
      </c>
      <c r="B103" s="217" t="s">
        <v>320</v>
      </c>
      <c r="C103" s="231">
        <v>1001.5</v>
      </c>
      <c r="D103" s="232">
        <v>995</v>
      </c>
      <c r="E103" s="232">
        <v>983</v>
      </c>
      <c r="F103" s="232">
        <v>964.5</v>
      </c>
      <c r="G103" s="232">
        <v>952.5</v>
      </c>
      <c r="H103" s="232">
        <v>1013.5</v>
      </c>
      <c r="I103" s="232">
        <v>1025.5</v>
      </c>
      <c r="J103" s="232">
        <v>1044</v>
      </c>
      <c r="K103" s="231">
        <v>1007</v>
      </c>
      <c r="L103" s="231">
        <v>976.5</v>
      </c>
      <c r="M103" s="231">
        <v>1.0277700000000001</v>
      </c>
      <c r="N103" s="1"/>
      <c r="O103" s="1"/>
    </row>
    <row r="104" spans="1:15" ht="12.75" customHeight="1">
      <c r="A104" s="30">
        <v>94</v>
      </c>
      <c r="B104" s="217" t="s">
        <v>245</v>
      </c>
      <c r="C104" s="231">
        <v>120.1</v>
      </c>
      <c r="D104" s="232">
        <v>120.55</v>
      </c>
      <c r="E104" s="232">
        <v>119.1</v>
      </c>
      <c r="F104" s="232">
        <v>118.1</v>
      </c>
      <c r="G104" s="232">
        <v>116.64999999999999</v>
      </c>
      <c r="H104" s="232">
        <v>121.55</v>
      </c>
      <c r="I104" s="232">
        <v>123.00000000000001</v>
      </c>
      <c r="J104" s="232">
        <v>124</v>
      </c>
      <c r="K104" s="231">
        <v>122</v>
      </c>
      <c r="L104" s="231">
        <v>119.55</v>
      </c>
      <c r="M104" s="231">
        <v>4.87683</v>
      </c>
      <c r="N104" s="1"/>
      <c r="O104" s="1"/>
    </row>
    <row r="105" spans="1:15" ht="12.75" customHeight="1">
      <c r="A105" s="30">
        <v>95</v>
      </c>
      <c r="B105" s="217" t="s">
        <v>321</v>
      </c>
      <c r="C105" s="231">
        <v>1512.95</v>
      </c>
      <c r="D105" s="232">
        <v>1525.5999999999997</v>
      </c>
      <c r="E105" s="232">
        <v>1496.4499999999994</v>
      </c>
      <c r="F105" s="232">
        <v>1479.9499999999996</v>
      </c>
      <c r="G105" s="232">
        <v>1450.7999999999993</v>
      </c>
      <c r="H105" s="232">
        <v>1542.0999999999995</v>
      </c>
      <c r="I105" s="232">
        <v>1571.2499999999995</v>
      </c>
      <c r="J105" s="232">
        <v>1587.7499999999995</v>
      </c>
      <c r="K105" s="231">
        <v>1554.75</v>
      </c>
      <c r="L105" s="231">
        <v>1509.1</v>
      </c>
      <c r="M105" s="231">
        <v>0.68901999999999997</v>
      </c>
      <c r="N105" s="1"/>
      <c r="O105" s="1"/>
    </row>
    <row r="106" spans="1:15" ht="12.75" customHeight="1">
      <c r="A106" s="30">
        <v>96</v>
      </c>
      <c r="B106" s="217" t="s">
        <v>322</v>
      </c>
      <c r="C106" s="231">
        <v>26.6</v>
      </c>
      <c r="D106" s="232">
        <v>26.766666666666666</v>
      </c>
      <c r="E106" s="232">
        <v>26.333333333333332</v>
      </c>
      <c r="F106" s="232">
        <v>26.066666666666666</v>
      </c>
      <c r="G106" s="232">
        <v>25.633333333333333</v>
      </c>
      <c r="H106" s="232">
        <v>27.033333333333331</v>
      </c>
      <c r="I106" s="232">
        <v>27.466666666666669</v>
      </c>
      <c r="J106" s="232">
        <v>27.733333333333331</v>
      </c>
      <c r="K106" s="231">
        <v>27.2</v>
      </c>
      <c r="L106" s="231">
        <v>26.5</v>
      </c>
      <c r="M106" s="231">
        <v>28.701899999999998</v>
      </c>
      <c r="N106" s="1"/>
      <c r="O106" s="1"/>
    </row>
    <row r="107" spans="1:15" ht="12.75" customHeight="1">
      <c r="A107" s="30">
        <v>97</v>
      </c>
      <c r="B107" s="217" t="s">
        <v>323</v>
      </c>
      <c r="C107" s="231">
        <v>995</v>
      </c>
      <c r="D107" s="232">
        <v>999.7833333333333</v>
      </c>
      <c r="E107" s="232">
        <v>987.26666666666665</v>
      </c>
      <c r="F107" s="232">
        <v>979.5333333333333</v>
      </c>
      <c r="G107" s="232">
        <v>967.01666666666665</v>
      </c>
      <c r="H107" s="232">
        <v>1007.5166666666667</v>
      </c>
      <c r="I107" s="232">
        <v>1020.0333333333333</v>
      </c>
      <c r="J107" s="232">
        <v>1027.7666666666667</v>
      </c>
      <c r="K107" s="231">
        <v>1012.3</v>
      </c>
      <c r="L107" s="231">
        <v>992.05</v>
      </c>
      <c r="M107" s="231">
        <v>2.1027200000000001</v>
      </c>
      <c r="N107" s="1"/>
      <c r="O107" s="1"/>
    </row>
    <row r="108" spans="1:15" ht="12.75" customHeight="1">
      <c r="A108" s="30">
        <v>98</v>
      </c>
      <c r="B108" s="217" t="s">
        <v>324</v>
      </c>
      <c r="C108" s="231">
        <v>512.29999999999995</v>
      </c>
      <c r="D108" s="232">
        <v>511.43333333333334</v>
      </c>
      <c r="E108" s="232">
        <v>507.86666666666667</v>
      </c>
      <c r="F108" s="232">
        <v>503.43333333333334</v>
      </c>
      <c r="G108" s="232">
        <v>499.86666666666667</v>
      </c>
      <c r="H108" s="232">
        <v>515.86666666666667</v>
      </c>
      <c r="I108" s="232">
        <v>519.43333333333339</v>
      </c>
      <c r="J108" s="232">
        <v>523.86666666666667</v>
      </c>
      <c r="K108" s="231">
        <v>515</v>
      </c>
      <c r="L108" s="231">
        <v>507</v>
      </c>
      <c r="M108" s="231">
        <v>1.0991299999999999</v>
      </c>
      <c r="N108" s="1"/>
      <c r="O108" s="1"/>
    </row>
    <row r="109" spans="1:15" ht="12.75" customHeight="1">
      <c r="A109" s="30">
        <v>99</v>
      </c>
      <c r="B109" s="217" t="s">
        <v>325</v>
      </c>
      <c r="C109" s="231">
        <v>628.4</v>
      </c>
      <c r="D109" s="232">
        <v>632.13333333333333</v>
      </c>
      <c r="E109" s="232">
        <v>620.26666666666665</v>
      </c>
      <c r="F109" s="232">
        <v>612.13333333333333</v>
      </c>
      <c r="G109" s="232">
        <v>600.26666666666665</v>
      </c>
      <c r="H109" s="232">
        <v>640.26666666666665</v>
      </c>
      <c r="I109" s="232">
        <v>652.13333333333321</v>
      </c>
      <c r="J109" s="232">
        <v>660.26666666666665</v>
      </c>
      <c r="K109" s="231">
        <v>644</v>
      </c>
      <c r="L109" s="231">
        <v>624</v>
      </c>
      <c r="M109" s="231">
        <v>1.0385800000000001</v>
      </c>
      <c r="N109" s="1"/>
      <c r="O109" s="1"/>
    </row>
    <row r="110" spans="1:15" ht="12.75" customHeight="1">
      <c r="A110" s="30">
        <v>100</v>
      </c>
      <c r="B110" s="217" t="s">
        <v>326</v>
      </c>
      <c r="C110" s="231">
        <v>6436</v>
      </c>
      <c r="D110" s="232">
        <v>6298.9000000000005</v>
      </c>
      <c r="E110" s="232">
        <v>6103.1000000000013</v>
      </c>
      <c r="F110" s="232">
        <v>5770.2000000000007</v>
      </c>
      <c r="G110" s="232">
        <v>5574.4000000000015</v>
      </c>
      <c r="H110" s="232">
        <v>6631.8000000000011</v>
      </c>
      <c r="I110" s="232">
        <v>6827.6</v>
      </c>
      <c r="J110" s="232">
        <v>7160.5000000000009</v>
      </c>
      <c r="K110" s="231">
        <v>6494.7</v>
      </c>
      <c r="L110" s="231">
        <v>5966</v>
      </c>
      <c r="M110" s="231">
        <v>1.65062</v>
      </c>
      <c r="N110" s="1"/>
      <c r="O110" s="1"/>
    </row>
    <row r="111" spans="1:15" ht="12.75" customHeight="1">
      <c r="A111" s="30">
        <v>101</v>
      </c>
      <c r="B111" s="217" t="s">
        <v>327</v>
      </c>
      <c r="C111" s="231">
        <v>363.5</v>
      </c>
      <c r="D111" s="232">
        <v>365.36666666666662</v>
      </c>
      <c r="E111" s="232">
        <v>358.73333333333323</v>
      </c>
      <c r="F111" s="232">
        <v>353.96666666666664</v>
      </c>
      <c r="G111" s="232">
        <v>347.33333333333326</v>
      </c>
      <c r="H111" s="232">
        <v>370.13333333333321</v>
      </c>
      <c r="I111" s="232">
        <v>376.76666666666654</v>
      </c>
      <c r="J111" s="232">
        <v>381.53333333333319</v>
      </c>
      <c r="K111" s="231">
        <v>372</v>
      </c>
      <c r="L111" s="231">
        <v>360.6</v>
      </c>
      <c r="M111" s="231">
        <v>0.66432999999999998</v>
      </c>
      <c r="N111" s="1"/>
      <c r="O111" s="1"/>
    </row>
    <row r="112" spans="1:15" ht="12.75" customHeight="1">
      <c r="A112" s="30">
        <v>102</v>
      </c>
      <c r="B112" s="217" t="s">
        <v>328</v>
      </c>
      <c r="C112" s="231">
        <v>291.2</v>
      </c>
      <c r="D112" s="232">
        <v>292.25</v>
      </c>
      <c r="E112" s="232">
        <v>288.5</v>
      </c>
      <c r="F112" s="232">
        <v>285.8</v>
      </c>
      <c r="G112" s="232">
        <v>282.05</v>
      </c>
      <c r="H112" s="232">
        <v>294.95</v>
      </c>
      <c r="I112" s="232">
        <v>298.7</v>
      </c>
      <c r="J112" s="232">
        <v>301.39999999999998</v>
      </c>
      <c r="K112" s="231">
        <v>296</v>
      </c>
      <c r="L112" s="231">
        <v>289.55</v>
      </c>
      <c r="M112" s="231">
        <v>12.3324</v>
      </c>
      <c r="N112" s="1"/>
      <c r="O112" s="1"/>
    </row>
    <row r="113" spans="1:15" ht="12.75" customHeight="1">
      <c r="A113" s="30">
        <v>103</v>
      </c>
      <c r="B113" s="217" t="s">
        <v>814</v>
      </c>
      <c r="C113" s="231">
        <v>406.15</v>
      </c>
      <c r="D113" s="232">
        <v>410.45</v>
      </c>
      <c r="E113" s="232">
        <v>399.7</v>
      </c>
      <c r="F113" s="232">
        <v>393.25</v>
      </c>
      <c r="G113" s="232">
        <v>382.5</v>
      </c>
      <c r="H113" s="232">
        <v>416.9</v>
      </c>
      <c r="I113" s="232">
        <v>427.65</v>
      </c>
      <c r="J113" s="232">
        <v>434.09999999999997</v>
      </c>
      <c r="K113" s="231">
        <v>421.2</v>
      </c>
      <c r="L113" s="231">
        <v>404</v>
      </c>
      <c r="M113" s="231">
        <v>0.92715000000000003</v>
      </c>
      <c r="N113" s="1"/>
      <c r="O113" s="1"/>
    </row>
    <row r="114" spans="1:15" ht="12.75" customHeight="1">
      <c r="A114" s="30">
        <v>104</v>
      </c>
      <c r="B114" s="217" t="s">
        <v>329</v>
      </c>
      <c r="C114" s="231">
        <v>588.75</v>
      </c>
      <c r="D114" s="232">
        <v>591.86666666666667</v>
      </c>
      <c r="E114" s="232">
        <v>581.88333333333333</v>
      </c>
      <c r="F114" s="232">
        <v>575.01666666666665</v>
      </c>
      <c r="G114" s="232">
        <v>565.0333333333333</v>
      </c>
      <c r="H114" s="232">
        <v>598.73333333333335</v>
      </c>
      <c r="I114" s="232">
        <v>608.7166666666667</v>
      </c>
      <c r="J114" s="232">
        <v>615.58333333333337</v>
      </c>
      <c r="K114" s="231">
        <v>601.85</v>
      </c>
      <c r="L114" s="231">
        <v>585</v>
      </c>
      <c r="M114" s="231">
        <v>1.44859</v>
      </c>
      <c r="N114" s="1"/>
      <c r="O114" s="1"/>
    </row>
    <row r="115" spans="1:15" ht="12.75" customHeight="1">
      <c r="A115" s="30">
        <v>105</v>
      </c>
      <c r="B115" s="217" t="s">
        <v>83</v>
      </c>
      <c r="C115" s="231">
        <v>770.1</v>
      </c>
      <c r="D115" s="232">
        <v>773.7166666666667</v>
      </c>
      <c r="E115" s="232">
        <v>765.03333333333342</v>
      </c>
      <c r="F115" s="232">
        <v>759.9666666666667</v>
      </c>
      <c r="G115" s="232">
        <v>751.28333333333342</v>
      </c>
      <c r="H115" s="232">
        <v>778.78333333333342</v>
      </c>
      <c r="I115" s="232">
        <v>787.46666666666681</v>
      </c>
      <c r="J115" s="232">
        <v>792.53333333333342</v>
      </c>
      <c r="K115" s="231">
        <v>782.4</v>
      </c>
      <c r="L115" s="231">
        <v>768.65</v>
      </c>
      <c r="M115" s="231">
        <v>5.6450300000000002</v>
      </c>
      <c r="N115" s="1"/>
      <c r="O115" s="1"/>
    </row>
    <row r="116" spans="1:15" ht="12.75" customHeight="1">
      <c r="A116" s="30">
        <v>106</v>
      </c>
      <c r="B116" s="217" t="s">
        <v>84</v>
      </c>
      <c r="C116" s="231">
        <v>964</v>
      </c>
      <c r="D116" s="232">
        <v>972.41666666666663</v>
      </c>
      <c r="E116" s="232">
        <v>946.83333333333326</v>
      </c>
      <c r="F116" s="232">
        <v>929.66666666666663</v>
      </c>
      <c r="G116" s="232">
        <v>904.08333333333326</v>
      </c>
      <c r="H116" s="232">
        <v>989.58333333333326</v>
      </c>
      <c r="I116" s="232">
        <v>1015.1666666666665</v>
      </c>
      <c r="J116" s="232">
        <v>1032.3333333333333</v>
      </c>
      <c r="K116" s="231">
        <v>998</v>
      </c>
      <c r="L116" s="231">
        <v>955.25</v>
      </c>
      <c r="M116" s="231">
        <v>58.295720000000003</v>
      </c>
      <c r="N116" s="1"/>
      <c r="O116" s="1"/>
    </row>
    <row r="117" spans="1:15" ht="12.75" customHeight="1">
      <c r="A117" s="30">
        <v>107</v>
      </c>
      <c r="B117" s="217" t="s">
        <v>91</v>
      </c>
      <c r="C117" s="231">
        <v>137.55000000000001</v>
      </c>
      <c r="D117" s="232">
        <v>138.08333333333334</v>
      </c>
      <c r="E117" s="232">
        <v>136.4666666666667</v>
      </c>
      <c r="F117" s="232">
        <v>135.38333333333335</v>
      </c>
      <c r="G117" s="232">
        <v>133.76666666666671</v>
      </c>
      <c r="H117" s="232">
        <v>139.16666666666669</v>
      </c>
      <c r="I117" s="232">
        <v>140.7833333333333</v>
      </c>
      <c r="J117" s="232">
        <v>141.86666666666667</v>
      </c>
      <c r="K117" s="231">
        <v>139.69999999999999</v>
      </c>
      <c r="L117" s="231">
        <v>137</v>
      </c>
      <c r="M117" s="231">
        <v>18.878499999999999</v>
      </c>
      <c r="N117" s="1"/>
      <c r="O117" s="1"/>
    </row>
    <row r="118" spans="1:15" ht="12.75" customHeight="1">
      <c r="A118" s="30">
        <v>108</v>
      </c>
      <c r="B118" s="217" t="s">
        <v>804</v>
      </c>
      <c r="C118" s="231">
        <v>1444.45</v>
      </c>
      <c r="D118" s="232">
        <v>1449.1499999999999</v>
      </c>
      <c r="E118" s="232">
        <v>1431.2999999999997</v>
      </c>
      <c r="F118" s="232">
        <v>1418.1499999999999</v>
      </c>
      <c r="G118" s="232">
        <v>1400.2999999999997</v>
      </c>
      <c r="H118" s="232">
        <v>1462.2999999999997</v>
      </c>
      <c r="I118" s="232">
        <v>1480.1499999999996</v>
      </c>
      <c r="J118" s="232">
        <v>1493.2999999999997</v>
      </c>
      <c r="K118" s="231">
        <v>1467</v>
      </c>
      <c r="L118" s="231">
        <v>1436</v>
      </c>
      <c r="M118" s="231">
        <v>0.27457999999999999</v>
      </c>
      <c r="N118" s="1"/>
      <c r="O118" s="1"/>
    </row>
    <row r="119" spans="1:15" ht="12.75" customHeight="1">
      <c r="A119" s="30">
        <v>109</v>
      </c>
      <c r="B119" s="217" t="s">
        <v>85</v>
      </c>
      <c r="C119" s="231">
        <v>218.3</v>
      </c>
      <c r="D119" s="232">
        <v>217.73333333333335</v>
      </c>
      <c r="E119" s="232">
        <v>216.51666666666671</v>
      </c>
      <c r="F119" s="232">
        <v>214.73333333333335</v>
      </c>
      <c r="G119" s="232">
        <v>213.51666666666671</v>
      </c>
      <c r="H119" s="232">
        <v>219.51666666666671</v>
      </c>
      <c r="I119" s="232">
        <v>220.73333333333335</v>
      </c>
      <c r="J119" s="232">
        <v>222.51666666666671</v>
      </c>
      <c r="K119" s="231">
        <v>218.95</v>
      </c>
      <c r="L119" s="231">
        <v>215.95</v>
      </c>
      <c r="M119" s="231">
        <v>84.795869999999994</v>
      </c>
      <c r="N119" s="1"/>
      <c r="O119" s="1"/>
    </row>
    <row r="120" spans="1:15" ht="12.75" customHeight="1">
      <c r="A120" s="30">
        <v>110</v>
      </c>
      <c r="B120" s="217" t="s">
        <v>330</v>
      </c>
      <c r="C120" s="231">
        <v>483.75</v>
      </c>
      <c r="D120" s="232">
        <v>486.93333333333334</v>
      </c>
      <c r="E120" s="232">
        <v>478.86666666666667</v>
      </c>
      <c r="F120" s="232">
        <v>473.98333333333335</v>
      </c>
      <c r="G120" s="232">
        <v>465.91666666666669</v>
      </c>
      <c r="H120" s="232">
        <v>491.81666666666666</v>
      </c>
      <c r="I120" s="232">
        <v>499.88333333333338</v>
      </c>
      <c r="J120" s="232">
        <v>504.76666666666665</v>
      </c>
      <c r="K120" s="231">
        <v>495</v>
      </c>
      <c r="L120" s="231">
        <v>482.05</v>
      </c>
      <c r="M120" s="231">
        <v>3.0336500000000002</v>
      </c>
      <c r="N120" s="1"/>
      <c r="O120" s="1"/>
    </row>
    <row r="121" spans="1:15" ht="12.75" customHeight="1">
      <c r="A121" s="30">
        <v>111</v>
      </c>
      <c r="B121" s="217" t="s">
        <v>87</v>
      </c>
      <c r="C121" s="231">
        <v>4335.45</v>
      </c>
      <c r="D121" s="232">
        <v>4291.7666666666664</v>
      </c>
      <c r="E121" s="232">
        <v>4218.6833333333325</v>
      </c>
      <c r="F121" s="232">
        <v>4101.9166666666661</v>
      </c>
      <c r="G121" s="232">
        <v>4028.8333333333321</v>
      </c>
      <c r="H121" s="232">
        <v>4408.5333333333328</v>
      </c>
      <c r="I121" s="232">
        <v>4481.6166666666668</v>
      </c>
      <c r="J121" s="232">
        <v>4598.3833333333332</v>
      </c>
      <c r="K121" s="231">
        <v>4364.8500000000004</v>
      </c>
      <c r="L121" s="231">
        <v>4175</v>
      </c>
      <c r="M121" s="231">
        <v>5.8277400000000004</v>
      </c>
      <c r="N121" s="1"/>
      <c r="O121" s="1"/>
    </row>
    <row r="122" spans="1:15" ht="12.75" customHeight="1">
      <c r="A122" s="30">
        <v>112</v>
      </c>
      <c r="B122" s="217" t="s">
        <v>88</v>
      </c>
      <c r="C122" s="231">
        <v>1456.2</v>
      </c>
      <c r="D122" s="232">
        <v>1455.7833333333335</v>
      </c>
      <c r="E122" s="232">
        <v>1449.116666666667</v>
      </c>
      <c r="F122" s="232">
        <v>1442.0333333333335</v>
      </c>
      <c r="G122" s="232">
        <v>1435.366666666667</v>
      </c>
      <c r="H122" s="232">
        <v>1462.866666666667</v>
      </c>
      <c r="I122" s="232">
        <v>1469.5333333333335</v>
      </c>
      <c r="J122" s="232">
        <v>1476.616666666667</v>
      </c>
      <c r="K122" s="231">
        <v>1462.45</v>
      </c>
      <c r="L122" s="231">
        <v>1448.7</v>
      </c>
      <c r="M122" s="231">
        <v>1.6635</v>
      </c>
      <c r="N122" s="1"/>
      <c r="O122" s="1"/>
    </row>
    <row r="123" spans="1:15" ht="12.75" customHeight="1">
      <c r="A123" s="30">
        <v>113</v>
      </c>
      <c r="B123" s="217" t="s">
        <v>331</v>
      </c>
      <c r="C123" s="231">
        <v>2299.35</v>
      </c>
      <c r="D123" s="232">
        <v>2299.4666666666667</v>
      </c>
      <c r="E123" s="232">
        <v>2288.9333333333334</v>
      </c>
      <c r="F123" s="232">
        <v>2278.5166666666669</v>
      </c>
      <c r="G123" s="232">
        <v>2267.9833333333336</v>
      </c>
      <c r="H123" s="232">
        <v>2309.8833333333332</v>
      </c>
      <c r="I123" s="232">
        <v>2320.416666666667</v>
      </c>
      <c r="J123" s="232">
        <v>2330.833333333333</v>
      </c>
      <c r="K123" s="231">
        <v>2310</v>
      </c>
      <c r="L123" s="231">
        <v>2289.0500000000002</v>
      </c>
      <c r="M123" s="231">
        <v>0.28417999999999999</v>
      </c>
      <c r="N123" s="1"/>
      <c r="O123" s="1"/>
    </row>
    <row r="124" spans="1:15" ht="12.75" customHeight="1">
      <c r="A124" s="30">
        <v>114</v>
      </c>
      <c r="B124" s="217" t="s">
        <v>89</v>
      </c>
      <c r="C124" s="231">
        <v>609.29999999999995</v>
      </c>
      <c r="D124" s="232">
        <v>608.5333333333333</v>
      </c>
      <c r="E124" s="232">
        <v>605.31666666666661</v>
      </c>
      <c r="F124" s="232">
        <v>601.33333333333326</v>
      </c>
      <c r="G124" s="232">
        <v>598.11666666666656</v>
      </c>
      <c r="H124" s="232">
        <v>612.51666666666665</v>
      </c>
      <c r="I124" s="232">
        <v>615.73333333333335</v>
      </c>
      <c r="J124" s="232">
        <v>619.7166666666667</v>
      </c>
      <c r="K124" s="231">
        <v>611.75</v>
      </c>
      <c r="L124" s="231">
        <v>604.54999999999995</v>
      </c>
      <c r="M124" s="231">
        <v>11.86755</v>
      </c>
      <c r="N124" s="1"/>
      <c r="O124" s="1"/>
    </row>
    <row r="125" spans="1:15" ht="12.75" customHeight="1">
      <c r="A125" s="30">
        <v>115</v>
      </c>
      <c r="B125" s="217" t="s">
        <v>90</v>
      </c>
      <c r="C125" s="231">
        <v>910.2</v>
      </c>
      <c r="D125" s="232">
        <v>906.16666666666663</v>
      </c>
      <c r="E125" s="232">
        <v>897.33333333333326</v>
      </c>
      <c r="F125" s="232">
        <v>884.46666666666658</v>
      </c>
      <c r="G125" s="232">
        <v>875.63333333333321</v>
      </c>
      <c r="H125" s="232">
        <v>919.0333333333333</v>
      </c>
      <c r="I125" s="232">
        <v>927.86666666666656</v>
      </c>
      <c r="J125" s="232">
        <v>940.73333333333335</v>
      </c>
      <c r="K125" s="231">
        <v>915</v>
      </c>
      <c r="L125" s="231">
        <v>893.3</v>
      </c>
      <c r="M125" s="231">
        <v>2.8193600000000001</v>
      </c>
      <c r="N125" s="1"/>
      <c r="O125" s="1"/>
    </row>
    <row r="126" spans="1:15" ht="12.75" customHeight="1">
      <c r="A126" s="30">
        <v>116</v>
      </c>
      <c r="B126" s="217" t="s">
        <v>332</v>
      </c>
      <c r="C126" s="231">
        <v>1000.6</v>
      </c>
      <c r="D126" s="232">
        <v>987.9</v>
      </c>
      <c r="E126" s="232">
        <v>953.8</v>
      </c>
      <c r="F126" s="232">
        <v>907</v>
      </c>
      <c r="G126" s="232">
        <v>872.9</v>
      </c>
      <c r="H126" s="232">
        <v>1034.6999999999998</v>
      </c>
      <c r="I126" s="232">
        <v>1068.8000000000002</v>
      </c>
      <c r="J126" s="232">
        <v>1115.5999999999999</v>
      </c>
      <c r="K126" s="231">
        <v>1022</v>
      </c>
      <c r="L126" s="231">
        <v>941.1</v>
      </c>
      <c r="M126" s="231">
        <v>3.4941599999999999</v>
      </c>
      <c r="N126" s="1"/>
      <c r="O126" s="1"/>
    </row>
    <row r="127" spans="1:15" ht="12.75" customHeight="1">
      <c r="A127" s="30">
        <v>117</v>
      </c>
      <c r="B127" s="217" t="s">
        <v>246</v>
      </c>
      <c r="C127" s="231">
        <v>297.8</v>
      </c>
      <c r="D127" s="232">
        <v>296.48333333333335</v>
      </c>
      <c r="E127" s="232">
        <v>292.66666666666669</v>
      </c>
      <c r="F127" s="232">
        <v>287.53333333333336</v>
      </c>
      <c r="G127" s="232">
        <v>283.7166666666667</v>
      </c>
      <c r="H127" s="232">
        <v>301.61666666666667</v>
      </c>
      <c r="I127" s="232">
        <v>305.43333333333328</v>
      </c>
      <c r="J127" s="232">
        <v>310.56666666666666</v>
      </c>
      <c r="K127" s="231">
        <v>300.3</v>
      </c>
      <c r="L127" s="231">
        <v>291.35000000000002</v>
      </c>
      <c r="M127" s="231">
        <v>9.4289100000000001</v>
      </c>
      <c r="N127" s="1"/>
      <c r="O127" s="1"/>
    </row>
    <row r="128" spans="1:15" ht="12.75" customHeight="1">
      <c r="A128" s="30">
        <v>118</v>
      </c>
      <c r="B128" s="217" t="s">
        <v>92</v>
      </c>
      <c r="C128" s="231">
        <v>1614</v>
      </c>
      <c r="D128" s="232">
        <v>1616.8500000000001</v>
      </c>
      <c r="E128" s="232">
        <v>1606.9000000000003</v>
      </c>
      <c r="F128" s="232">
        <v>1599.8000000000002</v>
      </c>
      <c r="G128" s="232">
        <v>1589.8500000000004</v>
      </c>
      <c r="H128" s="232">
        <v>1623.9500000000003</v>
      </c>
      <c r="I128" s="232">
        <v>1633.9</v>
      </c>
      <c r="J128" s="232">
        <v>1641.0000000000002</v>
      </c>
      <c r="K128" s="231">
        <v>1626.8</v>
      </c>
      <c r="L128" s="231">
        <v>1609.75</v>
      </c>
      <c r="M128" s="231">
        <v>3.6531500000000001</v>
      </c>
      <c r="N128" s="1"/>
      <c r="O128" s="1"/>
    </row>
    <row r="129" spans="1:15" ht="12.75" customHeight="1">
      <c r="A129" s="30">
        <v>119</v>
      </c>
      <c r="B129" s="217" t="s">
        <v>333</v>
      </c>
      <c r="C129" s="231">
        <v>938.95</v>
      </c>
      <c r="D129" s="232">
        <v>934.68333333333339</v>
      </c>
      <c r="E129" s="232">
        <v>921.91666666666674</v>
      </c>
      <c r="F129" s="232">
        <v>904.88333333333333</v>
      </c>
      <c r="G129" s="232">
        <v>892.11666666666667</v>
      </c>
      <c r="H129" s="232">
        <v>951.71666666666681</v>
      </c>
      <c r="I129" s="232">
        <v>964.48333333333346</v>
      </c>
      <c r="J129" s="232">
        <v>981.51666666666688</v>
      </c>
      <c r="K129" s="231">
        <v>947.45</v>
      </c>
      <c r="L129" s="231">
        <v>917.65</v>
      </c>
      <c r="M129" s="231">
        <v>3.9466800000000002</v>
      </c>
      <c r="N129" s="1"/>
      <c r="O129" s="1"/>
    </row>
    <row r="130" spans="1:15" ht="12.75" customHeight="1">
      <c r="A130" s="30">
        <v>120</v>
      </c>
      <c r="B130" s="217" t="s">
        <v>335</v>
      </c>
      <c r="C130" s="231">
        <v>866.6</v>
      </c>
      <c r="D130" s="232">
        <v>866.5</v>
      </c>
      <c r="E130" s="232">
        <v>858.65</v>
      </c>
      <c r="F130" s="232">
        <v>850.69999999999993</v>
      </c>
      <c r="G130" s="232">
        <v>842.84999999999991</v>
      </c>
      <c r="H130" s="232">
        <v>874.45</v>
      </c>
      <c r="I130" s="232">
        <v>882.3</v>
      </c>
      <c r="J130" s="232">
        <v>890.25000000000011</v>
      </c>
      <c r="K130" s="231">
        <v>874.35</v>
      </c>
      <c r="L130" s="231">
        <v>858.55</v>
      </c>
      <c r="M130" s="231">
        <v>9.5740000000000006E-2</v>
      </c>
      <c r="N130" s="1"/>
      <c r="O130" s="1"/>
    </row>
    <row r="131" spans="1:15" ht="12.75" customHeight="1">
      <c r="A131" s="30">
        <v>121</v>
      </c>
      <c r="B131" s="217" t="s">
        <v>97</v>
      </c>
      <c r="C131" s="231">
        <v>364.6</v>
      </c>
      <c r="D131" s="232">
        <v>366.10000000000008</v>
      </c>
      <c r="E131" s="232">
        <v>361.60000000000014</v>
      </c>
      <c r="F131" s="232">
        <v>358.60000000000008</v>
      </c>
      <c r="G131" s="232">
        <v>354.10000000000014</v>
      </c>
      <c r="H131" s="232">
        <v>369.10000000000014</v>
      </c>
      <c r="I131" s="232">
        <v>373.6</v>
      </c>
      <c r="J131" s="232">
        <v>376.60000000000014</v>
      </c>
      <c r="K131" s="231">
        <v>370.6</v>
      </c>
      <c r="L131" s="231">
        <v>363.1</v>
      </c>
      <c r="M131" s="231">
        <v>27.26465</v>
      </c>
      <c r="N131" s="1"/>
      <c r="O131" s="1"/>
    </row>
    <row r="132" spans="1:15" ht="12.75" customHeight="1">
      <c r="A132" s="30">
        <v>122</v>
      </c>
      <c r="B132" s="217" t="s">
        <v>93</v>
      </c>
      <c r="C132" s="231">
        <v>535</v>
      </c>
      <c r="D132" s="232">
        <v>533.63333333333333</v>
      </c>
      <c r="E132" s="232">
        <v>531.01666666666665</v>
      </c>
      <c r="F132" s="232">
        <v>527.0333333333333</v>
      </c>
      <c r="G132" s="232">
        <v>524.41666666666663</v>
      </c>
      <c r="H132" s="232">
        <v>537.61666666666667</v>
      </c>
      <c r="I132" s="232">
        <v>540.23333333333323</v>
      </c>
      <c r="J132" s="232">
        <v>544.2166666666667</v>
      </c>
      <c r="K132" s="231">
        <v>536.25</v>
      </c>
      <c r="L132" s="231">
        <v>529.65</v>
      </c>
      <c r="M132" s="231">
        <v>14.625769999999999</v>
      </c>
      <c r="N132" s="1"/>
      <c r="O132" s="1"/>
    </row>
    <row r="133" spans="1:15" ht="12.75" customHeight="1">
      <c r="A133" s="30">
        <v>123</v>
      </c>
      <c r="B133" s="217" t="s">
        <v>247</v>
      </c>
      <c r="C133" s="231">
        <v>1935.6</v>
      </c>
      <c r="D133" s="232">
        <v>1926.95</v>
      </c>
      <c r="E133" s="232">
        <v>1893.9</v>
      </c>
      <c r="F133" s="232">
        <v>1852.2</v>
      </c>
      <c r="G133" s="232">
        <v>1819.15</v>
      </c>
      <c r="H133" s="232">
        <v>1968.65</v>
      </c>
      <c r="I133" s="232">
        <v>2001.6999999999998</v>
      </c>
      <c r="J133" s="232">
        <v>2043.4</v>
      </c>
      <c r="K133" s="231">
        <v>1960</v>
      </c>
      <c r="L133" s="231">
        <v>1885.25</v>
      </c>
      <c r="M133" s="231">
        <v>3.1537600000000001</v>
      </c>
      <c r="N133" s="1"/>
      <c r="O133" s="1"/>
    </row>
    <row r="134" spans="1:15" ht="12.75" customHeight="1">
      <c r="A134" s="30">
        <v>124</v>
      </c>
      <c r="B134" s="217" t="s">
        <v>853</v>
      </c>
      <c r="C134" s="231">
        <v>640.79999999999995</v>
      </c>
      <c r="D134" s="232">
        <v>640.80000000000007</v>
      </c>
      <c r="E134" s="232">
        <v>632.60000000000014</v>
      </c>
      <c r="F134" s="232">
        <v>624.40000000000009</v>
      </c>
      <c r="G134" s="232">
        <v>616.20000000000016</v>
      </c>
      <c r="H134" s="232">
        <v>649.00000000000011</v>
      </c>
      <c r="I134" s="232">
        <v>657.20000000000016</v>
      </c>
      <c r="J134" s="232">
        <v>665.40000000000009</v>
      </c>
      <c r="K134" s="231">
        <v>649</v>
      </c>
      <c r="L134" s="231">
        <v>632.6</v>
      </c>
      <c r="M134" s="231">
        <v>2.91533</v>
      </c>
      <c r="N134" s="1"/>
      <c r="O134" s="1"/>
    </row>
    <row r="135" spans="1:15" ht="12.75" customHeight="1">
      <c r="A135" s="30">
        <v>125</v>
      </c>
      <c r="B135" s="217" t="s">
        <v>94</v>
      </c>
      <c r="C135" s="231">
        <v>1812</v>
      </c>
      <c r="D135" s="232">
        <v>1807.9666666666665</v>
      </c>
      <c r="E135" s="232">
        <v>1788.0333333333328</v>
      </c>
      <c r="F135" s="232">
        <v>1764.0666666666664</v>
      </c>
      <c r="G135" s="232">
        <v>1744.1333333333328</v>
      </c>
      <c r="H135" s="232">
        <v>1831.9333333333329</v>
      </c>
      <c r="I135" s="232">
        <v>1851.8666666666668</v>
      </c>
      <c r="J135" s="232">
        <v>1875.833333333333</v>
      </c>
      <c r="K135" s="231">
        <v>1827.9</v>
      </c>
      <c r="L135" s="231">
        <v>1784</v>
      </c>
      <c r="M135" s="231">
        <v>2.6787100000000001</v>
      </c>
      <c r="N135" s="1"/>
      <c r="O135" s="1"/>
    </row>
    <row r="136" spans="1:15" ht="12.75" customHeight="1">
      <c r="A136" s="30">
        <v>126</v>
      </c>
      <c r="B136" s="217" t="s">
        <v>846</v>
      </c>
      <c r="C136" s="231">
        <v>339.8</v>
      </c>
      <c r="D136" s="232">
        <v>336.43333333333334</v>
      </c>
      <c r="E136" s="232">
        <v>328.36666666666667</v>
      </c>
      <c r="F136" s="232">
        <v>316.93333333333334</v>
      </c>
      <c r="G136" s="232">
        <v>308.86666666666667</v>
      </c>
      <c r="H136" s="232">
        <v>347.86666666666667</v>
      </c>
      <c r="I136" s="232">
        <v>355.93333333333339</v>
      </c>
      <c r="J136" s="232">
        <v>367.36666666666667</v>
      </c>
      <c r="K136" s="231">
        <v>344.5</v>
      </c>
      <c r="L136" s="231">
        <v>325</v>
      </c>
      <c r="M136" s="231">
        <v>31.4956</v>
      </c>
      <c r="N136" s="1"/>
      <c r="O136" s="1"/>
    </row>
    <row r="137" spans="1:15" ht="12.75" customHeight="1">
      <c r="A137" s="30">
        <v>127</v>
      </c>
      <c r="B137" s="217" t="s">
        <v>336</v>
      </c>
      <c r="C137" s="231">
        <v>196.1</v>
      </c>
      <c r="D137" s="232">
        <v>198.48333333333335</v>
      </c>
      <c r="E137" s="232">
        <v>193.2166666666667</v>
      </c>
      <c r="F137" s="232">
        <v>190.33333333333334</v>
      </c>
      <c r="G137" s="232">
        <v>185.06666666666669</v>
      </c>
      <c r="H137" s="232">
        <v>201.3666666666667</v>
      </c>
      <c r="I137" s="232">
        <v>206.63333333333335</v>
      </c>
      <c r="J137" s="232">
        <v>209.51666666666671</v>
      </c>
      <c r="K137" s="231">
        <v>203.75</v>
      </c>
      <c r="L137" s="231">
        <v>195.6</v>
      </c>
      <c r="M137" s="231">
        <v>36.132280000000002</v>
      </c>
      <c r="N137" s="1"/>
      <c r="O137" s="1"/>
    </row>
    <row r="138" spans="1:15" ht="12.75" customHeight="1">
      <c r="A138" s="30">
        <v>128</v>
      </c>
      <c r="B138" s="217" t="s">
        <v>815</v>
      </c>
      <c r="C138" s="231">
        <v>154.69999999999999</v>
      </c>
      <c r="D138" s="232">
        <v>154.26666666666668</v>
      </c>
      <c r="E138" s="232">
        <v>153.13333333333335</v>
      </c>
      <c r="F138" s="232">
        <v>151.56666666666666</v>
      </c>
      <c r="G138" s="232">
        <v>150.43333333333334</v>
      </c>
      <c r="H138" s="232">
        <v>155.83333333333337</v>
      </c>
      <c r="I138" s="232">
        <v>156.9666666666667</v>
      </c>
      <c r="J138" s="232">
        <v>158.53333333333339</v>
      </c>
      <c r="K138" s="231">
        <v>155.4</v>
      </c>
      <c r="L138" s="231">
        <v>152.69999999999999</v>
      </c>
      <c r="M138" s="231">
        <v>5.4054200000000003</v>
      </c>
      <c r="N138" s="1"/>
      <c r="O138" s="1"/>
    </row>
    <row r="139" spans="1:15" ht="12.75" customHeight="1">
      <c r="A139" s="30">
        <v>129</v>
      </c>
      <c r="B139" s="217" t="s">
        <v>248</v>
      </c>
      <c r="C139" s="231">
        <v>33.15</v>
      </c>
      <c r="D139" s="232">
        <v>33.533333333333331</v>
      </c>
      <c r="E139" s="232">
        <v>32.61666666666666</v>
      </c>
      <c r="F139" s="232">
        <v>32.083333333333329</v>
      </c>
      <c r="G139" s="232">
        <v>31.166666666666657</v>
      </c>
      <c r="H139" s="232">
        <v>34.066666666666663</v>
      </c>
      <c r="I139" s="232">
        <v>34.983333333333334</v>
      </c>
      <c r="J139" s="232">
        <v>35.516666666666666</v>
      </c>
      <c r="K139" s="231">
        <v>34.450000000000003</v>
      </c>
      <c r="L139" s="231">
        <v>33</v>
      </c>
      <c r="M139" s="231">
        <v>12.02788</v>
      </c>
      <c r="N139" s="1"/>
      <c r="O139" s="1"/>
    </row>
    <row r="140" spans="1:15" ht="12.75" customHeight="1">
      <c r="A140" s="30">
        <v>130</v>
      </c>
      <c r="B140" s="217" t="s">
        <v>337</v>
      </c>
      <c r="C140" s="231">
        <v>208.2</v>
      </c>
      <c r="D140" s="232">
        <v>209.6</v>
      </c>
      <c r="E140" s="232">
        <v>204.95</v>
      </c>
      <c r="F140" s="232">
        <v>201.7</v>
      </c>
      <c r="G140" s="232">
        <v>197.04999999999998</v>
      </c>
      <c r="H140" s="232">
        <v>212.85</v>
      </c>
      <c r="I140" s="232">
        <v>217.50000000000003</v>
      </c>
      <c r="J140" s="232">
        <v>220.75</v>
      </c>
      <c r="K140" s="231">
        <v>214.25</v>
      </c>
      <c r="L140" s="231">
        <v>206.35</v>
      </c>
      <c r="M140" s="231">
        <v>5.1954799999999999</v>
      </c>
      <c r="N140" s="1"/>
      <c r="O140" s="1"/>
    </row>
    <row r="141" spans="1:15" ht="12.75" customHeight="1">
      <c r="A141" s="30">
        <v>131</v>
      </c>
      <c r="B141" s="217" t="s">
        <v>95</v>
      </c>
      <c r="C141" s="231">
        <v>2900.6</v>
      </c>
      <c r="D141" s="232">
        <v>2873.2000000000003</v>
      </c>
      <c r="E141" s="232">
        <v>2827.4000000000005</v>
      </c>
      <c r="F141" s="232">
        <v>2754.2000000000003</v>
      </c>
      <c r="G141" s="232">
        <v>2708.4000000000005</v>
      </c>
      <c r="H141" s="232">
        <v>2946.4000000000005</v>
      </c>
      <c r="I141" s="232">
        <v>2992.2000000000007</v>
      </c>
      <c r="J141" s="232">
        <v>3065.4000000000005</v>
      </c>
      <c r="K141" s="231">
        <v>2919</v>
      </c>
      <c r="L141" s="231">
        <v>2800</v>
      </c>
      <c r="M141" s="231">
        <v>7.4094499999999996</v>
      </c>
      <c r="N141" s="1"/>
      <c r="O141" s="1"/>
    </row>
    <row r="142" spans="1:15" ht="12.75" customHeight="1">
      <c r="A142" s="30">
        <v>132</v>
      </c>
      <c r="B142" s="217" t="s">
        <v>249</v>
      </c>
      <c r="C142" s="231">
        <v>2705.65</v>
      </c>
      <c r="D142" s="232">
        <v>2716.9</v>
      </c>
      <c r="E142" s="232">
        <v>2683.75</v>
      </c>
      <c r="F142" s="232">
        <v>2661.85</v>
      </c>
      <c r="G142" s="232">
        <v>2628.7</v>
      </c>
      <c r="H142" s="232">
        <v>2738.8</v>
      </c>
      <c r="I142" s="232">
        <v>2771.9500000000007</v>
      </c>
      <c r="J142" s="232">
        <v>2793.8500000000004</v>
      </c>
      <c r="K142" s="231">
        <v>2750.05</v>
      </c>
      <c r="L142" s="231">
        <v>2695</v>
      </c>
      <c r="M142" s="231">
        <v>1.93404</v>
      </c>
      <c r="N142" s="1"/>
      <c r="O142" s="1"/>
    </row>
    <row r="143" spans="1:15" ht="12.75" customHeight="1">
      <c r="A143" s="30">
        <v>133</v>
      </c>
      <c r="B143" s="217" t="s">
        <v>143</v>
      </c>
      <c r="C143" s="231">
        <v>1964.55</v>
      </c>
      <c r="D143" s="232">
        <v>1964.8999999999999</v>
      </c>
      <c r="E143" s="232">
        <v>1936.5999999999997</v>
      </c>
      <c r="F143" s="232">
        <v>1908.6499999999999</v>
      </c>
      <c r="G143" s="232">
        <v>1880.3499999999997</v>
      </c>
      <c r="H143" s="232">
        <v>1992.8499999999997</v>
      </c>
      <c r="I143" s="232">
        <v>2021.1499999999999</v>
      </c>
      <c r="J143" s="232">
        <v>2049.0999999999995</v>
      </c>
      <c r="K143" s="231">
        <v>1993.2</v>
      </c>
      <c r="L143" s="231">
        <v>1936.95</v>
      </c>
      <c r="M143" s="231">
        <v>2.4024299999999998</v>
      </c>
      <c r="N143" s="1"/>
      <c r="O143" s="1"/>
    </row>
    <row r="144" spans="1:15" ht="12.75" customHeight="1">
      <c r="A144" s="30">
        <v>134</v>
      </c>
      <c r="B144" s="217" t="s">
        <v>98</v>
      </c>
      <c r="C144" s="231">
        <v>4474.8</v>
      </c>
      <c r="D144" s="232">
        <v>4493.9333333333334</v>
      </c>
      <c r="E144" s="232">
        <v>4449.3166666666666</v>
      </c>
      <c r="F144" s="232">
        <v>4423.833333333333</v>
      </c>
      <c r="G144" s="232">
        <v>4379.2166666666662</v>
      </c>
      <c r="H144" s="232">
        <v>4519.416666666667</v>
      </c>
      <c r="I144" s="232">
        <v>4564.0333333333338</v>
      </c>
      <c r="J144" s="232">
        <v>4589.5166666666673</v>
      </c>
      <c r="K144" s="231">
        <v>4538.55</v>
      </c>
      <c r="L144" s="231">
        <v>4468.45</v>
      </c>
      <c r="M144" s="231">
        <v>1.52349</v>
      </c>
      <c r="N144" s="1"/>
      <c r="O144" s="1"/>
    </row>
    <row r="145" spans="1:15" ht="12.75" customHeight="1">
      <c r="A145" s="30">
        <v>135</v>
      </c>
      <c r="B145" s="217" t="s">
        <v>338</v>
      </c>
      <c r="C145" s="231">
        <v>526.29999999999995</v>
      </c>
      <c r="D145" s="232">
        <v>525.68333333333328</v>
      </c>
      <c r="E145" s="232">
        <v>520.61666666666656</v>
      </c>
      <c r="F145" s="232">
        <v>514.93333333333328</v>
      </c>
      <c r="G145" s="232">
        <v>509.86666666666656</v>
      </c>
      <c r="H145" s="232">
        <v>531.36666666666656</v>
      </c>
      <c r="I145" s="232">
        <v>536.43333333333339</v>
      </c>
      <c r="J145" s="232">
        <v>542.11666666666656</v>
      </c>
      <c r="K145" s="231">
        <v>530.75</v>
      </c>
      <c r="L145" s="231">
        <v>520</v>
      </c>
      <c r="M145" s="231">
        <v>0.49136999999999997</v>
      </c>
      <c r="N145" s="1"/>
      <c r="O145" s="1"/>
    </row>
    <row r="146" spans="1:15" ht="12.75" customHeight="1">
      <c r="A146" s="30">
        <v>136</v>
      </c>
      <c r="B146" s="217" t="s">
        <v>339</v>
      </c>
      <c r="C146" s="231">
        <v>161.75</v>
      </c>
      <c r="D146" s="232">
        <v>162.54999999999998</v>
      </c>
      <c r="E146" s="232">
        <v>160.19999999999996</v>
      </c>
      <c r="F146" s="232">
        <v>158.64999999999998</v>
      </c>
      <c r="G146" s="232">
        <v>156.29999999999995</v>
      </c>
      <c r="H146" s="232">
        <v>164.09999999999997</v>
      </c>
      <c r="I146" s="232">
        <v>166.45</v>
      </c>
      <c r="J146" s="232">
        <v>167.99999999999997</v>
      </c>
      <c r="K146" s="231">
        <v>164.9</v>
      </c>
      <c r="L146" s="231">
        <v>161</v>
      </c>
      <c r="M146" s="231">
        <v>1.9288700000000001</v>
      </c>
      <c r="N146" s="1"/>
      <c r="O146" s="1"/>
    </row>
    <row r="147" spans="1:15" ht="12.75" customHeight="1">
      <c r="A147" s="30">
        <v>137</v>
      </c>
      <c r="B147" s="217" t="s">
        <v>340</v>
      </c>
      <c r="C147" s="231">
        <v>155.15</v>
      </c>
      <c r="D147" s="232">
        <v>156.54999999999998</v>
      </c>
      <c r="E147" s="232">
        <v>152.59999999999997</v>
      </c>
      <c r="F147" s="232">
        <v>150.04999999999998</v>
      </c>
      <c r="G147" s="232">
        <v>146.09999999999997</v>
      </c>
      <c r="H147" s="232">
        <v>159.09999999999997</v>
      </c>
      <c r="I147" s="232">
        <v>163.04999999999995</v>
      </c>
      <c r="J147" s="232">
        <v>165.59999999999997</v>
      </c>
      <c r="K147" s="231">
        <v>160.5</v>
      </c>
      <c r="L147" s="231">
        <v>154</v>
      </c>
      <c r="M147" s="231">
        <v>2.2984499999999999</v>
      </c>
      <c r="N147" s="1"/>
      <c r="O147" s="1"/>
    </row>
    <row r="148" spans="1:15" ht="12.75" customHeight="1">
      <c r="A148" s="30">
        <v>138</v>
      </c>
      <c r="B148" s="217" t="s">
        <v>816</v>
      </c>
      <c r="C148" s="231">
        <v>47.75</v>
      </c>
      <c r="D148" s="232">
        <v>48.316666666666663</v>
      </c>
      <c r="E148" s="232">
        <v>46.933333333333323</v>
      </c>
      <c r="F148" s="232">
        <v>46.11666666666666</v>
      </c>
      <c r="G148" s="232">
        <v>44.73333333333332</v>
      </c>
      <c r="H148" s="232">
        <v>49.133333333333326</v>
      </c>
      <c r="I148" s="232">
        <v>50.516666666666666</v>
      </c>
      <c r="J148" s="232">
        <v>51.333333333333329</v>
      </c>
      <c r="K148" s="231">
        <v>49.7</v>
      </c>
      <c r="L148" s="231">
        <v>47.5</v>
      </c>
      <c r="M148" s="231">
        <v>47.799979999999998</v>
      </c>
      <c r="N148" s="1"/>
      <c r="O148" s="1"/>
    </row>
    <row r="149" spans="1:15" ht="12.75" customHeight="1">
      <c r="A149" s="30">
        <v>139</v>
      </c>
      <c r="B149" s="217" t="s">
        <v>341</v>
      </c>
      <c r="C149" s="231">
        <v>63.65</v>
      </c>
      <c r="D149" s="232">
        <v>63.866666666666667</v>
      </c>
      <c r="E149" s="232">
        <v>62.183333333333337</v>
      </c>
      <c r="F149" s="232">
        <v>60.716666666666669</v>
      </c>
      <c r="G149" s="232">
        <v>59.033333333333339</v>
      </c>
      <c r="H149" s="232">
        <v>65.333333333333343</v>
      </c>
      <c r="I149" s="232">
        <v>67.016666666666652</v>
      </c>
      <c r="J149" s="232">
        <v>68.483333333333334</v>
      </c>
      <c r="K149" s="231">
        <v>65.55</v>
      </c>
      <c r="L149" s="231">
        <v>62.4</v>
      </c>
      <c r="M149" s="231">
        <v>11.89202</v>
      </c>
      <c r="N149" s="1"/>
      <c r="O149" s="1"/>
    </row>
    <row r="150" spans="1:15" ht="12.75" customHeight="1">
      <c r="A150" s="30">
        <v>140</v>
      </c>
      <c r="B150" s="217" t="s">
        <v>99</v>
      </c>
      <c r="C150" s="231">
        <v>3290.5</v>
      </c>
      <c r="D150" s="232">
        <v>3301.9833333333336</v>
      </c>
      <c r="E150" s="232">
        <v>3268.9666666666672</v>
      </c>
      <c r="F150" s="232">
        <v>3247.4333333333334</v>
      </c>
      <c r="G150" s="232">
        <v>3214.416666666667</v>
      </c>
      <c r="H150" s="232">
        <v>3323.5166666666673</v>
      </c>
      <c r="I150" s="232">
        <v>3356.5333333333338</v>
      </c>
      <c r="J150" s="232">
        <v>3378.0666666666675</v>
      </c>
      <c r="K150" s="231">
        <v>3335</v>
      </c>
      <c r="L150" s="231">
        <v>3280.45</v>
      </c>
      <c r="M150" s="231">
        <v>5.1589499999999999</v>
      </c>
      <c r="N150" s="1"/>
      <c r="O150" s="1"/>
    </row>
    <row r="151" spans="1:15" ht="12.75" customHeight="1">
      <c r="A151" s="30">
        <v>141</v>
      </c>
      <c r="B151" s="217" t="s">
        <v>342</v>
      </c>
      <c r="C151" s="231">
        <v>453.55</v>
      </c>
      <c r="D151" s="232">
        <v>453.2</v>
      </c>
      <c r="E151" s="232">
        <v>438.4</v>
      </c>
      <c r="F151" s="232">
        <v>423.25</v>
      </c>
      <c r="G151" s="232">
        <v>408.45</v>
      </c>
      <c r="H151" s="232">
        <v>468.34999999999997</v>
      </c>
      <c r="I151" s="232">
        <v>483.15000000000003</v>
      </c>
      <c r="J151" s="232">
        <v>498.29999999999995</v>
      </c>
      <c r="K151" s="231">
        <v>468</v>
      </c>
      <c r="L151" s="231">
        <v>438.05</v>
      </c>
      <c r="M151" s="231">
        <v>5.6460600000000003</v>
      </c>
      <c r="N151" s="1"/>
      <c r="O151" s="1"/>
    </row>
    <row r="152" spans="1:15" ht="12.75" customHeight="1">
      <c r="A152" s="30">
        <v>142</v>
      </c>
      <c r="B152" s="217" t="s">
        <v>250</v>
      </c>
      <c r="C152" s="231">
        <v>386.15</v>
      </c>
      <c r="D152" s="232">
        <v>388.0333333333333</v>
      </c>
      <c r="E152" s="232">
        <v>383.11666666666662</v>
      </c>
      <c r="F152" s="232">
        <v>380.08333333333331</v>
      </c>
      <c r="G152" s="232">
        <v>375.16666666666663</v>
      </c>
      <c r="H152" s="232">
        <v>391.06666666666661</v>
      </c>
      <c r="I152" s="232">
        <v>395.98333333333335</v>
      </c>
      <c r="J152" s="232">
        <v>399.01666666666659</v>
      </c>
      <c r="K152" s="231">
        <v>392.95</v>
      </c>
      <c r="L152" s="231">
        <v>385</v>
      </c>
      <c r="M152" s="231">
        <v>1.77149</v>
      </c>
      <c r="N152" s="1"/>
      <c r="O152" s="1"/>
    </row>
    <row r="153" spans="1:15" ht="12.75" customHeight="1">
      <c r="A153" s="30">
        <v>143</v>
      </c>
      <c r="B153" s="217" t="s">
        <v>251</v>
      </c>
      <c r="C153" s="231">
        <v>1335.3</v>
      </c>
      <c r="D153" s="232">
        <v>1345.7833333333333</v>
      </c>
      <c r="E153" s="232">
        <v>1321.5166666666667</v>
      </c>
      <c r="F153" s="232">
        <v>1307.7333333333333</v>
      </c>
      <c r="G153" s="232">
        <v>1283.4666666666667</v>
      </c>
      <c r="H153" s="232">
        <v>1359.5666666666666</v>
      </c>
      <c r="I153" s="232">
        <v>1383.833333333333</v>
      </c>
      <c r="J153" s="232">
        <v>1397.6166666666666</v>
      </c>
      <c r="K153" s="231">
        <v>1370.05</v>
      </c>
      <c r="L153" s="231">
        <v>1332</v>
      </c>
      <c r="M153" s="231">
        <v>0.29813000000000001</v>
      </c>
      <c r="N153" s="1"/>
      <c r="O153" s="1"/>
    </row>
    <row r="154" spans="1:15" ht="12.75" customHeight="1">
      <c r="A154" s="30">
        <v>144</v>
      </c>
      <c r="B154" s="217" t="s">
        <v>343</v>
      </c>
      <c r="C154" s="231">
        <v>74.75</v>
      </c>
      <c r="D154" s="232">
        <v>75.266666666666666</v>
      </c>
      <c r="E154" s="232">
        <v>73.983333333333334</v>
      </c>
      <c r="F154" s="232">
        <v>73.216666666666669</v>
      </c>
      <c r="G154" s="232">
        <v>71.933333333333337</v>
      </c>
      <c r="H154" s="232">
        <v>76.033333333333331</v>
      </c>
      <c r="I154" s="232">
        <v>77.316666666666663</v>
      </c>
      <c r="J154" s="232">
        <v>78.083333333333329</v>
      </c>
      <c r="K154" s="231">
        <v>76.55</v>
      </c>
      <c r="L154" s="231">
        <v>74.5</v>
      </c>
      <c r="M154" s="231">
        <v>12.35749</v>
      </c>
      <c r="N154" s="1"/>
      <c r="O154" s="1"/>
    </row>
    <row r="155" spans="1:15" ht="12.75" customHeight="1">
      <c r="A155" s="30">
        <v>145</v>
      </c>
      <c r="B155" s="217" t="s">
        <v>772</v>
      </c>
      <c r="C155" s="231">
        <v>61.9</v>
      </c>
      <c r="D155" s="232">
        <v>61.183333333333337</v>
      </c>
      <c r="E155" s="232">
        <v>59.366666666666674</v>
      </c>
      <c r="F155" s="232">
        <v>56.833333333333336</v>
      </c>
      <c r="G155" s="232">
        <v>55.016666666666673</v>
      </c>
      <c r="H155" s="232">
        <v>63.716666666666676</v>
      </c>
      <c r="I155" s="232">
        <v>65.533333333333331</v>
      </c>
      <c r="J155" s="232">
        <v>68.066666666666677</v>
      </c>
      <c r="K155" s="231">
        <v>63</v>
      </c>
      <c r="L155" s="231">
        <v>58.65</v>
      </c>
      <c r="M155" s="231">
        <v>142.01419000000001</v>
      </c>
      <c r="N155" s="1"/>
      <c r="O155" s="1"/>
    </row>
    <row r="156" spans="1:15" ht="12.75" customHeight="1">
      <c r="A156" s="30">
        <v>146</v>
      </c>
      <c r="B156" s="217" t="s">
        <v>100</v>
      </c>
      <c r="C156" s="231">
        <v>2094.85</v>
      </c>
      <c r="D156" s="232">
        <v>2104.7666666666669</v>
      </c>
      <c r="E156" s="232">
        <v>2075.6333333333337</v>
      </c>
      <c r="F156" s="232">
        <v>2056.416666666667</v>
      </c>
      <c r="G156" s="232">
        <v>2027.2833333333338</v>
      </c>
      <c r="H156" s="232">
        <v>2123.9833333333336</v>
      </c>
      <c r="I156" s="232">
        <v>2153.1166666666668</v>
      </c>
      <c r="J156" s="232">
        <v>2172.3333333333335</v>
      </c>
      <c r="K156" s="231">
        <v>2133.9</v>
      </c>
      <c r="L156" s="231">
        <v>2085.5500000000002</v>
      </c>
      <c r="M156" s="231">
        <v>3.50962</v>
      </c>
      <c r="N156" s="1"/>
      <c r="O156" s="1"/>
    </row>
    <row r="157" spans="1:15" ht="12.75" customHeight="1">
      <c r="A157" s="30">
        <v>147</v>
      </c>
      <c r="B157" s="217" t="s">
        <v>101</v>
      </c>
      <c r="C157" s="231">
        <v>178.6</v>
      </c>
      <c r="D157" s="232">
        <v>179.38333333333333</v>
      </c>
      <c r="E157" s="232">
        <v>177.31666666666666</v>
      </c>
      <c r="F157" s="232">
        <v>176.03333333333333</v>
      </c>
      <c r="G157" s="232">
        <v>173.96666666666667</v>
      </c>
      <c r="H157" s="232">
        <v>180.66666666666666</v>
      </c>
      <c r="I157" s="232">
        <v>182.73333333333332</v>
      </c>
      <c r="J157" s="232">
        <v>184.01666666666665</v>
      </c>
      <c r="K157" s="231">
        <v>181.45</v>
      </c>
      <c r="L157" s="231">
        <v>178.1</v>
      </c>
      <c r="M157" s="231">
        <v>7.2908900000000001</v>
      </c>
      <c r="N157" s="1"/>
      <c r="O157" s="1"/>
    </row>
    <row r="158" spans="1:15" ht="12.75" customHeight="1">
      <c r="A158" s="30">
        <v>148</v>
      </c>
      <c r="B158" s="217" t="s">
        <v>344</v>
      </c>
      <c r="C158" s="231">
        <v>274.89999999999998</v>
      </c>
      <c r="D158" s="232">
        <v>271.76666666666665</v>
      </c>
      <c r="E158" s="232">
        <v>265.13333333333333</v>
      </c>
      <c r="F158" s="232">
        <v>255.36666666666667</v>
      </c>
      <c r="G158" s="232">
        <v>248.73333333333335</v>
      </c>
      <c r="H158" s="232">
        <v>281.5333333333333</v>
      </c>
      <c r="I158" s="232">
        <v>288.16666666666663</v>
      </c>
      <c r="J158" s="232">
        <v>297.93333333333328</v>
      </c>
      <c r="K158" s="231">
        <v>278.39999999999998</v>
      </c>
      <c r="L158" s="231">
        <v>262</v>
      </c>
      <c r="M158" s="231">
        <v>2.15184</v>
      </c>
      <c r="N158" s="1"/>
      <c r="O158" s="1"/>
    </row>
    <row r="159" spans="1:15" ht="12.75" customHeight="1">
      <c r="A159" s="30">
        <v>149</v>
      </c>
      <c r="B159" s="217" t="s">
        <v>805</v>
      </c>
      <c r="C159" s="231">
        <v>143.65</v>
      </c>
      <c r="D159" s="232">
        <v>144.43333333333334</v>
      </c>
      <c r="E159" s="232">
        <v>139.26666666666668</v>
      </c>
      <c r="F159" s="232">
        <v>134.88333333333335</v>
      </c>
      <c r="G159" s="232">
        <v>129.7166666666667</v>
      </c>
      <c r="H159" s="232">
        <v>148.81666666666666</v>
      </c>
      <c r="I159" s="232">
        <v>153.98333333333329</v>
      </c>
      <c r="J159" s="232">
        <v>158.36666666666665</v>
      </c>
      <c r="K159" s="231">
        <v>149.6</v>
      </c>
      <c r="L159" s="231">
        <v>140.05000000000001</v>
      </c>
      <c r="M159" s="231">
        <v>324.94889999999998</v>
      </c>
      <c r="N159" s="1"/>
      <c r="O159" s="1"/>
    </row>
    <row r="160" spans="1:15" ht="12.75" customHeight="1">
      <c r="A160" s="30">
        <v>150</v>
      </c>
      <c r="B160" s="217" t="s">
        <v>102</v>
      </c>
      <c r="C160" s="231">
        <v>126</v>
      </c>
      <c r="D160" s="232">
        <v>126.23333333333333</v>
      </c>
      <c r="E160" s="232">
        <v>125.06666666666666</v>
      </c>
      <c r="F160" s="232">
        <v>124.13333333333333</v>
      </c>
      <c r="G160" s="232">
        <v>122.96666666666665</v>
      </c>
      <c r="H160" s="232">
        <v>127.16666666666667</v>
      </c>
      <c r="I160" s="232">
        <v>128.33333333333331</v>
      </c>
      <c r="J160" s="232">
        <v>129.26666666666668</v>
      </c>
      <c r="K160" s="231">
        <v>127.4</v>
      </c>
      <c r="L160" s="231">
        <v>125.3</v>
      </c>
      <c r="M160" s="231">
        <v>95.300700000000006</v>
      </c>
      <c r="N160" s="1"/>
      <c r="O160" s="1"/>
    </row>
    <row r="161" spans="1:15" ht="12.75" customHeight="1">
      <c r="A161" s="30">
        <v>151</v>
      </c>
      <c r="B161" s="217" t="s">
        <v>773</v>
      </c>
      <c r="C161" s="231">
        <v>240.95</v>
      </c>
      <c r="D161" s="232">
        <v>243.45000000000002</v>
      </c>
      <c r="E161" s="232">
        <v>237.50000000000003</v>
      </c>
      <c r="F161" s="232">
        <v>234.05</v>
      </c>
      <c r="G161" s="232">
        <v>228.10000000000002</v>
      </c>
      <c r="H161" s="232">
        <v>246.90000000000003</v>
      </c>
      <c r="I161" s="232">
        <v>252.85000000000002</v>
      </c>
      <c r="J161" s="232">
        <v>256.30000000000007</v>
      </c>
      <c r="K161" s="231">
        <v>249.4</v>
      </c>
      <c r="L161" s="231">
        <v>240</v>
      </c>
      <c r="M161" s="231">
        <v>4.0437000000000003</v>
      </c>
      <c r="N161" s="1"/>
      <c r="O161" s="1"/>
    </row>
    <row r="162" spans="1:15" ht="12.75" customHeight="1">
      <c r="A162" s="30">
        <v>152</v>
      </c>
      <c r="B162" s="217" t="s">
        <v>345</v>
      </c>
      <c r="C162" s="231">
        <v>4961.75</v>
      </c>
      <c r="D162" s="232">
        <v>4917.55</v>
      </c>
      <c r="E162" s="232">
        <v>4849.2000000000007</v>
      </c>
      <c r="F162" s="232">
        <v>4736.6500000000005</v>
      </c>
      <c r="G162" s="232">
        <v>4668.3000000000011</v>
      </c>
      <c r="H162" s="232">
        <v>5030.1000000000004</v>
      </c>
      <c r="I162" s="232">
        <v>5098.4500000000007</v>
      </c>
      <c r="J162" s="232">
        <v>5211</v>
      </c>
      <c r="K162" s="231">
        <v>4985.8999999999996</v>
      </c>
      <c r="L162" s="231">
        <v>4805</v>
      </c>
      <c r="M162" s="231">
        <v>0.45639000000000002</v>
      </c>
      <c r="N162" s="1"/>
      <c r="O162" s="1"/>
    </row>
    <row r="163" spans="1:15" ht="12.75" customHeight="1">
      <c r="A163" s="30">
        <v>153</v>
      </c>
      <c r="B163" s="217" t="s">
        <v>346</v>
      </c>
      <c r="C163" s="231">
        <v>673.35</v>
      </c>
      <c r="D163" s="232">
        <v>673.9666666666667</v>
      </c>
      <c r="E163" s="232">
        <v>662.98333333333335</v>
      </c>
      <c r="F163" s="232">
        <v>652.61666666666667</v>
      </c>
      <c r="G163" s="232">
        <v>641.63333333333333</v>
      </c>
      <c r="H163" s="232">
        <v>684.33333333333337</v>
      </c>
      <c r="I163" s="232">
        <v>695.31666666666672</v>
      </c>
      <c r="J163" s="232">
        <v>705.68333333333339</v>
      </c>
      <c r="K163" s="231">
        <v>684.95</v>
      </c>
      <c r="L163" s="231">
        <v>663.6</v>
      </c>
      <c r="M163" s="231">
        <v>5.3814399999999996</v>
      </c>
      <c r="N163" s="1"/>
      <c r="O163" s="1"/>
    </row>
    <row r="164" spans="1:15" ht="12.75" customHeight="1">
      <c r="A164" s="30">
        <v>154</v>
      </c>
      <c r="B164" s="217" t="s">
        <v>347</v>
      </c>
      <c r="C164" s="231">
        <v>179.05</v>
      </c>
      <c r="D164" s="232">
        <v>178.66666666666666</v>
      </c>
      <c r="E164" s="232">
        <v>176.33333333333331</v>
      </c>
      <c r="F164" s="232">
        <v>173.61666666666665</v>
      </c>
      <c r="G164" s="232">
        <v>171.2833333333333</v>
      </c>
      <c r="H164" s="232">
        <v>181.38333333333333</v>
      </c>
      <c r="I164" s="232">
        <v>183.71666666666664</v>
      </c>
      <c r="J164" s="232">
        <v>186.43333333333334</v>
      </c>
      <c r="K164" s="231">
        <v>181</v>
      </c>
      <c r="L164" s="231">
        <v>175.95</v>
      </c>
      <c r="M164" s="231">
        <v>3.9727100000000002</v>
      </c>
      <c r="N164" s="1"/>
      <c r="O164" s="1"/>
    </row>
    <row r="165" spans="1:15" ht="12.75" customHeight="1">
      <c r="A165" s="30">
        <v>155</v>
      </c>
      <c r="B165" s="217" t="s">
        <v>348</v>
      </c>
      <c r="C165" s="231">
        <v>119.45</v>
      </c>
      <c r="D165" s="232">
        <v>118.81666666666666</v>
      </c>
      <c r="E165" s="232">
        <v>117.68333333333332</v>
      </c>
      <c r="F165" s="232">
        <v>115.91666666666666</v>
      </c>
      <c r="G165" s="232">
        <v>114.78333333333332</v>
      </c>
      <c r="H165" s="232">
        <v>120.58333333333333</v>
      </c>
      <c r="I165" s="232">
        <v>121.71666666666665</v>
      </c>
      <c r="J165" s="232">
        <v>123.48333333333333</v>
      </c>
      <c r="K165" s="231">
        <v>119.95</v>
      </c>
      <c r="L165" s="231">
        <v>117.05</v>
      </c>
      <c r="M165" s="231">
        <v>25.672599999999999</v>
      </c>
      <c r="N165" s="1"/>
      <c r="O165" s="1"/>
    </row>
    <row r="166" spans="1:15" ht="12.75" customHeight="1">
      <c r="A166" s="30">
        <v>156</v>
      </c>
      <c r="B166" s="217" t="s">
        <v>252</v>
      </c>
      <c r="C166" s="231">
        <v>277.95</v>
      </c>
      <c r="D166" s="232">
        <v>275.65000000000003</v>
      </c>
      <c r="E166" s="232">
        <v>271.80000000000007</v>
      </c>
      <c r="F166" s="232">
        <v>265.65000000000003</v>
      </c>
      <c r="G166" s="232">
        <v>261.80000000000007</v>
      </c>
      <c r="H166" s="232">
        <v>281.80000000000007</v>
      </c>
      <c r="I166" s="232">
        <v>285.65000000000009</v>
      </c>
      <c r="J166" s="232">
        <v>291.80000000000007</v>
      </c>
      <c r="K166" s="231">
        <v>279.5</v>
      </c>
      <c r="L166" s="231">
        <v>269.5</v>
      </c>
      <c r="M166" s="231">
        <v>7.8848700000000003</v>
      </c>
      <c r="N166" s="1"/>
      <c r="O166" s="1"/>
    </row>
    <row r="167" spans="1:15" ht="12.75" customHeight="1">
      <c r="A167" s="30">
        <v>157</v>
      </c>
      <c r="B167" s="217" t="s">
        <v>817</v>
      </c>
      <c r="C167" s="231">
        <v>1154.4000000000001</v>
      </c>
      <c r="D167" s="232">
        <v>1161.3166666666666</v>
      </c>
      <c r="E167" s="232">
        <v>1139.7833333333333</v>
      </c>
      <c r="F167" s="232">
        <v>1125.1666666666667</v>
      </c>
      <c r="G167" s="232">
        <v>1103.6333333333334</v>
      </c>
      <c r="H167" s="232">
        <v>1175.9333333333332</v>
      </c>
      <c r="I167" s="232">
        <v>1197.4666666666665</v>
      </c>
      <c r="J167" s="232">
        <v>1212.083333333333</v>
      </c>
      <c r="K167" s="231">
        <v>1182.8499999999999</v>
      </c>
      <c r="L167" s="231">
        <v>1146.7</v>
      </c>
      <c r="M167" s="231">
        <v>0.41711999999999999</v>
      </c>
      <c r="N167" s="1"/>
      <c r="O167" s="1"/>
    </row>
    <row r="168" spans="1:15" ht="12.75" customHeight="1">
      <c r="A168" s="30">
        <v>158</v>
      </c>
      <c r="B168" s="217" t="s">
        <v>103</v>
      </c>
      <c r="C168" s="231">
        <v>95.7</v>
      </c>
      <c r="D168" s="232">
        <v>95.800000000000011</v>
      </c>
      <c r="E168" s="232">
        <v>95.200000000000017</v>
      </c>
      <c r="F168" s="232">
        <v>94.7</v>
      </c>
      <c r="G168" s="232">
        <v>94.100000000000009</v>
      </c>
      <c r="H168" s="232">
        <v>96.300000000000026</v>
      </c>
      <c r="I168" s="232">
        <v>96.90000000000002</v>
      </c>
      <c r="J168" s="232">
        <v>97.400000000000034</v>
      </c>
      <c r="K168" s="231">
        <v>96.4</v>
      </c>
      <c r="L168" s="231">
        <v>95.3</v>
      </c>
      <c r="M168" s="231">
        <v>128.37565000000001</v>
      </c>
      <c r="N168" s="1"/>
      <c r="O168" s="1"/>
    </row>
    <row r="169" spans="1:15" ht="12.75" customHeight="1">
      <c r="A169" s="30">
        <v>159</v>
      </c>
      <c r="B169" s="217" t="s">
        <v>350</v>
      </c>
      <c r="C169" s="231">
        <v>1524.2</v>
      </c>
      <c r="D169" s="232">
        <v>1521.8333333333333</v>
      </c>
      <c r="E169" s="232">
        <v>1512.0666666666666</v>
      </c>
      <c r="F169" s="232">
        <v>1499.9333333333334</v>
      </c>
      <c r="G169" s="232">
        <v>1490.1666666666667</v>
      </c>
      <c r="H169" s="232">
        <v>1533.9666666666665</v>
      </c>
      <c r="I169" s="232">
        <v>1543.7333333333333</v>
      </c>
      <c r="J169" s="232">
        <v>1555.8666666666663</v>
      </c>
      <c r="K169" s="231">
        <v>1531.6</v>
      </c>
      <c r="L169" s="231">
        <v>1509.7</v>
      </c>
      <c r="M169" s="231">
        <v>0.56011999999999995</v>
      </c>
      <c r="N169" s="1"/>
      <c r="O169" s="1"/>
    </row>
    <row r="170" spans="1:15" ht="12.75" customHeight="1">
      <c r="A170" s="30">
        <v>160</v>
      </c>
      <c r="B170" s="217" t="s">
        <v>106</v>
      </c>
      <c r="C170" s="231">
        <v>39.15</v>
      </c>
      <c r="D170" s="232">
        <v>39.31666666666667</v>
      </c>
      <c r="E170" s="232">
        <v>38.88333333333334</v>
      </c>
      <c r="F170" s="232">
        <v>38.616666666666667</v>
      </c>
      <c r="G170" s="232">
        <v>38.183333333333337</v>
      </c>
      <c r="H170" s="232">
        <v>39.583333333333343</v>
      </c>
      <c r="I170" s="232">
        <v>40.016666666666666</v>
      </c>
      <c r="J170" s="232">
        <v>40.283333333333346</v>
      </c>
      <c r="K170" s="231">
        <v>39.75</v>
      </c>
      <c r="L170" s="231">
        <v>39.049999999999997</v>
      </c>
      <c r="M170" s="231">
        <v>64.195650000000001</v>
      </c>
      <c r="N170" s="1"/>
      <c r="O170" s="1"/>
    </row>
    <row r="171" spans="1:15" ht="12.75" customHeight="1">
      <c r="A171" s="30">
        <v>161</v>
      </c>
      <c r="B171" s="217" t="s">
        <v>351</v>
      </c>
      <c r="C171" s="231">
        <v>2388.35</v>
      </c>
      <c r="D171" s="232">
        <v>2394.4999999999995</v>
      </c>
      <c r="E171" s="232">
        <v>2375.0499999999993</v>
      </c>
      <c r="F171" s="232">
        <v>2361.7499999999995</v>
      </c>
      <c r="G171" s="232">
        <v>2342.2999999999993</v>
      </c>
      <c r="H171" s="232">
        <v>2407.7999999999993</v>
      </c>
      <c r="I171" s="232">
        <v>2427.2499999999991</v>
      </c>
      <c r="J171" s="232">
        <v>2440.5499999999993</v>
      </c>
      <c r="K171" s="231">
        <v>2413.9499999999998</v>
      </c>
      <c r="L171" s="231">
        <v>2381.1999999999998</v>
      </c>
      <c r="M171" s="231">
        <v>0.11842</v>
      </c>
      <c r="N171" s="1"/>
      <c r="O171" s="1"/>
    </row>
    <row r="172" spans="1:15" ht="12.75" customHeight="1">
      <c r="A172" s="30">
        <v>162</v>
      </c>
      <c r="B172" s="217" t="s">
        <v>352</v>
      </c>
      <c r="C172" s="231">
        <v>2899.95</v>
      </c>
      <c r="D172" s="232">
        <v>2911.8833333333332</v>
      </c>
      <c r="E172" s="232">
        <v>2863.0666666666666</v>
      </c>
      <c r="F172" s="232">
        <v>2826.1833333333334</v>
      </c>
      <c r="G172" s="232">
        <v>2777.3666666666668</v>
      </c>
      <c r="H172" s="232">
        <v>2948.7666666666664</v>
      </c>
      <c r="I172" s="232">
        <v>2997.583333333333</v>
      </c>
      <c r="J172" s="232">
        <v>3034.4666666666662</v>
      </c>
      <c r="K172" s="231">
        <v>2960.7</v>
      </c>
      <c r="L172" s="231">
        <v>2875</v>
      </c>
      <c r="M172" s="231">
        <v>0.127</v>
      </c>
      <c r="N172" s="1"/>
      <c r="O172" s="1"/>
    </row>
    <row r="173" spans="1:15" ht="12.75" customHeight="1">
      <c r="A173" s="30">
        <v>163</v>
      </c>
      <c r="B173" s="217" t="s">
        <v>353</v>
      </c>
      <c r="C173" s="231">
        <v>147.85</v>
      </c>
      <c r="D173" s="232">
        <v>147.76666666666665</v>
      </c>
      <c r="E173" s="232">
        <v>145.43333333333331</v>
      </c>
      <c r="F173" s="232">
        <v>143.01666666666665</v>
      </c>
      <c r="G173" s="232">
        <v>140.68333333333331</v>
      </c>
      <c r="H173" s="232">
        <v>150.18333333333331</v>
      </c>
      <c r="I173" s="232">
        <v>152.51666666666668</v>
      </c>
      <c r="J173" s="232">
        <v>154.93333333333331</v>
      </c>
      <c r="K173" s="231">
        <v>150.1</v>
      </c>
      <c r="L173" s="231">
        <v>145.35</v>
      </c>
      <c r="M173" s="231">
        <v>16.941649999999999</v>
      </c>
      <c r="N173" s="1"/>
      <c r="O173" s="1"/>
    </row>
    <row r="174" spans="1:15" ht="12.75" customHeight="1">
      <c r="A174" s="30">
        <v>164</v>
      </c>
      <c r="B174" s="217" t="s">
        <v>253</v>
      </c>
      <c r="C174" s="231">
        <v>1305.4000000000001</v>
      </c>
      <c r="D174" s="232">
        <v>1303.4666666666667</v>
      </c>
      <c r="E174" s="232">
        <v>1291.9333333333334</v>
      </c>
      <c r="F174" s="232">
        <v>1278.4666666666667</v>
      </c>
      <c r="G174" s="232">
        <v>1266.9333333333334</v>
      </c>
      <c r="H174" s="232">
        <v>1316.9333333333334</v>
      </c>
      <c r="I174" s="232">
        <v>1328.4666666666667</v>
      </c>
      <c r="J174" s="232">
        <v>1341.9333333333334</v>
      </c>
      <c r="K174" s="231">
        <v>1315</v>
      </c>
      <c r="L174" s="231">
        <v>1290</v>
      </c>
      <c r="M174" s="231">
        <v>3.2673399999999999</v>
      </c>
      <c r="N174" s="1"/>
      <c r="O174" s="1"/>
    </row>
    <row r="175" spans="1:15" ht="12.75" customHeight="1">
      <c r="A175" s="30">
        <v>165</v>
      </c>
      <c r="B175" s="217" t="s">
        <v>354</v>
      </c>
      <c r="C175" s="231">
        <v>1278.45</v>
      </c>
      <c r="D175" s="232">
        <v>1268.45</v>
      </c>
      <c r="E175" s="232">
        <v>1250.8500000000001</v>
      </c>
      <c r="F175" s="232">
        <v>1223.25</v>
      </c>
      <c r="G175" s="232">
        <v>1205.6500000000001</v>
      </c>
      <c r="H175" s="232">
        <v>1296.0500000000002</v>
      </c>
      <c r="I175" s="232">
        <v>1313.65</v>
      </c>
      <c r="J175" s="232">
        <v>1341.2500000000002</v>
      </c>
      <c r="K175" s="231">
        <v>1286.05</v>
      </c>
      <c r="L175" s="231">
        <v>1240.8499999999999</v>
      </c>
      <c r="M175" s="231">
        <v>0.44013999999999998</v>
      </c>
      <c r="N175" s="1"/>
      <c r="O175" s="1"/>
    </row>
    <row r="176" spans="1:15" ht="12.75" customHeight="1">
      <c r="A176" s="30">
        <v>166</v>
      </c>
      <c r="B176" s="217" t="s">
        <v>104</v>
      </c>
      <c r="C176" s="231">
        <v>432.6</v>
      </c>
      <c r="D176" s="232">
        <v>432.38333333333338</v>
      </c>
      <c r="E176" s="232">
        <v>428.26666666666677</v>
      </c>
      <c r="F176" s="232">
        <v>423.93333333333339</v>
      </c>
      <c r="G176" s="232">
        <v>419.81666666666678</v>
      </c>
      <c r="H176" s="232">
        <v>436.71666666666675</v>
      </c>
      <c r="I176" s="232">
        <v>440.83333333333343</v>
      </c>
      <c r="J176" s="232">
        <v>445.16666666666674</v>
      </c>
      <c r="K176" s="231">
        <v>436.5</v>
      </c>
      <c r="L176" s="231">
        <v>428.05</v>
      </c>
      <c r="M176" s="231">
        <v>9.5671400000000002</v>
      </c>
      <c r="N176" s="1"/>
      <c r="O176" s="1"/>
    </row>
    <row r="177" spans="1:15" ht="12.75" customHeight="1">
      <c r="A177" s="30">
        <v>167</v>
      </c>
      <c r="B177" s="217" t="s">
        <v>818</v>
      </c>
      <c r="C177" s="231">
        <v>999.25</v>
      </c>
      <c r="D177" s="232">
        <v>998.63333333333321</v>
      </c>
      <c r="E177" s="232">
        <v>974.4166666666664</v>
      </c>
      <c r="F177" s="232">
        <v>949.58333333333314</v>
      </c>
      <c r="G177" s="232">
        <v>925.36666666666633</v>
      </c>
      <c r="H177" s="232">
        <v>1023.4666666666665</v>
      </c>
      <c r="I177" s="232">
        <v>1047.6833333333332</v>
      </c>
      <c r="J177" s="232">
        <v>1072.5166666666664</v>
      </c>
      <c r="K177" s="231">
        <v>1022.85</v>
      </c>
      <c r="L177" s="231">
        <v>973.8</v>
      </c>
      <c r="M177" s="231">
        <v>1.52705</v>
      </c>
      <c r="N177" s="1"/>
      <c r="O177" s="1"/>
    </row>
    <row r="178" spans="1:15" ht="12.75" customHeight="1">
      <c r="A178" s="30">
        <v>168</v>
      </c>
      <c r="B178" s="217" t="s">
        <v>355</v>
      </c>
      <c r="C178" s="231">
        <v>1714.95</v>
      </c>
      <c r="D178" s="232">
        <v>1729.4833333333336</v>
      </c>
      <c r="E178" s="232">
        <v>1688.5666666666671</v>
      </c>
      <c r="F178" s="232">
        <v>1662.1833333333334</v>
      </c>
      <c r="G178" s="232">
        <v>1621.2666666666669</v>
      </c>
      <c r="H178" s="232">
        <v>1755.8666666666672</v>
      </c>
      <c r="I178" s="232">
        <v>1796.7833333333338</v>
      </c>
      <c r="J178" s="232">
        <v>1823.1666666666674</v>
      </c>
      <c r="K178" s="231">
        <v>1770.4</v>
      </c>
      <c r="L178" s="231">
        <v>1703.1</v>
      </c>
      <c r="M178" s="231">
        <v>0.34856999999999999</v>
      </c>
      <c r="N178" s="1"/>
      <c r="O178" s="1"/>
    </row>
    <row r="179" spans="1:15" ht="12.75" customHeight="1">
      <c r="A179" s="30">
        <v>169</v>
      </c>
      <c r="B179" s="217" t="s">
        <v>254</v>
      </c>
      <c r="C179" s="231">
        <v>449.4</v>
      </c>
      <c r="D179" s="232">
        <v>450.23333333333329</v>
      </c>
      <c r="E179" s="232">
        <v>447.51666666666659</v>
      </c>
      <c r="F179" s="232">
        <v>445.63333333333333</v>
      </c>
      <c r="G179" s="232">
        <v>442.91666666666663</v>
      </c>
      <c r="H179" s="232">
        <v>452.11666666666656</v>
      </c>
      <c r="I179" s="232">
        <v>454.83333333333326</v>
      </c>
      <c r="J179" s="232">
        <v>456.71666666666653</v>
      </c>
      <c r="K179" s="231">
        <v>452.95</v>
      </c>
      <c r="L179" s="231">
        <v>448.35</v>
      </c>
      <c r="M179" s="231">
        <v>0.25668999999999997</v>
      </c>
      <c r="N179" s="1"/>
      <c r="O179" s="1"/>
    </row>
    <row r="180" spans="1:15" ht="12.75" customHeight="1">
      <c r="A180" s="30">
        <v>170</v>
      </c>
      <c r="B180" s="217" t="s">
        <v>107</v>
      </c>
      <c r="C180" s="231">
        <v>927.7</v>
      </c>
      <c r="D180" s="232">
        <v>935.08333333333337</v>
      </c>
      <c r="E180" s="232">
        <v>916.4666666666667</v>
      </c>
      <c r="F180" s="232">
        <v>905.23333333333335</v>
      </c>
      <c r="G180" s="232">
        <v>886.61666666666667</v>
      </c>
      <c r="H180" s="232">
        <v>946.31666666666672</v>
      </c>
      <c r="I180" s="232">
        <v>964.93333333333328</v>
      </c>
      <c r="J180" s="232">
        <v>976.16666666666674</v>
      </c>
      <c r="K180" s="231">
        <v>953.7</v>
      </c>
      <c r="L180" s="231">
        <v>923.85</v>
      </c>
      <c r="M180" s="231">
        <v>8.0879600000000007</v>
      </c>
      <c r="N180" s="1"/>
      <c r="O180" s="1"/>
    </row>
    <row r="181" spans="1:15" ht="12.75" customHeight="1">
      <c r="A181" s="30">
        <v>171</v>
      </c>
      <c r="B181" s="217" t="s">
        <v>255</v>
      </c>
      <c r="C181" s="231">
        <v>414.2</v>
      </c>
      <c r="D181" s="232">
        <v>417.11666666666662</v>
      </c>
      <c r="E181" s="232">
        <v>410.18333333333322</v>
      </c>
      <c r="F181" s="232">
        <v>406.16666666666663</v>
      </c>
      <c r="G181" s="232">
        <v>399.23333333333323</v>
      </c>
      <c r="H181" s="232">
        <v>421.13333333333321</v>
      </c>
      <c r="I181" s="232">
        <v>428.06666666666661</v>
      </c>
      <c r="J181" s="232">
        <v>432.0833333333332</v>
      </c>
      <c r="K181" s="231">
        <v>424.05</v>
      </c>
      <c r="L181" s="231">
        <v>413.1</v>
      </c>
      <c r="M181" s="231">
        <v>1.2592099999999999</v>
      </c>
      <c r="N181" s="1"/>
      <c r="O181" s="1"/>
    </row>
    <row r="182" spans="1:15" ht="12.75" customHeight="1">
      <c r="A182" s="30">
        <v>172</v>
      </c>
      <c r="B182" s="217" t="s">
        <v>108</v>
      </c>
      <c r="C182" s="231">
        <v>1153.4000000000001</v>
      </c>
      <c r="D182" s="232">
        <v>1159.3166666666666</v>
      </c>
      <c r="E182" s="232">
        <v>1145.0833333333333</v>
      </c>
      <c r="F182" s="232">
        <v>1136.7666666666667</v>
      </c>
      <c r="G182" s="232">
        <v>1122.5333333333333</v>
      </c>
      <c r="H182" s="232">
        <v>1167.6333333333332</v>
      </c>
      <c r="I182" s="232">
        <v>1181.8666666666668</v>
      </c>
      <c r="J182" s="232">
        <v>1190.1833333333332</v>
      </c>
      <c r="K182" s="231">
        <v>1173.55</v>
      </c>
      <c r="L182" s="231">
        <v>1151</v>
      </c>
      <c r="M182" s="231">
        <v>2.3163</v>
      </c>
      <c r="N182" s="1"/>
      <c r="O182" s="1"/>
    </row>
    <row r="183" spans="1:15" ht="12.75" customHeight="1">
      <c r="A183" s="30">
        <v>173</v>
      </c>
      <c r="B183" s="217" t="s">
        <v>109</v>
      </c>
      <c r="C183" s="231">
        <v>287.45</v>
      </c>
      <c r="D183" s="232">
        <v>287.18333333333334</v>
      </c>
      <c r="E183" s="232">
        <v>284.4666666666667</v>
      </c>
      <c r="F183" s="232">
        <v>281.48333333333335</v>
      </c>
      <c r="G183" s="232">
        <v>278.76666666666671</v>
      </c>
      <c r="H183" s="232">
        <v>290.16666666666669</v>
      </c>
      <c r="I183" s="232">
        <v>292.88333333333327</v>
      </c>
      <c r="J183" s="232">
        <v>295.86666666666667</v>
      </c>
      <c r="K183" s="231">
        <v>289.89999999999998</v>
      </c>
      <c r="L183" s="231">
        <v>284.2</v>
      </c>
      <c r="M183" s="231">
        <v>4.2053900000000004</v>
      </c>
      <c r="N183" s="1"/>
      <c r="O183" s="1"/>
    </row>
    <row r="184" spans="1:15" ht="12.75" customHeight="1">
      <c r="A184" s="30">
        <v>174</v>
      </c>
      <c r="B184" s="217" t="s">
        <v>356</v>
      </c>
      <c r="C184" s="231">
        <v>313.95</v>
      </c>
      <c r="D184" s="232">
        <v>315.55</v>
      </c>
      <c r="E184" s="232">
        <v>311.40000000000003</v>
      </c>
      <c r="F184" s="232">
        <v>308.85000000000002</v>
      </c>
      <c r="G184" s="232">
        <v>304.70000000000005</v>
      </c>
      <c r="H184" s="232">
        <v>318.10000000000002</v>
      </c>
      <c r="I184" s="232">
        <v>322.25</v>
      </c>
      <c r="J184" s="232">
        <v>324.8</v>
      </c>
      <c r="K184" s="231">
        <v>319.7</v>
      </c>
      <c r="L184" s="231">
        <v>313</v>
      </c>
      <c r="M184" s="231">
        <v>2.1955399999999998</v>
      </c>
      <c r="N184" s="1"/>
      <c r="O184" s="1"/>
    </row>
    <row r="185" spans="1:15" ht="12.75" customHeight="1">
      <c r="A185" s="30">
        <v>175</v>
      </c>
      <c r="B185" s="217" t="s">
        <v>110</v>
      </c>
      <c r="C185" s="231">
        <v>1632</v>
      </c>
      <c r="D185" s="232">
        <v>1634.8166666666668</v>
      </c>
      <c r="E185" s="232">
        <v>1619.3333333333337</v>
      </c>
      <c r="F185" s="232">
        <v>1606.666666666667</v>
      </c>
      <c r="G185" s="232">
        <v>1591.1833333333338</v>
      </c>
      <c r="H185" s="232">
        <v>1647.4833333333336</v>
      </c>
      <c r="I185" s="232">
        <v>1662.9666666666667</v>
      </c>
      <c r="J185" s="232">
        <v>1675.6333333333334</v>
      </c>
      <c r="K185" s="231">
        <v>1650.3</v>
      </c>
      <c r="L185" s="231">
        <v>1622.15</v>
      </c>
      <c r="M185" s="231">
        <v>4.4596400000000003</v>
      </c>
      <c r="N185" s="1"/>
      <c r="O185" s="1"/>
    </row>
    <row r="186" spans="1:15" ht="12.75" customHeight="1">
      <c r="A186" s="30">
        <v>176</v>
      </c>
      <c r="B186" s="217" t="s">
        <v>357</v>
      </c>
      <c r="C186" s="231">
        <v>599.5</v>
      </c>
      <c r="D186" s="232">
        <v>593</v>
      </c>
      <c r="E186" s="232">
        <v>584</v>
      </c>
      <c r="F186" s="232">
        <v>568.5</v>
      </c>
      <c r="G186" s="232">
        <v>559.5</v>
      </c>
      <c r="H186" s="232">
        <v>608.5</v>
      </c>
      <c r="I186" s="232">
        <v>617.5</v>
      </c>
      <c r="J186" s="232">
        <v>633</v>
      </c>
      <c r="K186" s="231">
        <v>602</v>
      </c>
      <c r="L186" s="231">
        <v>577.5</v>
      </c>
      <c r="M186" s="231">
        <v>2.7096300000000002</v>
      </c>
      <c r="N186" s="1"/>
      <c r="O186" s="1"/>
    </row>
    <row r="187" spans="1:15" ht="12.75" customHeight="1">
      <c r="A187" s="30">
        <v>177</v>
      </c>
      <c r="B187" s="217" t="s">
        <v>854</v>
      </c>
      <c r="C187" s="231">
        <v>284.89999999999998</v>
      </c>
      <c r="D187" s="232">
        <v>284.86666666666662</v>
      </c>
      <c r="E187" s="232">
        <v>279.98333333333323</v>
      </c>
      <c r="F187" s="232">
        <v>275.06666666666661</v>
      </c>
      <c r="G187" s="232">
        <v>270.18333333333322</v>
      </c>
      <c r="H187" s="232">
        <v>289.78333333333325</v>
      </c>
      <c r="I187" s="232">
        <v>294.66666666666657</v>
      </c>
      <c r="J187" s="232">
        <v>299.58333333333326</v>
      </c>
      <c r="K187" s="231">
        <v>289.75</v>
      </c>
      <c r="L187" s="231">
        <v>279.95</v>
      </c>
      <c r="M187" s="231">
        <v>2.6868799999999999</v>
      </c>
      <c r="N187" s="1"/>
      <c r="O187" s="1"/>
    </row>
    <row r="188" spans="1:15" ht="12.75" customHeight="1">
      <c r="A188" s="30">
        <v>178</v>
      </c>
      <c r="B188" s="217" t="s">
        <v>359</v>
      </c>
      <c r="C188" s="231">
        <v>1962</v>
      </c>
      <c r="D188" s="232">
        <v>1973.25</v>
      </c>
      <c r="E188" s="232">
        <v>1927.55</v>
      </c>
      <c r="F188" s="232">
        <v>1893.1</v>
      </c>
      <c r="G188" s="232">
        <v>1847.3999999999999</v>
      </c>
      <c r="H188" s="232">
        <v>2007.7</v>
      </c>
      <c r="I188" s="232">
        <v>2053.3999999999996</v>
      </c>
      <c r="J188" s="232">
        <v>2087.8500000000004</v>
      </c>
      <c r="K188" s="231">
        <v>2018.95</v>
      </c>
      <c r="L188" s="231">
        <v>1938.8</v>
      </c>
      <c r="M188" s="231">
        <v>0.41177999999999998</v>
      </c>
      <c r="N188" s="1"/>
      <c r="O188" s="1"/>
    </row>
    <row r="189" spans="1:15" ht="12.75" customHeight="1">
      <c r="A189" s="30">
        <v>179</v>
      </c>
      <c r="B189" s="217" t="s">
        <v>360</v>
      </c>
      <c r="C189" s="231">
        <v>659.2</v>
      </c>
      <c r="D189" s="232">
        <v>656.86666666666667</v>
      </c>
      <c r="E189" s="232">
        <v>650.7833333333333</v>
      </c>
      <c r="F189" s="232">
        <v>642.36666666666667</v>
      </c>
      <c r="G189" s="232">
        <v>636.2833333333333</v>
      </c>
      <c r="H189" s="232">
        <v>665.2833333333333</v>
      </c>
      <c r="I189" s="232">
        <v>671.36666666666656</v>
      </c>
      <c r="J189" s="232">
        <v>679.7833333333333</v>
      </c>
      <c r="K189" s="231">
        <v>662.95</v>
      </c>
      <c r="L189" s="231">
        <v>648.45000000000005</v>
      </c>
      <c r="M189" s="231">
        <v>0.50305999999999995</v>
      </c>
      <c r="N189" s="1"/>
      <c r="O189" s="1"/>
    </row>
    <row r="190" spans="1:15" ht="12.75" customHeight="1">
      <c r="A190" s="30">
        <v>180</v>
      </c>
      <c r="B190" s="217" t="s">
        <v>361</v>
      </c>
      <c r="C190" s="231">
        <v>238.25</v>
      </c>
      <c r="D190" s="232">
        <v>238.18333333333331</v>
      </c>
      <c r="E190" s="232">
        <v>230.56666666666661</v>
      </c>
      <c r="F190" s="232">
        <v>222.8833333333333</v>
      </c>
      <c r="G190" s="232">
        <v>215.26666666666659</v>
      </c>
      <c r="H190" s="232">
        <v>245.86666666666662</v>
      </c>
      <c r="I190" s="232">
        <v>253.48333333333335</v>
      </c>
      <c r="J190" s="232">
        <v>261.16666666666663</v>
      </c>
      <c r="K190" s="231">
        <v>245.8</v>
      </c>
      <c r="L190" s="231">
        <v>230.5</v>
      </c>
      <c r="M190" s="231">
        <v>6.0701900000000002</v>
      </c>
      <c r="N190" s="1"/>
      <c r="O190" s="1"/>
    </row>
    <row r="191" spans="1:15" ht="12.75" customHeight="1">
      <c r="A191" s="30">
        <v>181</v>
      </c>
      <c r="B191" s="217" t="s">
        <v>362</v>
      </c>
      <c r="C191" s="231">
        <v>3019.6</v>
      </c>
      <c r="D191" s="232">
        <v>3026.8666666666668</v>
      </c>
      <c r="E191" s="232">
        <v>2994.7333333333336</v>
      </c>
      <c r="F191" s="232">
        <v>2969.8666666666668</v>
      </c>
      <c r="G191" s="232">
        <v>2937.7333333333336</v>
      </c>
      <c r="H191" s="232">
        <v>3051.7333333333336</v>
      </c>
      <c r="I191" s="232">
        <v>3083.8666666666668</v>
      </c>
      <c r="J191" s="232">
        <v>3108.7333333333336</v>
      </c>
      <c r="K191" s="231">
        <v>3059</v>
      </c>
      <c r="L191" s="231">
        <v>3002</v>
      </c>
      <c r="M191" s="231">
        <v>1.2417100000000001</v>
      </c>
      <c r="N191" s="1"/>
      <c r="O191" s="1"/>
    </row>
    <row r="192" spans="1:15" ht="12.75" customHeight="1">
      <c r="A192" s="30">
        <v>182</v>
      </c>
      <c r="B192" s="217" t="s">
        <v>111</v>
      </c>
      <c r="C192" s="231">
        <v>499.35</v>
      </c>
      <c r="D192" s="232">
        <v>494.45</v>
      </c>
      <c r="E192" s="232">
        <v>485.9</v>
      </c>
      <c r="F192" s="232">
        <v>472.45</v>
      </c>
      <c r="G192" s="232">
        <v>463.9</v>
      </c>
      <c r="H192" s="232">
        <v>507.9</v>
      </c>
      <c r="I192" s="232">
        <v>516.45000000000005</v>
      </c>
      <c r="J192" s="232">
        <v>529.9</v>
      </c>
      <c r="K192" s="231">
        <v>503</v>
      </c>
      <c r="L192" s="231">
        <v>481</v>
      </c>
      <c r="M192" s="231">
        <v>19.516559999999998</v>
      </c>
      <c r="N192" s="1"/>
      <c r="O192" s="1"/>
    </row>
    <row r="193" spans="1:15" ht="12.75" customHeight="1">
      <c r="A193" s="30">
        <v>183</v>
      </c>
      <c r="B193" s="217" t="s">
        <v>363</v>
      </c>
      <c r="C193" s="231">
        <v>554</v>
      </c>
      <c r="D193" s="232">
        <v>552.48333333333335</v>
      </c>
      <c r="E193" s="232">
        <v>541.2166666666667</v>
      </c>
      <c r="F193" s="232">
        <v>528.43333333333339</v>
      </c>
      <c r="G193" s="232">
        <v>517.16666666666674</v>
      </c>
      <c r="H193" s="232">
        <v>565.26666666666665</v>
      </c>
      <c r="I193" s="232">
        <v>576.5333333333333</v>
      </c>
      <c r="J193" s="232">
        <v>589.31666666666661</v>
      </c>
      <c r="K193" s="231">
        <v>563.75</v>
      </c>
      <c r="L193" s="231">
        <v>539.70000000000005</v>
      </c>
      <c r="M193" s="231">
        <v>16.761030000000002</v>
      </c>
      <c r="N193" s="1"/>
      <c r="O193" s="1"/>
    </row>
    <row r="194" spans="1:15" ht="12.75" customHeight="1">
      <c r="A194" s="30">
        <v>184</v>
      </c>
      <c r="B194" s="217" t="s">
        <v>364</v>
      </c>
      <c r="C194" s="231">
        <v>100.15</v>
      </c>
      <c r="D194" s="232">
        <v>100.35000000000001</v>
      </c>
      <c r="E194" s="232">
        <v>99.000000000000014</v>
      </c>
      <c r="F194" s="232">
        <v>97.850000000000009</v>
      </c>
      <c r="G194" s="232">
        <v>96.500000000000014</v>
      </c>
      <c r="H194" s="232">
        <v>101.50000000000001</v>
      </c>
      <c r="I194" s="232">
        <v>102.85000000000001</v>
      </c>
      <c r="J194" s="232">
        <v>104.00000000000001</v>
      </c>
      <c r="K194" s="231">
        <v>101.7</v>
      </c>
      <c r="L194" s="231">
        <v>99.2</v>
      </c>
      <c r="M194" s="231">
        <v>12.09416</v>
      </c>
      <c r="N194" s="1"/>
      <c r="O194" s="1"/>
    </row>
    <row r="195" spans="1:15" ht="12.75" customHeight="1">
      <c r="A195" s="30">
        <v>185</v>
      </c>
      <c r="B195" s="217" t="s">
        <v>365</v>
      </c>
      <c r="C195" s="231">
        <v>131.15</v>
      </c>
      <c r="D195" s="232">
        <v>131.10000000000002</v>
      </c>
      <c r="E195" s="232">
        <v>129.40000000000003</v>
      </c>
      <c r="F195" s="232">
        <v>127.65</v>
      </c>
      <c r="G195" s="232">
        <v>125.95000000000002</v>
      </c>
      <c r="H195" s="232">
        <v>132.85000000000005</v>
      </c>
      <c r="I195" s="232">
        <v>134.55000000000004</v>
      </c>
      <c r="J195" s="232">
        <v>136.30000000000007</v>
      </c>
      <c r="K195" s="231">
        <v>132.80000000000001</v>
      </c>
      <c r="L195" s="231">
        <v>129.35</v>
      </c>
      <c r="M195" s="231">
        <v>30.090399999999999</v>
      </c>
      <c r="N195" s="1"/>
      <c r="O195" s="1"/>
    </row>
    <row r="196" spans="1:15" ht="12.75" customHeight="1">
      <c r="A196" s="30">
        <v>186</v>
      </c>
      <c r="B196" s="217" t="s">
        <v>256</v>
      </c>
      <c r="C196" s="231">
        <v>272.64999999999998</v>
      </c>
      <c r="D196" s="232">
        <v>274.68333333333334</v>
      </c>
      <c r="E196" s="232">
        <v>269.36666666666667</v>
      </c>
      <c r="F196" s="232">
        <v>266.08333333333331</v>
      </c>
      <c r="G196" s="232">
        <v>260.76666666666665</v>
      </c>
      <c r="H196" s="232">
        <v>277.9666666666667</v>
      </c>
      <c r="I196" s="232">
        <v>283.28333333333342</v>
      </c>
      <c r="J196" s="232">
        <v>286.56666666666672</v>
      </c>
      <c r="K196" s="231">
        <v>280</v>
      </c>
      <c r="L196" s="231">
        <v>271.39999999999998</v>
      </c>
      <c r="M196" s="231">
        <v>6.6473500000000003</v>
      </c>
      <c r="N196" s="1"/>
      <c r="O196" s="1"/>
    </row>
    <row r="197" spans="1:15" ht="12.75" customHeight="1">
      <c r="A197" s="30">
        <v>187</v>
      </c>
      <c r="B197" s="217" t="s">
        <v>367</v>
      </c>
      <c r="C197" s="231">
        <v>997.4</v>
      </c>
      <c r="D197" s="232">
        <v>1003.0666666666666</v>
      </c>
      <c r="E197" s="232">
        <v>987.33333333333326</v>
      </c>
      <c r="F197" s="232">
        <v>977.26666666666665</v>
      </c>
      <c r="G197" s="232">
        <v>961.5333333333333</v>
      </c>
      <c r="H197" s="232">
        <v>1013.1333333333332</v>
      </c>
      <c r="I197" s="232">
        <v>1028.8666666666666</v>
      </c>
      <c r="J197" s="232">
        <v>1038.9333333333332</v>
      </c>
      <c r="K197" s="231">
        <v>1018.8</v>
      </c>
      <c r="L197" s="231">
        <v>993</v>
      </c>
      <c r="M197" s="231">
        <v>0.82477</v>
      </c>
      <c r="N197" s="1"/>
      <c r="O197" s="1"/>
    </row>
    <row r="198" spans="1:15" ht="12.75" customHeight="1">
      <c r="A198" s="30">
        <v>188</v>
      </c>
      <c r="B198" s="217" t="s">
        <v>113</v>
      </c>
      <c r="C198" s="231">
        <v>1115.7</v>
      </c>
      <c r="D198" s="232">
        <v>1119.3333333333333</v>
      </c>
      <c r="E198" s="232">
        <v>1103.9666666666665</v>
      </c>
      <c r="F198" s="232">
        <v>1092.2333333333331</v>
      </c>
      <c r="G198" s="232">
        <v>1076.8666666666663</v>
      </c>
      <c r="H198" s="232">
        <v>1131.0666666666666</v>
      </c>
      <c r="I198" s="232">
        <v>1146.4333333333334</v>
      </c>
      <c r="J198" s="232">
        <v>1158.1666666666667</v>
      </c>
      <c r="K198" s="231">
        <v>1134.7</v>
      </c>
      <c r="L198" s="231">
        <v>1107.5999999999999</v>
      </c>
      <c r="M198" s="231">
        <v>17.060359999999999</v>
      </c>
      <c r="N198" s="1"/>
      <c r="O198" s="1"/>
    </row>
    <row r="199" spans="1:15" ht="12.75" customHeight="1">
      <c r="A199" s="30">
        <v>189</v>
      </c>
      <c r="B199" s="217" t="s">
        <v>115</v>
      </c>
      <c r="C199" s="231">
        <v>1858.3</v>
      </c>
      <c r="D199" s="232">
        <v>1875.0666666666666</v>
      </c>
      <c r="E199" s="232">
        <v>1833.2333333333331</v>
      </c>
      <c r="F199" s="232">
        <v>1808.1666666666665</v>
      </c>
      <c r="G199" s="232">
        <v>1766.333333333333</v>
      </c>
      <c r="H199" s="232">
        <v>1900.1333333333332</v>
      </c>
      <c r="I199" s="232">
        <v>1941.9666666666667</v>
      </c>
      <c r="J199" s="232">
        <v>1967.0333333333333</v>
      </c>
      <c r="K199" s="231">
        <v>1916.9</v>
      </c>
      <c r="L199" s="231">
        <v>1850</v>
      </c>
      <c r="M199" s="231">
        <v>9.2185000000000006</v>
      </c>
      <c r="N199" s="1"/>
      <c r="O199" s="1"/>
    </row>
    <row r="200" spans="1:15" ht="12.75" customHeight="1">
      <c r="A200" s="30">
        <v>190</v>
      </c>
      <c r="B200" s="217" t="s">
        <v>116</v>
      </c>
      <c r="C200" s="231">
        <v>1640.35</v>
      </c>
      <c r="D200" s="232">
        <v>1648.2</v>
      </c>
      <c r="E200" s="232">
        <v>1626.95</v>
      </c>
      <c r="F200" s="232">
        <v>1613.55</v>
      </c>
      <c r="G200" s="232">
        <v>1592.3</v>
      </c>
      <c r="H200" s="232">
        <v>1661.6000000000001</v>
      </c>
      <c r="I200" s="232">
        <v>1682.8500000000001</v>
      </c>
      <c r="J200" s="232">
        <v>1696.2500000000002</v>
      </c>
      <c r="K200" s="231">
        <v>1669.45</v>
      </c>
      <c r="L200" s="231">
        <v>1634.8</v>
      </c>
      <c r="M200" s="231">
        <v>40.433529999999998</v>
      </c>
      <c r="N200" s="1"/>
      <c r="O200" s="1"/>
    </row>
    <row r="201" spans="1:15" ht="12.75" customHeight="1">
      <c r="A201" s="30">
        <v>191</v>
      </c>
      <c r="B201" s="217" t="s">
        <v>117</v>
      </c>
      <c r="C201" s="231">
        <v>507.95</v>
      </c>
      <c r="D201" s="232">
        <v>510.31666666666666</v>
      </c>
      <c r="E201" s="232">
        <v>497.88333333333333</v>
      </c>
      <c r="F201" s="232">
        <v>487.81666666666666</v>
      </c>
      <c r="G201" s="232">
        <v>475.38333333333333</v>
      </c>
      <c r="H201" s="232">
        <v>520.38333333333333</v>
      </c>
      <c r="I201" s="232">
        <v>532.81666666666661</v>
      </c>
      <c r="J201" s="232">
        <v>542.88333333333333</v>
      </c>
      <c r="K201" s="231">
        <v>522.75</v>
      </c>
      <c r="L201" s="231">
        <v>500.25</v>
      </c>
      <c r="M201" s="231">
        <v>61.293959999999998</v>
      </c>
      <c r="N201" s="1"/>
      <c r="O201" s="1"/>
    </row>
    <row r="202" spans="1:15" ht="12.75" customHeight="1">
      <c r="A202" s="30">
        <v>192</v>
      </c>
      <c r="B202" s="217" t="s">
        <v>368</v>
      </c>
      <c r="C202" s="231">
        <v>67.25</v>
      </c>
      <c r="D202" s="232">
        <v>67.5</v>
      </c>
      <c r="E202" s="232">
        <v>66.75</v>
      </c>
      <c r="F202" s="232">
        <v>66.25</v>
      </c>
      <c r="G202" s="232">
        <v>65.5</v>
      </c>
      <c r="H202" s="232">
        <v>68</v>
      </c>
      <c r="I202" s="232">
        <v>68.75</v>
      </c>
      <c r="J202" s="232">
        <v>69.25</v>
      </c>
      <c r="K202" s="231">
        <v>68.25</v>
      </c>
      <c r="L202" s="231">
        <v>67</v>
      </c>
      <c r="M202" s="231">
        <v>30.14273</v>
      </c>
      <c r="N202" s="1"/>
      <c r="O202" s="1"/>
    </row>
    <row r="203" spans="1:15" ht="12.75" customHeight="1">
      <c r="A203" s="30">
        <v>193</v>
      </c>
      <c r="B203" s="217" t="s">
        <v>819</v>
      </c>
      <c r="C203" s="231">
        <v>550.20000000000005</v>
      </c>
      <c r="D203" s="232">
        <v>556.06666666666672</v>
      </c>
      <c r="E203" s="232">
        <v>543.13333333333344</v>
      </c>
      <c r="F203" s="232">
        <v>536.06666666666672</v>
      </c>
      <c r="G203" s="232">
        <v>523.13333333333344</v>
      </c>
      <c r="H203" s="232">
        <v>563.13333333333344</v>
      </c>
      <c r="I203" s="232">
        <v>576.06666666666661</v>
      </c>
      <c r="J203" s="232">
        <v>583.13333333333344</v>
      </c>
      <c r="K203" s="231">
        <v>569</v>
      </c>
      <c r="L203" s="231">
        <v>549</v>
      </c>
      <c r="M203" s="231">
        <v>0.27189000000000002</v>
      </c>
      <c r="N203" s="1"/>
      <c r="O203" s="1"/>
    </row>
    <row r="204" spans="1:15" ht="12.75" customHeight="1">
      <c r="A204" s="30">
        <v>194</v>
      </c>
      <c r="B204" s="217" t="s">
        <v>369</v>
      </c>
      <c r="C204" s="231">
        <v>905.55</v>
      </c>
      <c r="D204" s="232">
        <v>892.51666666666677</v>
      </c>
      <c r="E204" s="232">
        <v>860.03333333333353</v>
      </c>
      <c r="F204" s="232">
        <v>814.51666666666677</v>
      </c>
      <c r="G204" s="232">
        <v>782.03333333333353</v>
      </c>
      <c r="H204" s="232">
        <v>938.03333333333353</v>
      </c>
      <c r="I204" s="232">
        <v>970.51666666666688</v>
      </c>
      <c r="J204" s="232">
        <v>1016.0333333333335</v>
      </c>
      <c r="K204" s="231">
        <v>925</v>
      </c>
      <c r="L204" s="231">
        <v>847</v>
      </c>
      <c r="M204" s="231">
        <v>21.074729999999999</v>
      </c>
      <c r="N204" s="1"/>
      <c r="O204" s="1"/>
    </row>
    <row r="205" spans="1:15" ht="12.75" customHeight="1">
      <c r="A205" s="30">
        <v>195</v>
      </c>
      <c r="B205" s="217" t="s">
        <v>370</v>
      </c>
      <c r="C205" s="231">
        <v>895.25</v>
      </c>
      <c r="D205" s="232">
        <v>893.4666666666667</v>
      </c>
      <c r="E205" s="232">
        <v>888.88333333333344</v>
      </c>
      <c r="F205" s="232">
        <v>882.51666666666677</v>
      </c>
      <c r="G205" s="232">
        <v>877.93333333333351</v>
      </c>
      <c r="H205" s="232">
        <v>899.83333333333337</v>
      </c>
      <c r="I205" s="232">
        <v>904.41666666666663</v>
      </c>
      <c r="J205" s="232">
        <v>910.7833333333333</v>
      </c>
      <c r="K205" s="231">
        <v>898.05</v>
      </c>
      <c r="L205" s="231">
        <v>887.1</v>
      </c>
      <c r="M205" s="231">
        <v>9.7040000000000001E-2</v>
      </c>
      <c r="N205" s="1"/>
      <c r="O205" s="1"/>
    </row>
    <row r="206" spans="1:15" ht="12.75" customHeight="1">
      <c r="A206" s="30">
        <v>196</v>
      </c>
      <c r="B206" s="217" t="s">
        <v>112</v>
      </c>
      <c r="C206" s="231">
        <v>1215.7</v>
      </c>
      <c r="D206" s="232">
        <v>1220.45</v>
      </c>
      <c r="E206" s="232">
        <v>1207.9000000000001</v>
      </c>
      <c r="F206" s="232">
        <v>1200.1000000000001</v>
      </c>
      <c r="G206" s="232">
        <v>1187.5500000000002</v>
      </c>
      <c r="H206" s="232">
        <v>1228.25</v>
      </c>
      <c r="I206" s="232">
        <v>1240.7999999999997</v>
      </c>
      <c r="J206" s="232">
        <v>1248.5999999999999</v>
      </c>
      <c r="K206" s="231">
        <v>1233</v>
      </c>
      <c r="L206" s="231">
        <v>1212.6500000000001</v>
      </c>
      <c r="M206" s="231">
        <v>3.49234</v>
      </c>
      <c r="N206" s="1"/>
      <c r="O206" s="1"/>
    </row>
    <row r="207" spans="1:15" ht="12.75" customHeight="1">
      <c r="A207" s="30">
        <v>197</v>
      </c>
      <c r="B207" s="217" t="s">
        <v>118</v>
      </c>
      <c r="C207" s="231">
        <v>2527.4499999999998</v>
      </c>
      <c r="D207" s="232">
        <v>2528.5666666666666</v>
      </c>
      <c r="E207" s="232">
        <v>2512.6333333333332</v>
      </c>
      <c r="F207" s="232">
        <v>2497.8166666666666</v>
      </c>
      <c r="G207" s="232">
        <v>2481.8833333333332</v>
      </c>
      <c r="H207" s="232">
        <v>2543.3833333333332</v>
      </c>
      <c r="I207" s="232">
        <v>2559.3166666666666</v>
      </c>
      <c r="J207" s="232">
        <v>2574.1333333333332</v>
      </c>
      <c r="K207" s="231">
        <v>2544.5</v>
      </c>
      <c r="L207" s="231">
        <v>2513.75</v>
      </c>
      <c r="M207" s="231">
        <v>1.8249299999999999</v>
      </c>
      <c r="N207" s="1"/>
      <c r="O207" s="1"/>
    </row>
    <row r="208" spans="1:15" ht="12.75" customHeight="1">
      <c r="A208" s="30">
        <v>198</v>
      </c>
      <c r="B208" s="217" t="s">
        <v>767</v>
      </c>
      <c r="C208" s="231">
        <v>315.39999999999998</v>
      </c>
      <c r="D208" s="232">
        <v>316.36666666666662</v>
      </c>
      <c r="E208" s="232">
        <v>312.48333333333323</v>
      </c>
      <c r="F208" s="232">
        <v>309.56666666666661</v>
      </c>
      <c r="G208" s="232">
        <v>305.68333333333322</v>
      </c>
      <c r="H208" s="232">
        <v>319.28333333333325</v>
      </c>
      <c r="I208" s="232">
        <v>323.16666666666657</v>
      </c>
      <c r="J208" s="232">
        <v>326.08333333333326</v>
      </c>
      <c r="K208" s="231">
        <v>320.25</v>
      </c>
      <c r="L208" s="231">
        <v>313.45</v>
      </c>
      <c r="M208" s="231">
        <v>0.94520000000000004</v>
      </c>
      <c r="N208" s="1"/>
      <c r="O208" s="1"/>
    </row>
    <row r="209" spans="1:15" ht="12.75" customHeight="1">
      <c r="A209" s="30">
        <v>199</v>
      </c>
      <c r="B209" s="217" t="s">
        <v>120</v>
      </c>
      <c r="C209" s="231">
        <v>434.25</v>
      </c>
      <c r="D209" s="232">
        <v>432.93333333333334</v>
      </c>
      <c r="E209" s="232">
        <v>430.31666666666666</v>
      </c>
      <c r="F209" s="232">
        <v>426.38333333333333</v>
      </c>
      <c r="G209" s="232">
        <v>423.76666666666665</v>
      </c>
      <c r="H209" s="232">
        <v>436.86666666666667</v>
      </c>
      <c r="I209" s="232">
        <v>439.48333333333335</v>
      </c>
      <c r="J209" s="232">
        <v>443.41666666666669</v>
      </c>
      <c r="K209" s="231">
        <v>435.55</v>
      </c>
      <c r="L209" s="231">
        <v>429</v>
      </c>
      <c r="M209" s="231">
        <v>37.498019999999997</v>
      </c>
      <c r="N209" s="1"/>
      <c r="O209" s="1"/>
    </row>
    <row r="210" spans="1:15" ht="12.75" customHeight="1">
      <c r="A210" s="30">
        <v>200</v>
      </c>
      <c r="B210" s="217" t="s">
        <v>774</v>
      </c>
      <c r="C210" s="231">
        <v>1301.5</v>
      </c>
      <c r="D210" s="232">
        <v>1303.6333333333334</v>
      </c>
      <c r="E210" s="232">
        <v>1297.2666666666669</v>
      </c>
      <c r="F210" s="232">
        <v>1293.0333333333335</v>
      </c>
      <c r="G210" s="232">
        <v>1286.666666666667</v>
      </c>
      <c r="H210" s="232">
        <v>1307.8666666666668</v>
      </c>
      <c r="I210" s="232">
        <v>1314.2333333333331</v>
      </c>
      <c r="J210" s="232">
        <v>1318.4666666666667</v>
      </c>
      <c r="K210" s="231">
        <v>1310</v>
      </c>
      <c r="L210" s="231">
        <v>1299.4000000000001</v>
      </c>
      <c r="M210" s="231">
        <v>0.63544999999999996</v>
      </c>
      <c r="N210" s="1"/>
      <c r="O210" s="1"/>
    </row>
    <row r="211" spans="1:15" ht="12.75" customHeight="1">
      <c r="A211" s="30">
        <v>201</v>
      </c>
      <c r="B211" s="217" t="s">
        <v>257</v>
      </c>
      <c r="C211" s="231">
        <v>2587.15</v>
      </c>
      <c r="D211" s="232">
        <v>2598.2999999999997</v>
      </c>
      <c r="E211" s="232">
        <v>2552.5999999999995</v>
      </c>
      <c r="F211" s="232">
        <v>2518.0499999999997</v>
      </c>
      <c r="G211" s="232">
        <v>2472.3499999999995</v>
      </c>
      <c r="H211" s="232">
        <v>2632.8499999999995</v>
      </c>
      <c r="I211" s="232">
        <v>2678.5499999999993</v>
      </c>
      <c r="J211" s="232">
        <v>2713.0999999999995</v>
      </c>
      <c r="K211" s="231">
        <v>2644</v>
      </c>
      <c r="L211" s="231">
        <v>2563.75</v>
      </c>
      <c r="M211" s="231">
        <v>11.369020000000001</v>
      </c>
      <c r="N211" s="1"/>
      <c r="O211" s="1"/>
    </row>
    <row r="212" spans="1:15" ht="12.75" customHeight="1">
      <c r="A212" s="30">
        <v>202</v>
      </c>
      <c r="B212" s="217" t="s">
        <v>372</v>
      </c>
      <c r="C212" s="231">
        <v>104.25</v>
      </c>
      <c r="D212" s="232">
        <v>104.78333333333335</v>
      </c>
      <c r="E212" s="232">
        <v>102.9666666666667</v>
      </c>
      <c r="F212" s="232">
        <v>101.68333333333335</v>
      </c>
      <c r="G212" s="232">
        <v>99.866666666666703</v>
      </c>
      <c r="H212" s="232">
        <v>106.06666666666669</v>
      </c>
      <c r="I212" s="232">
        <v>107.88333333333333</v>
      </c>
      <c r="J212" s="232">
        <v>109.16666666666669</v>
      </c>
      <c r="K212" s="231">
        <v>106.6</v>
      </c>
      <c r="L212" s="231">
        <v>103.5</v>
      </c>
      <c r="M212" s="231">
        <v>42.227539999999998</v>
      </c>
      <c r="N212" s="1"/>
      <c r="O212" s="1"/>
    </row>
    <row r="213" spans="1:15" ht="12.75" customHeight="1">
      <c r="A213" s="30">
        <v>203</v>
      </c>
      <c r="B213" s="217" t="s">
        <v>121</v>
      </c>
      <c r="C213" s="231">
        <v>231.4</v>
      </c>
      <c r="D213" s="232">
        <v>232.16666666666666</v>
      </c>
      <c r="E213" s="232">
        <v>228.93333333333331</v>
      </c>
      <c r="F213" s="232">
        <v>226.46666666666664</v>
      </c>
      <c r="G213" s="232">
        <v>223.23333333333329</v>
      </c>
      <c r="H213" s="232">
        <v>234.63333333333333</v>
      </c>
      <c r="I213" s="232">
        <v>237.86666666666667</v>
      </c>
      <c r="J213" s="232">
        <v>240.33333333333334</v>
      </c>
      <c r="K213" s="231">
        <v>235.4</v>
      </c>
      <c r="L213" s="231">
        <v>229.7</v>
      </c>
      <c r="M213" s="231">
        <v>33.162059999999997</v>
      </c>
      <c r="N213" s="1"/>
      <c r="O213" s="1"/>
    </row>
    <row r="214" spans="1:15" ht="12.75" customHeight="1">
      <c r="A214" s="30">
        <v>204</v>
      </c>
      <c r="B214" s="217" t="s">
        <v>122</v>
      </c>
      <c r="C214" s="231">
        <v>2511.4499999999998</v>
      </c>
      <c r="D214" s="232">
        <v>2520.8833333333332</v>
      </c>
      <c r="E214" s="232">
        <v>2498.7666666666664</v>
      </c>
      <c r="F214" s="232">
        <v>2486.083333333333</v>
      </c>
      <c r="G214" s="232">
        <v>2463.9666666666662</v>
      </c>
      <c r="H214" s="232">
        <v>2533.5666666666666</v>
      </c>
      <c r="I214" s="232">
        <v>2555.6833333333334</v>
      </c>
      <c r="J214" s="232">
        <v>2568.3666666666668</v>
      </c>
      <c r="K214" s="231">
        <v>2543</v>
      </c>
      <c r="L214" s="231">
        <v>2508.1999999999998</v>
      </c>
      <c r="M214" s="231">
        <v>6.3209099999999996</v>
      </c>
      <c r="N214" s="1"/>
      <c r="O214" s="1"/>
    </row>
    <row r="215" spans="1:15" ht="12.75" customHeight="1">
      <c r="A215" s="30">
        <v>205</v>
      </c>
      <c r="B215" s="217" t="s">
        <v>258</v>
      </c>
      <c r="C215" s="231">
        <v>321.2</v>
      </c>
      <c r="D215" s="232">
        <v>322.2833333333333</v>
      </c>
      <c r="E215" s="232">
        <v>319.41666666666663</v>
      </c>
      <c r="F215" s="232">
        <v>317.63333333333333</v>
      </c>
      <c r="G215" s="232">
        <v>314.76666666666665</v>
      </c>
      <c r="H215" s="232">
        <v>324.06666666666661</v>
      </c>
      <c r="I215" s="232">
        <v>326.93333333333328</v>
      </c>
      <c r="J215" s="232">
        <v>328.71666666666658</v>
      </c>
      <c r="K215" s="231">
        <v>325.14999999999998</v>
      </c>
      <c r="L215" s="231">
        <v>320.5</v>
      </c>
      <c r="M215" s="231">
        <v>1.5799000000000001</v>
      </c>
      <c r="N215" s="1"/>
      <c r="O215" s="1"/>
    </row>
    <row r="216" spans="1:15" ht="12.75" customHeight="1">
      <c r="A216" s="30">
        <v>206</v>
      </c>
      <c r="B216" s="217" t="s">
        <v>286</v>
      </c>
      <c r="C216" s="231">
        <v>3014.4</v>
      </c>
      <c r="D216" s="232">
        <v>3013.5</v>
      </c>
      <c r="E216" s="232">
        <v>2986.95</v>
      </c>
      <c r="F216" s="232">
        <v>2959.5</v>
      </c>
      <c r="G216" s="232">
        <v>2932.95</v>
      </c>
      <c r="H216" s="232">
        <v>3040.95</v>
      </c>
      <c r="I216" s="232">
        <v>3067.5</v>
      </c>
      <c r="J216" s="232">
        <v>3094.95</v>
      </c>
      <c r="K216" s="231">
        <v>3040.05</v>
      </c>
      <c r="L216" s="231">
        <v>2986.05</v>
      </c>
      <c r="M216" s="231">
        <v>9.7589999999999996E-2</v>
      </c>
      <c r="N216" s="1"/>
      <c r="O216" s="1"/>
    </row>
    <row r="217" spans="1:15" ht="12.75" customHeight="1">
      <c r="A217" s="30">
        <v>207</v>
      </c>
      <c r="B217" s="217" t="s">
        <v>775</v>
      </c>
      <c r="C217" s="231">
        <v>756.2</v>
      </c>
      <c r="D217" s="232">
        <v>752.71666666666658</v>
      </c>
      <c r="E217" s="232">
        <v>742.53333333333319</v>
      </c>
      <c r="F217" s="232">
        <v>728.86666666666656</v>
      </c>
      <c r="G217" s="232">
        <v>718.68333333333317</v>
      </c>
      <c r="H217" s="232">
        <v>766.38333333333321</v>
      </c>
      <c r="I217" s="232">
        <v>776.56666666666661</v>
      </c>
      <c r="J217" s="232">
        <v>790.23333333333323</v>
      </c>
      <c r="K217" s="231">
        <v>762.9</v>
      </c>
      <c r="L217" s="231">
        <v>739.05</v>
      </c>
      <c r="M217" s="231">
        <v>0.66461999999999999</v>
      </c>
      <c r="N217" s="1"/>
      <c r="O217" s="1"/>
    </row>
    <row r="218" spans="1:15" ht="12.75" customHeight="1">
      <c r="A218" s="30">
        <v>208</v>
      </c>
      <c r="B218" s="217" t="s">
        <v>373</v>
      </c>
      <c r="C218" s="231">
        <v>36756.1</v>
      </c>
      <c r="D218" s="232">
        <v>36970.966666666667</v>
      </c>
      <c r="E218" s="232">
        <v>36342.033333333333</v>
      </c>
      <c r="F218" s="232">
        <v>35927.966666666667</v>
      </c>
      <c r="G218" s="232">
        <v>35299.033333333333</v>
      </c>
      <c r="H218" s="232">
        <v>37385.033333333333</v>
      </c>
      <c r="I218" s="232">
        <v>38013.966666666667</v>
      </c>
      <c r="J218" s="232">
        <v>38428.033333333333</v>
      </c>
      <c r="K218" s="231">
        <v>37599.9</v>
      </c>
      <c r="L218" s="231">
        <v>36556.9</v>
      </c>
      <c r="M218" s="231">
        <v>4.3540000000000002E-2</v>
      </c>
      <c r="N218" s="1"/>
      <c r="O218" s="1"/>
    </row>
    <row r="219" spans="1:15" ht="12.75" customHeight="1">
      <c r="A219" s="30">
        <v>209</v>
      </c>
      <c r="B219" s="217" t="s">
        <v>374</v>
      </c>
      <c r="C219" s="231">
        <v>45.5</v>
      </c>
      <c r="D219" s="232">
        <v>45.816666666666663</v>
      </c>
      <c r="E219" s="232">
        <v>45.033333333333324</v>
      </c>
      <c r="F219" s="232">
        <v>44.566666666666663</v>
      </c>
      <c r="G219" s="232">
        <v>43.783333333333324</v>
      </c>
      <c r="H219" s="232">
        <v>46.283333333333324</v>
      </c>
      <c r="I219" s="232">
        <v>47.066666666666656</v>
      </c>
      <c r="J219" s="232">
        <v>47.533333333333324</v>
      </c>
      <c r="K219" s="231">
        <v>46.6</v>
      </c>
      <c r="L219" s="231">
        <v>45.35</v>
      </c>
      <c r="M219" s="231">
        <v>14.940340000000001</v>
      </c>
      <c r="N219" s="1"/>
      <c r="O219" s="1"/>
    </row>
    <row r="220" spans="1:15" ht="12.75" customHeight="1">
      <c r="A220" s="30">
        <v>210</v>
      </c>
      <c r="B220" s="217" t="s">
        <v>114</v>
      </c>
      <c r="C220" s="231">
        <v>2655.9</v>
      </c>
      <c r="D220" s="232">
        <v>2669.9</v>
      </c>
      <c r="E220" s="232">
        <v>2634.8</v>
      </c>
      <c r="F220" s="232">
        <v>2613.7000000000003</v>
      </c>
      <c r="G220" s="232">
        <v>2578.6000000000004</v>
      </c>
      <c r="H220" s="232">
        <v>2691</v>
      </c>
      <c r="I220" s="232">
        <v>2726.0999999999995</v>
      </c>
      <c r="J220" s="232">
        <v>2747.2</v>
      </c>
      <c r="K220" s="231">
        <v>2705</v>
      </c>
      <c r="L220" s="231">
        <v>2648.8</v>
      </c>
      <c r="M220" s="231">
        <v>15.576750000000001</v>
      </c>
      <c r="N220" s="1"/>
      <c r="O220" s="1"/>
    </row>
    <row r="221" spans="1:15" ht="12.75" customHeight="1">
      <c r="A221" s="30">
        <v>211</v>
      </c>
      <c r="B221" s="217" t="s">
        <v>124</v>
      </c>
      <c r="C221" s="231">
        <v>852.1</v>
      </c>
      <c r="D221" s="232">
        <v>856.30000000000007</v>
      </c>
      <c r="E221" s="232">
        <v>846.05000000000018</v>
      </c>
      <c r="F221" s="232">
        <v>840.00000000000011</v>
      </c>
      <c r="G221" s="232">
        <v>829.75000000000023</v>
      </c>
      <c r="H221" s="232">
        <v>862.35000000000014</v>
      </c>
      <c r="I221" s="232">
        <v>872.59999999999991</v>
      </c>
      <c r="J221" s="232">
        <v>878.65000000000009</v>
      </c>
      <c r="K221" s="231">
        <v>866.55</v>
      </c>
      <c r="L221" s="231">
        <v>850.25</v>
      </c>
      <c r="M221" s="231">
        <v>90.134299999999996</v>
      </c>
      <c r="N221" s="1"/>
      <c r="O221" s="1"/>
    </row>
    <row r="222" spans="1:15" ht="12.75" customHeight="1">
      <c r="A222" s="30">
        <v>212</v>
      </c>
      <c r="B222" s="217" t="s">
        <v>125</v>
      </c>
      <c r="C222" s="231">
        <v>1113.75</v>
      </c>
      <c r="D222" s="232">
        <v>1115.1166666666666</v>
      </c>
      <c r="E222" s="232">
        <v>1106.7333333333331</v>
      </c>
      <c r="F222" s="232">
        <v>1099.7166666666665</v>
      </c>
      <c r="G222" s="232">
        <v>1091.333333333333</v>
      </c>
      <c r="H222" s="232">
        <v>1122.1333333333332</v>
      </c>
      <c r="I222" s="232">
        <v>1130.5166666666669</v>
      </c>
      <c r="J222" s="232">
        <v>1137.5333333333333</v>
      </c>
      <c r="K222" s="231">
        <v>1123.5</v>
      </c>
      <c r="L222" s="231">
        <v>1108.0999999999999</v>
      </c>
      <c r="M222" s="231">
        <v>4.4402999999999997</v>
      </c>
      <c r="N222" s="1"/>
      <c r="O222" s="1"/>
    </row>
    <row r="223" spans="1:15" ht="12.75" customHeight="1">
      <c r="A223" s="30">
        <v>213</v>
      </c>
      <c r="B223" s="217" t="s">
        <v>126</v>
      </c>
      <c r="C223" s="231">
        <v>420.5</v>
      </c>
      <c r="D223" s="232">
        <v>421.25</v>
      </c>
      <c r="E223" s="232">
        <v>410.75</v>
      </c>
      <c r="F223" s="232">
        <v>401</v>
      </c>
      <c r="G223" s="232">
        <v>390.5</v>
      </c>
      <c r="H223" s="232">
        <v>431</v>
      </c>
      <c r="I223" s="232">
        <v>441.5</v>
      </c>
      <c r="J223" s="232">
        <v>451.25</v>
      </c>
      <c r="K223" s="231">
        <v>431.75</v>
      </c>
      <c r="L223" s="231">
        <v>411.5</v>
      </c>
      <c r="M223" s="231">
        <v>12.16225</v>
      </c>
      <c r="N223" s="1"/>
      <c r="O223" s="1"/>
    </row>
    <row r="224" spans="1:15" ht="12.75" customHeight="1">
      <c r="A224" s="30">
        <v>214</v>
      </c>
      <c r="B224" s="217" t="s">
        <v>259</v>
      </c>
      <c r="C224" s="231">
        <v>469.7</v>
      </c>
      <c r="D224" s="232">
        <v>468.7166666666667</v>
      </c>
      <c r="E224" s="232">
        <v>462.83333333333337</v>
      </c>
      <c r="F224" s="232">
        <v>455.9666666666667</v>
      </c>
      <c r="G224" s="232">
        <v>450.08333333333337</v>
      </c>
      <c r="H224" s="232">
        <v>475.58333333333337</v>
      </c>
      <c r="I224" s="232">
        <v>481.4666666666667</v>
      </c>
      <c r="J224" s="232">
        <v>488.33333333333337</v>
      </c>
      <c r="K224" s="231">
        <v>474.6</v>
      </c>
      <c r="L224" s="231">
        <v>461.85</v>
      </c>
      <c r="M224" s="231">
        <v>1.8132600000000001</v>
      </c>
      <c r="N224" s="1"/>
      <c r="O224" s="1"/>
    </row>
    <row r="225" spans="1:15" ht="12.75" customHeight="1">
      <c r="A225" s="30">
        <v>215</v>
      </c>
      <c r="B225" s="217" t="s">
        <v>376</v>
      </c>
      <c r="C225" s="231">
        <v>49.9</v>
      </c>
      <c r="D225" s="232">
        <v>49.65</v>
      </c>
      <c r="E225" s="232">
        <v>49.15</v>
      </c>
      <c r="F225" s="232">
        <v>48.4</v>
      </c>
      <c r="G225" s="232">
        <v>47.9</v>
      </c>
      <c r="H225" s="232">
        <v>50.4</v>
      </c>
      <c r="I225" s="232">
        <v>50.9</v>
      </c>
      <c r="J225" s="232">
        <v>51.65</v>
      </c>
      <c r="K225" s="231">
        <v>50.15</v>
      </c>
      <c r="L225" s="231">
        <v>48.9</v>
      </c>
      <c r="M225" s="231">
        <v>90.599059999999994</v>
      </c>
      <c r="N225" s="1"/>
      <c r="O225" s="1"/>
    </row>
    <row r="226" spans="1:15" ht="12.75" customHeight="1">
      <c r="A226" s="30">
        <v>216</v>
      </c>
      <c r="B226" s="217" t="s">
        <v>128</v>
      </c>
      <c r="C226" s="231">
        <v>55</v>
      </c>
      <c r="D226" s="232">
        <v>55.29999999999999</v>
      </c>
      <c r="E226" s="232">
        <v>54.499999999999979</v>
      </c>
      <c r="F226" s="232">
        <v>53.999999999999986</v>
      </c>
      <c r="G226" s="232">
        <v>53.199999999999974</v>
      </c>
      <c r="H226" s="232">
        <v>55.799999999999983</v>
      </c>
      <c r="I226" s="232">
        <v>56.599999999999994</v>
      </c>
      <c r="J226" s="232">
        <v>57.099999999999987</v>
      </c>
      <c r="K226" s="231">
        <v>56.1</v>
      </c>
      <c r="L226" s="231">
        <v>54.8</v>
      </c>
      <c r="M226" s="231">
        <v>220.30126000000001</v>
      </c>
      <c r="N226" s="1"/>
      <c r="O226" s="1"/>
    </row>
    <row r="227" spans="1:15" ht="12.75" customHeight="1">
      <c r="A227" s="30">
        <v>217</v>
      </c>
      <c r="B227" s="217" t="s">
        <v>377</v>
      </c>
      <c r="C227" s="231">
        <v>75.8</v>
      </c>
      <c r="D227" s="232">
        <v>75.416666666666671</v>
      </c>
      <c r="E227" s="232">
        <v>74.433333333333337</v>
      </c>
      <c r="F227" s="232">
        <v>73.066666666666663</v>
      </c>
      <c r="G227" s="232">
        <v>72.083333333333329</v>
      </c>
      <c r="H227" s="232">
        <v>76.783333333333346</v>
      </c>
      <c r="I227" s="232">
        <v>77.766666666666666</v>
      </c>
      <c r="J227" s="232">
        <v>79.133333333333354</v>
      </c>
      <c r="K227" s="231">
        <v>76.400000000000006</v>
      </c>
      <c r="L227" s="231">
        <v>74.05</v>
      </c>
      <c r="M227" s="231">
        <v>103.62591999999999</v>
      </c>
      <c r="N227" s="1"/>
      <c r="O227" s="1"/>
    </row>
    <row r="228" spans="1:15" ht="12.75" customHeight="1">
      <c r="A228" s="30">
        <v>218</v>
      </c>
      <c r="B228" s="217" t="s">
        <v>378</v>
      </c>
      <c r="C228" s="231">
        <v>832.35</v>
      </c>
      <c r="D228" s="232">
        <v>833.06666666666661</v>
      </c>
      <c r="E228" s="232">
        <v>827.78333333333319</v>
      </c>
      <c r="F228" s="232">
        <v>823.21666666666658</v>
      </c>
      <c r="G228" s="232">
        <v>817.93333333333317</v>
      </c>
      <c r="H228" s="232">
        <v>837.63333333333321</v>
      </c>
      <c r="I228" s="232">
        <v>842.91666666666652</v>
      </c>
      <c r="J228" s="232">
        <v>847.48333333333323</v>
      </c>
      <c r="K228" s="231">
        <v>838.35</v>
      </c>
      <c r="L228" s="231">
        <v>828.5</v>
      </c>
      <c r="M228" s="231">
        <v>3.9019999999999999E-2</v>
      </c>
      <c r="N228" s="1"/>
      <c r="O228" s="1"/>
    </row>
    <row r="229" spans="1:15" ht="12.75" customHeight="1">
      <c r="A229" s="30">
        <v>219</v>
      </c>
      <c r="B229" s="217" t="s">
        <v>379</v>
      </c>
      <c r="C229" s="231">
        <v>451.95</v>
      </c>
      <c r="D229" s="232">
        <v>453.66666666666669</v>
      </c>
      <c r="E229" s="232">
        <v>449.28333333333336</v>
      </c>
      <c r="F229" s="232">
        <v>446.61666666666667</v>
      </c>
      <c r="G229" s="232">
        <v>442.23333333333335</v>
      </c>
      <c r="H229" s="232">
        <v>456.33333333333337</v>
      </c>
      <c r="I229" s="232">
        <v>460.7166666666667</v>
      </c>
      <c r="J229" s="232">
        <v>463.38333333333338</v>
      </c>
      <c r="K229" s="231">
        <v>458.05</v>
      </c>
      <c r="L229" s="231">
        <v>451</v>
      </c>
      <c r="M229" s="231">
        <v>1.70828</v>
      </c>
      <c r="N229" s="1"/>
      <c r="O229" s="1"/>
    </row>
    <row r="230" spans="1:15" ht="12.75" customHeight="1">
      <c r="A230" s="30">
        <v>220</v>
      </c>
      <c r="B230" s="217" t="s">
        <v>892</v>
      </c>
      <c r="C230" s="231">
        <v>1831.25</v>
      </c>
      <c r="D230" s="232">
        <v>1846.4166666666667</v>
      </c>
      <c r="E230" s="232">
        <v>1794.8333333333335</v>
      </c>
      <c r="F230" s="232">
        <v>1758.4166666666667</v>
      </c>
      <c r="G230" s="232">
        <v>1706.8333333333335</v>
      </c>
      <c r="H230" s="232">
        <v>1882.8333333333335</v>
      </c>
      <c r="I230" s="232">
        <v>1934.416666666667</v>
      </c>
      <c r="J230" s="232">
        <v>1970.8333333333335</v>
      </c>
      <c r="K230" s="231">
        <v>1898</v>
      </c>
      <c r="L230" s="231">
        <v>1810</v>
      </c>
      <c r="M230" s="231">
        <v>0.51849999999999996</v>
      </c>
      <c r="N230" s="1"/>
      <c r="O230" s="1"/>
    </row>
    <row r="231" spans="1:15" ht="12.75" customHeight="1">
      <c r="A231" s="30">
        <v>221</v>
      </c>
      <c r="B231" s="217" t="s">
        <v>380</v>
      </c>
      <c r="C231" s="231">
        <v>284.10000000000002</v>
      </c>
      <c r="D231" s="232">
        <v>283.60000000000002</v>
      </c>
      <c r="E231" s="232">
        <v>274.85000000000002</v>
      </c>
      <c r="F231" s="232">
        <v>265.60000000000002</v>
      </c>
      <c r="G231" s="232">
        <v>256.85000000000002</v>
      </c>
      <c r="H231" s="232">
        <v>292.85000000000002</v>
      </c>
      <c r="I231" s="232">
        <v>301.60000000000002</v>
      </c>
      <c r="J231" s="232">
        <v>310.85000000000002</v>
      </c>
      <c r="K231" s="231">
        <v>292.35000000000002</v>
      </c>
      <c r="L231" s="231">
        <v>274.35000000000002</v>
      </c>
      <c r="M231" s="231">
        <v>20.127130000000001</v>
      </c>
      <c r="N231" s="1"/>
      <c r="O231" s="1"/>
    </row>
    <row r="232" spans="1:15" ht="12.75" customHeight="1">
      <c r="A232" s="30">
        <v>222</v>
      </c>
      <c r="B232" s="217" t="s">
        <v>137</v>
      </c>
      <c r="C232" s="231">
        <v>384.05</v>
      </c>
      <c r="D232" s="232">
        <v>384.2833333333333</v>
      </c>
      <c r="E232" s="232">
        <v>381.06666666666661</v>
      </c>
      <c r="F232" s="232">
        <v>378.08333333333331</v>
      </c>
      <c r="G232" s="232">
        <v>374.86666666666662</v>
      </c>
      <c r="H232" s="232">
        <v>387.26666666666659</v>
      </c>
      <c r="I232" s="232">
        <v>390.48333333333329</v>
      </c>
      <c r="J232" s="232">
        <v>393.46666666666658</v>
      </c>
      <c r="K232" s="231">
        <v>387.5</v>
      </c>
      <c r="L232" s="231">
        <v>381.3</v>
      </c>
      <c r="M232" s="231">
        <v>78.049760000000006</v>
      </c>
      <c r="N232" s="1"/>
      <c r="O232" s="1"/>
    </row>
    <row r="233" spans="1:15" ht="12.75" customHeight="1">
      <c r="A233" s="30">
        <v>223</v>
      </c>
      <c r="B233" s="217" t="s">
        <v>382</v>
      </c>
      <c r="C233" s="231">
        <v>97.7</v>
      </c>
      <c r="D233" s="232">
        <v>97.90000000000002</v>
      </c>
      <c r="E233" s="232">
        <v>96.900000000000034</v>
      </c>
      <c r="F233" s="232">
        <v>96.100000000000009</v>
      </c>
      <c r="G233" s="232">
        <v>95.100000000000023</v>
      </c>
      <c r="H233" s="232">
        <v>98.700000000000045</v>
      </c>
      <c r="I233" s="232">
        <v>99.700000000000017</v>
      </c>
      <c r="J233" s="232">
        <v>100.50000000000006</v>
      </c>
      <c r="K233" s="231">
        <v>98.9</v>
      </c>
      <c r="L233" s="231">
        <v>97.1</v>
      </c>
      <c r="M233" s="231">
        <v>1.08002</v>
      </c>
      <c r="N233" s="1"/>
      <c r="O233" s="1"/>
    </row>
    <row r="234" spans="1:15" ht="12.75" customHeight="1">
      <c r="A234" s="30">
        <v>224</v>
      </c>
      <c r="B234" s="217" t="s">
        <v>383</v>
      </c>
      <c r="C234" s="231">
        <v>199.15</v>
      </c>
      <c r="D234" s="232">
        <v>198.5</v>
      </c>
      <c r="E234" s="232">
        <v>195.05</v>
      </c>
      <c r="F234" s="232">
        <v>190.95000000000002</v>
      </c>
      <c r="G234" s="232">
        <v>187.50000000000003</v>
      </c>
      <c r="H234" s="232">
        <v>202.6</v>
      </c>
      <c r="I234" s="232">
        <v>206.04999999999998</v>
      </c>
      <c r="J234" s="232">
        <v>210.14999999999998</v>
      </c>
      <c r="K234" s="231">
        <v>201.95</v>
      </c>
      <c r="L234" s="231">
        <v>194.4</v>
      </c>
      <c r="M234" s="231">
        <v>34.849249999999998</v>
      </c>
      <c r="N234" s="1"/>
      <c r="O234" s="1"/>
    </row>
    <row r="235" spans="1:15" ht="12.75" customHeight="1">
      <c r="A235" s="30">
        <v>225</v>
      </c>
      <c r="B235" s="217" t="s">
        <v>123</v>
      </c>
      <c r="C235" s="231">
        <v>111.5</v>
      </c>
      <c r="D235" s="232">
        <v>112</v>
      </c>
      <c r="E235" s="232">
        <v>110.1</v>
      </c>
      <c r="F235" s="232">
        <v>108.69999999999999</v>
      </c>
      <c r="G235" s="232">
        <v>106.79999999999998</v>
      </c>
      <c r="H235" s="232">
        <v>113.4</v>
      </c>
      <c r="I235" s="232">
        <v>115.30000000000001</v>
      </c>
      <c r="J235" s="232">
        <v>116.70000000000002</v>
      </c>
      <c r="K235" s="231">
        <v>113.9</v>
      </c>
      <c r="L235" s="231">
        <v>110.6</v>
      </c>
      <c r="M235" s="231">
        <v>69.722729999999999</v>
      </c>
      <c r="N235" s="1"/>
      <c r="O235" s="1"/>
    </row>
    <row r="236" spans="1:15" ht="12.75" customHeight="1">
      <c r="A236" s="30">
        <v>226</v>
      </c>
      <c r="B236" s="217" t="s">
        <v>384</v>
      </c>
      <c r="C236" s="231">
        <v>54.3</v>
      </c>
      <c r="D236" s="232">
        <v>54.783333333333331</v>
      </c>
      <c r="E236" s="232">
        <v>53.166666666666664</v>
      </c>
      <c r="F236" s="232">
        <v>52.033333333333331</v>
      </c>
      <c r="G236" s="232">
        <v>50.416666666666664</v>
      </c>
      <c r="H236" s="232">
        <v>55.916666666666664</v>
      </c>
      <c r="I236" s="232">
        <v>57.533333333333339</v>
      </c>
      <c r="J236" s="232">
        <v>58.666666666666664</v>
      </c>
      <c r="K236" s="231">
        <v>56.4</v>
      </c>
      <c r="L236" s="231">
        <v>53.65</v>
      </c>
      <c r="M236" s="231">
        <v>49.452469999999998</v>
      </c>
      <c r="N236" s="1"/>
      <c r="O236" s="1"/>
    </row>
    <row r="237" spans="1:15" ht="12.75" customHeight="1">
      <c r="A237" s="30">
        <v>227</v>
      </c>
      <c r="B237" s="217" t="s">
        <v>260</v>
      </c>
      <c r="C237" s="231">
        <v>4754.1499999999996</v>
      </c>
      <c r="D237" s="232">
        <v>4773.4333333333334</v>
      </c>
      <c r="E237" s="232">
        <v>4716.8666666666668</v>
      </c>
      <c r="F237" s="232">
        <v>4679.583333333333</v>
      </c>
      <c r="G237" s="232">
        <v>4623.0166666666664</v>
      </c>
      <c r="H237" s="232">
        <v>4810.7166666666672</v>
      </c>
      <c r="I237" s="232">
        <v>4867.2833333333347</v>
      </c>
      <c r="J237" s="232">
        <v>4904.5666666666675</v>
      </c>
      <c r="K237" s="231">
        <v>4830</v>
      </c>
      <c r="L237" s="231">
        <v>4736.1499999999996</v>
      </c>
      <c r="M237" s="231">
        <v>0.49485000000000001</v>
      </c>
      <c r="N237" s="1"/>
      <c r="O237" s="1"/>
    </row>
    <row r="238" spans="1:15" ht="12.75" customHeight="1">
      <c r="A238" s="30">
        <v>228</v>
      </c>
      <c r="B238" s="217" t="s">
        <v>385</v>
      </c>
      <c r="C238" s="231">
        <v>286.95</v>
      </c>
      <c r="D238" s="232">
        <v>287.21666666666664</v>
      </c>
      <c r="E238" s="232">
        <v>284.83333333333326</v>
      </c>
      <c r="F238" s="232">
        <v>282.71666666666664</v>
      </c>
      <c r="G238" s="232">
        <v>280.33333333333326</v>
      </c>
      <c r="H238" s="232">
        <v>289.33333333333326</v>
      </c>
      <c r="I238" s="232">
        <v>291.71666666666658</v>
      </c>
      <c r="J238" s="232">
        <v>293.83333333333326</v>
      </c>
      <c r="K238" s="231">
        <v>289.60000000000002</v>
      </c>
      <c r="L238" s="231">
        <v>285.10000000000002</v>
      </c>
      <c r="M238" s="231">
        <v>4.3811600000000004</v>
      </c>
      <c r="N238" s="1"/>
      <c r="O238" s="1"/>
    </row>
    <row r="239" spans="1:15" ht="12.75" customHeight="1">
      <c r="A239" s="30">
        <v>229</v>
      </c>
      <c r="B239" s="217" t="s">
        <v>386</v>
      </c>
      <c r="C239" s="231">
        <v>138.25</v>
      </c>
      <c r="D239" s="232">
        <v>137.53333333333333</v>
      </c>
      <c r="E239" s="232">
        <v>135.76666666666665</v>
      </c>
      <c r="F239" s="232">
        <v>133.28333333333333</v>
      </c>
      <c r="G239" s="232">
        <v>131.51666666666665</v>
      </c>
      <c r="H239" s="232">
        <v>140.01666666666665</v>
      </c>
      <c r="I239" s="232">
        <v>141.78333333333336</v>
      </c>
      <c r="J239" s="232">
        <v>144.26666666666665</v>
      </c>
      <c r="K239" s="231">
        <v>139.30000000000001</v>
      </c>
      <c r="L239" s="231">
        <v>135.05000000000001</v>
      </c>
      <c r="M239" s="231">
        <v>47.098889999999997</v>
      </c>
      <c r="N239" s="1"/>
      <c r="O239" s="1"/>
    </row>
    <row r="240" spans="1:15" ht="12.75" customHeight="1">
      <c r="A240" s="30">
        <v>230</v>
      </c>
      <c r="B240" s="217" t="s">
        <v>130</v>
      </c>
      <c r="C240" s="231">
        <v>314.75</v>
      </c>
      <c r="D240" s="232">
        <v>316.2833333333333</v>
      </c>
      <c r="E240" s="232">
        <v>312.66666666666663</v>
      </c>
      <c r="F240" s="232">
        <v>310.58333333333331</v>
      </c>
      <c r="G240" s="232">
        <v>306.96666666666664</v>
      </c>
      <c r="H240" s="232">
        <v>318.36666666666662</v>
      </c>
      <c r="I240" s="232">
        <v>321.98333333333329</v>
      </c>
      <c r="J240" s="232">
        <v>324.06666666666661</v>
      </c>
      <c r="K240" s="231">
        <v>319.89999999999998</v>
      </c>
      <c r="L240" s="231">
        <v>314.2</v>
      </c>
      <c r="M240" s="231">
        <v>11.22331</v>
      </c>
      <c r="N240" s="1"/>
      <c r="O240" s="1"/>
    </row>
    <row r="241" spans="1:15" ht="12.75" customHeight="1">
      <c r="A241" s="30">
        <v>231</v>
      </c>
      <c r="B241" s="217" t="s">
        <v>135</v>
      </c>
      <c r="C241" s="231">
        <v>79.55</v>
      </c>
      <c r="D241" s="232">
        <v>79.933333333333337</v>
      </c>
      <c r="E241" s="232">
        <v>78.916666666666671</v>
      </c>
      <c r="F241" s="232">
        <v>78.283333333333331</v>
      </c>
      <c r="G241" s="232">
        <v>77.266666666666666</v>
      </c>
      <c r="H241" s="232">
        <v>80.566666666666677</v>
      </c>
      <c r="I241" s="232">
        <v>81.583333333333329</v>
      </c>
      <c r="J241" s="232">
        <v>82.216666666666683</v>
      </c>
      <c r="K241" s="231">
        <v>80.95</v>
      </c>
      <c r="L241" s="231">
        <v>79.3</v>
      </c>
      <c r="M241" s="231">
        <v>68.675700000000006</v>
      </c>
      <c r="N241" s="1"/>
      <c r="O241" s="1"/>
    </row>
    <row r="242" spans="1:15" ht="12.75" customHeight="1">
      <c r="A242" s="30">
        <v>232</v>
      </c>
      <c r="B242" s="217" t="s">
        <v>387</v>
      </c>
      <c r="C242" s="231">
        <v>25.2</v>
      </c>
      <c r="D242" s="232">
        <v>25.333333333333332</v>
      </c>
      <c r="E242" s="232">
        <v>24.866666666666664</v>
      </c>
      <c r="F242" s="232">
        <v>24.533333333333331</v>
      </c>
      <c r="G242" s="232">
        <v>24.066666666666663</v>
      </c>
      <c r="H242" s="232">
        <v>25.666666666666664</v>
      </c>
      <c r="I242" s="232">
        <v>26.133333333333333</v>
      </c>
      <c r="J242" s="232">
        <v>26.466666666666665</v>
      </c>
      <c r="K242" s="231">
        <v>25.8</v>
      </c>
      <c r="L242" s="231">
        <v>25</v>
      </c>
      <c r="M242" s="231">
        <v>78.475290000000001</v>
      </c>
      <c r="N242" s="1"/>
      <c r="O242" s="1"/>
    </row>
    <row r="243" spans="1:15" ht="12.75" customHeight="1">
      <c r="A243" s="30">
        <v>233</v>
      </c>
      <c r="B243" s="217" t="s">
        <v>136</v>
      </c>
      <c r="C243" s="231">
        <v>641.85</v>
      </c>
      <c r="D243" s="232">
        <v>645.13333333333333</v>
      </c>
      <c r="E243" s="232">
        <v>637.36666666666667</v>
      </c>
      <c r="F243" s="232">
        <v>632.88333333333333</v>
      </c>
      <c r="G243" s="232">
        <v>625.11666666666667</v>
      </c>
      <c r="H243" s="232">
        <v>649.61666666666667</v>
      </c>
      <c r="I243" s="232">
        <v>657.38333333333333</v>
      </c>
      <c r="J243" s="232">
        <v>661.86666666666667</v>
      </c>
      <c r="K243" s="231">
        <v>652.9</v>
      </c>
      <c r="L243" s="231">
        <v>640.65</v>
      </c>
      <c r="M243" s="231">
        <v>8.3969000000000005</v>
      </c>
      <c r="N243" s="1"/>
      <c r="O243" s="1"/>
    </row>
    <row r="244" spans="1:15" ht="12.75" customHeight="1">
      <c r="A244" s="30">
        <v>234</v>
      </c>
      <c r="B244" s="217" t="s">
        <v>770</v>
      </c>
      <c r="C244" s="231">
        <v>28.5</v>
      </c>
      <c r="D244" s="232">
        <v>28.566666666666666</v>
      </c>
      <c r="E244" s="232">
        <v>28.133333333333333</v>
      </c>
      <c r="F244" s="232">
        <v>27.766666666666666</v>
      </c>
      <c r="G244" s="232">
        <v>27.333333333333332</v>
      </c>
      <c r="H244" s="232">
        <v>28.933333333333334</v>
      </c>
      <c r="I244" s="232">
        <v>29.366666666666664</v>
      </c>
      <c r="J244" s="232">
        <v>29.733333333333334</v>
      </c>
      <c r="K244" s="231">
        <v>29</v>
      </c>
      <c r="L244" s="231">
        <v>28.2</v>
      </c>
      <c r="M244" s="231">
        <v>134.75221999999999</v>
      </c>
      <c r="N244" s="1"/>
      <c r="O244" s="1"/>
    </row>
    <row r="245" spans="1:15" ht="12.75" customHeight="1">
      <c r="A245" s="30">
        <v>235</v>
      </c>
      <c r="B245" s="217" t="s">
        <v>776</v>
      </c>
      <c r="C245" s="231">
        <v>1047.6500000000001</v>
      </c>
      <c r="D245" s="232">
        <v>1059.45</v>
      </c>
      <c r="E245" s="232">
        <v>1028.9000000000001</v>
      </c>
      <c r="F245" s="232">
        <v>1010.1500000000001</v>
      </c>
      <c r="G245" s="232">
        <v>979.60000000000014</v>
      </c>
      <c r="H245" s="232">
        <v>1078.2</v>
      </c>
      <c r="I245" s="232">
        <v>1108.7499999999998</v>
      </c>
      <c r="J245" s="232">
        <v>1127.5</v>
      </c>
      <c r="K245" s="231">
        <v>1090</v>
      </c>
      <c r="L245" s="231">
        <v>1040.7</v>
      </c>
      <c r="M245" s="231">
        <v>0.89907999999999999</v>
      </c>
      <c r="N245" s="1"/>
      <c r="O245" s="1"/>
    </row>
    <row r="246" spans="1:15" ht="12.75" customHeight="1">
      <c r="A246" s="30">
        <v>236</v>
      </c>
      <c r="B246" s="217" t="s">
        <v>388</v>
      </c>
      <c r="C246" s="231">
        <v>367.95</v>
      </c>
      <c r="D246" s="232">
        <v>370.23333333333329</v>
      </c>
      <c r="E246" s="232">
        <v>363.31666666666661</v>
      </c>
      <c r="F246" s="232">
        <v>358.68333333333334</v>
      </c>
      <c r="G246" s="232">
        <v>351.76666666666665</v>
      </c>
      <c r="H246" s="232">
        <v>374.86666666666656</v>
      </c>
      <c r="I246" s="232">
        <v>381.78333333333319</v>
      </c>
      <c r="J246" s="232">
        <v>386.41666666666652</v>
      </c>
      <c r="K246" s="231">
        <v>377.15</v>
      </c>
      <c r="L246" s="231">
        <v>365.6</v>
      </c>
      <c r="M246" s="231">
        <v>0.95626</v>
      </c>
      <c r="N246" s="1"/>
      <c r="O246" s="1"/>
    </row>
    <row r="247" spans="1:15" ht="12.75" customHeight="1">
      <c r="A247" s="30">
        <v>237</v>
      </c>
      <c r="B247" s="217" t="s">
        <v>129</v>
      </c>
      <c r="C247" s="231">
        <v>436.2</v>
      </c>
      <c r="D247" s="232">
        <v>435.2166666666667</v>
      </c>
      <c r="E247" s="232">
        <v>431.73333333333341</v>
      </c>
      <c r="F247" s="232">
        <v>427.26666666666671</v>
      </c>
      <c r="G247" s="232">
        <v>423.78333333333342</v>
      </c>
      <c r="H247" s="232">
        <v>439.68333333333339</v>
      </c>
      <c r="I247" s="232">
        <v>443.16666666666674</v>
      </c>
      <c r="J247" s="232">
        <v>447.63333333333338</v>
      </c>
      <c r="K247" s="231">
        <v>438.7</v>
      </c>
      <c r="L247" s="231">
        <v>430.75</v>
      </c>
      <c r="M247" s="231">
        <v>13.087680000000001</v>
      </c>
      <c r="N247" s="1"/>
      <c r="O247" s="1"/>
    </row>
    <row r="248" spans="1:15" ht="12.75" customHeight="1">
      <c r="A248" s="30">
        <v>238</v>
      </c>
      <c r="B248" s="217" t="s">
        <v>133</v>
      </c>
      <c r="C248" s="231">
        <v>164.05</v>
      </c>
      <c r="D248" s="232">
        <v>165.25</v>
      </c>
      <c r="E248" s="232">
        <v>161.80000000000001</v>
      </c>
      <c r="F248" s="232">
        <v>159.55000000000001</v>
      </c>
      <c r="G248" s="232">
        <v>156.10000000000002</v>
      </c>
      <c r="H248" s="232">
        <v>167.5</v>
      </c>
      <c r="I248" s="232">
        <v>170.95</v>
      </c>
      <c r="J248" s="232">
        <v>173.2</v>
      </c>
      <c r="K248" s="231">
        <v>168.7</v>
      </c>
      <c r="L248" s="231">
        <v>163</v>
      </c>
      <c r="M248" s="231">
        <v>29.531040000000001</v>
      </c>
      <c r="N248" s="1"/>
      <c r="O248" s="1"/>
    </row>
    <row r="249" spans="1:15" ht="12.75" customHeight="1">
      <c r="A249" s="30">
        <v>239</v>
      </c>
      <c r="B249" s="217" t="s">
        <v>132</v>
      </c>
      <c r="C249" s="231">
        <v>1109.3</v>
      </c>
      <c r="D249" s="232">
        <v>1111.9666666666665</v>
      </c>
      <c r="E249" s="232">
        <v>1101.133333333333</v>
      </c>
      <c r="F249" s="232">
        <v>1092.9666666666665</v>
      </c>
      <c r="G249" s="232">
        <v>1082.133333333333</v>
      </c>
      <c r="H249" s="232">
        <v>1120.133333333333</v>
      </c>
      <c r="I249" s="232">
        <v>1130.9666666666665</v>
      </c>
      <c r="J249" s="232">
        <v>1139.133333333333</v>
      </c>
      <c r="K249" s="231">
        <v>1122.8</v>
      </c>
      <c r="L249" s="231">
        <v>1103.8</v>
      </c>
      <c r="M249" s="231">
        <v>16.13608</v>
      </c>
      <c r="N249" s="1"/>
      <c r="O249" s="1"/>
    </row>
    <row r="250" spans="1:15" ht="12.75" customHeight="1">
      <c r="A250" s="30">
        <v>240</v>
      </c>
      <c r="B250" s="217" t="s">
        <v>389</v>
      </c>
      <c r="C250" s="231">
        <v>15.75</v>
      </c>
      <c r="D250" s="232">
        <v>15.799999999999999</v>
      </c>
      <c r="E250" s="232">
        <v>15.599999999999998</v>
      </c>
      <c r="F250" s="232">
        <v>15.45</v>
      </c>
      <c r="G250" s="232">
        <v>15.249999999999998</v>
      </c>
      <c r="H250" s="232">
        <v>15.949999999999998</v>
      </c>
      <c r="I250" s="232">
        <v>16.149999999999999</v>
      </c>
      <c r="J250" s="232">
        <v>16.299999999999997</v>
      </c>
      <c r="K250" s="231">
        <v>16</v>
      </c>
      <c r="L250" s="231">
        <v>15.65</v>
      </c>
      <c r="M250" s="231">
        <v>148.87885</v>
      </c>
      <c r="N250" s="1"/>
      <c r="O250" s="1"/>
    </row>
    <row r="251" spans="1:15" ht="12.75" customHeight="1">
      <c r="A251" s="30">
        <v>241</v>
      </c>
      <c r="B251" s="217" t="s">
        <v>162</v>
      </c>
      <c r="C251" s="231">
        <v>3510.2</v>
      </c>
      <c r="D251" s="232">
        <v>3514.7999999999997</v>
      </c>
      <c r="E251" s="232">
        <v>3470.8999999999996</v>
      </c>
      <c r="F251" s="232">
        <v>3431.6</v>
      </c>
      <c r="G251" s="232">
        <v>3387.7</v>
      </c>
      <c r="H251" s="232">
        <v>3554.0999999999995</v>
      </c>
      <c r="I251" s="232">
        <v>3598</v>
      </c>
      <c r="J251" s="232">
        <v>3637.2999999999993</v>
      </c>
      <c r="K251" s="231">
        <v>3558.7</v>
      </c>
      <c r="L251" s="231">
        <v>3475.5</v>
      </c>
      <c r="M251" s="231">
        <v>3.2190699999999999</v>
      </c>
      <c r="N251" s="1"/>
      <c r="O251" s="1"/>
    </row>
    <row r="252" spans="1:15" ht="12.75" customHeight="1">
      <c r="A252" s="30">
        <v>242</v>
      </c>
      <c r="B252" s="217" t="s">
        <v>134</v>
      </c>
      <c r="C252" s="231">
        <v>1592.45</v>
      </c>
      <c r="D252" s="232">
        <v>1592.6499999999999</v>
      </c>
      <c r="E252" s="232">
        <v>1582.2999999999997</v>
      </c>
      <c r="F252" s="232">
        <v>1572.1499999999999</v>
      </c>
      <c r="G252" s="232">
        <v>1561.7999999999997</v>
      </c>
      <c r="H252" s="232">
        <v>1602.7999999999997</v>
      </c>
      <c r="I252" s="232">
        <v>1613.1499999999996</v>
      </c>
      <c r="J252" s="232">
        <v>1623.2999999999997</v>
      </c>
      <c r="K252" s="231">
        <v>1603</v>
      </c>
      <c r="L252" s="231">
        <v>1582.5</v>
      </c>
      <c r="M252" s="231">
        <v>24.177160000000001</v>
      </c>
      <c r="N252" s="1"/>
      <c r="O252" s="1"/>
    </row>
    <row r="253" spans="1:15" ht="12.75" customHeight="1">
      <c r="A253" s="30">
        <v>243</v>
      </c>
      <c r="B253" s="217" t="s">
        <v>390</v>
      </c>
      <c r="C253" s="231" t="e">
        <v>#N/A</v>
      </c>
      <c r="D253" s="232" t="e">
        <v>#N/A</v>
      </c>
      <c r="E253" s="232" t="e">
        <v>#N/A</v>
      </c>
      <c r="F253" s="232" t="e">
        <v>#N/A</v>
      </c>
      <c r="G253" s="232" t="e">
        <v>#N/A</v>
      </c>
      <c r="H253" s="232" t="e">
        <v>#N/A</v>
      </c>
      <c r="I253" s="232" t="e">
        <v>#N/A</v>
      </c>
      <c r="J253" s="232" t="e">
        <v>#N/A</v>
      </c>
      <c r="K253" s="231" t="e">
        <v>#N/A</v>
      </c>
      <c r="L253" s="231" t="e">
        <v>#N/A</v>
      </c>
      <c r="M253" s="231" t="e">
        <v>#N/A</v>
      </c>
      <c r="N253" s="1"/>
      <c r="O253" s="1"/>
    </row>
    <row r="254" spans="1:15" ht="12.75" customHeight="1">
      <c r="A254" s="30">
        <v>244</v>
      </c>
      <c r="B254" s="217" t="s">
        <v>391</v>
      </c>
      <c r="C254" s="231">
        <v>465.4</v>
      </c>
      <c r="D254" s="232">
        <v>465.13333333333338</v>
      </c>
      <c r="E254" s="232">
        <v>456.26666666666677</v>
      </c>
      <c r="F254" s="232">
        <v>447.13333333333338</v>
      </c>
      <c r="G254" s="232">
        <v>438.26666666666677</v>
      </c>
      <c r="H254" s="232">
        <v>474.26666666666677</v>
      </c>
      <c r="I254" s="232">
        <v>483.13333333333344</v>
      </c>
      <c r="J254" s="232">
        <v>492.26666666666677</v>
      </c>
      <c r="K254" s="231">
        <v>474</v>
      </c>
      <c r="L254" s="231">
        <v>456</v>
      </c>
      <c r="M254" s="231">
        <v>4.7203400000000002</v>
      </c>
      <c r="N254" s="1"/>
      <c r="O254" s="1"/>
    </row>
    <row r="255" spans="1:15" ht="12.75" customHeight="1">
      <c r="A255" s="30">
        <v>245</v>
      </c>
      <c r="B255" s="217" t="s">
        <v>131</v>
      </c>
      <c r="C255" s="231">
        <v>1881.75</v>
      </c>
      <c r="D255" s="232">
        <v>1878.0166666666664</v>
      </c>
      <c r="E255" s="232">
        <v>1864.0833333333328</v>
      </c>
      <c r="F255" s="232">
        <v>1846.4166666666663</v>
      </c>
      <c r="G255" s="232">
        <v>1832.4833333333327</v>
      </c>
      <c r="H255" s="232">
        <v>1895.6833333333329</v>
      </c>
      <c r="I255" s="232">
        <v>1909.6166666666663</v>
      </c>
      <c r="J255" s="232">
        <v>1927.2833333333331</v>
      </c>
      <c r="K255" s="231">
        <v>1891.95</v>
      </c>
      <c r="L255" s="231">
        <v>1860.35</v>
      </c>
      <c r="M255" s="231">
        <v>17.474920000000001</v>
      </c>
      <c r="N255" s="1"/>
      <c r="O255" s="1"/>
    </row>
    <row r="256" spans="1:15" ht="12.75" customHeight="1">
      <c r="A256" s="30">
        <v>246</v>
      </c>
      <c r="B256" s="217" t="s">
        <v>261</v>
      </c>
      <c r="C256" s="231">
        <v>832.05</v>
      </c>
      <c r="D256" s="232">
        <v>831.68333333333339</v>
      </c>
      <c r="E256" s="232">
        <v>819.36666666666679</v>
      </c>
      <c r="F256" s="232">
        <v>806.68333333333339</v>
      </c>
      <c r="G256" s="232">
        <v>794.36666666666679</v>
      </c>
      <c r="H256" s="232">
        <v>844.36666666666679</v>
      </c>
      <c r="I256" s="232">
        <v>856.68333333333339</v>
      </c>
      <c r="J256" s="232">
        <v>869.36666666666679</v>
      </c>
      <c r="K256" s="231">
        <v>844</v>
      </c>
      <c r="L256" s="231">
        <v>819</v>
      </c>
      <c r="M256" s="231">
        <v>3.2530000000000001</v>
      </c>
      <c r="N256" s="1"/>
      <c r="O256" s="1"/>
    </row>
    <row r="257" spans="1:15" ht="12.75" customHeight="1">
      <c r="A257" s="30">
        <v>247</v>
      </c>
      <c r="B257" s="217" t="s">
        <v>392</v>
      </c>
      <c r="C257" s="231">
        <v>1952.35</v>
      </c>
      <c r="D257" s="232">
        <v>1954.9000000000003</v>
      </c>
      <c r="E257" s="232">
        <v>1938.8500000000006</v>
      </c>
      <c r="F257" s="232">
        <v>1925.3500000000004</v>
      </c>
      <c r="G257" s="232">
        <v>1909.3000000000006</v>
      </c>
      <c r="H257" s="232">
        <v>1968.4000000000005</v>
      </c>
      <c r="I257" s="232">
        <v>1984.4500000000003</v>
      </c>
      <c r="J257" s="232">
        <v>1997.9500000000005</v>
      </c>
      <c r="K257" s="231">
        <v>1970.95</v>
      </c>
      <c r="L257" s="231">
        <v>1941.4</v>
      </c>
      <c r="M257" s="231">
        <v>0.26068999999999998</v>
      </c>
      <c r="N257" s="1"/>
      <c r="O257" s="1"/>
    </row>
    <row r="258" spans="1:15" ht="12.75" customHeight="1">
      <c r="A258" s="30">
        <v>248</v>
      </c>
      <c r="B258" s="217" t="s">
        <v>393</v>
      </c>
      <c r="C258" s="231">
        <v>2920.55</v>
      </c>
      <c r="D258" s="232">
        <v>2893.0500000000006</v>
      </c>
      <c r="E258" s="232">
        <v>2836.2000000000012</v>
      </c>
      <c r="F258" s="232">
        <v>2751.8500000000004</v>
      </c>
      <c r="G258" s="232">
        <v>2695.0000000000009</v>
      </c>
      <c r="H258" s="232">
        <v>2977.4000000000015</v>
      </c>
      <c r="I258" s="232">
        <v>3034.2500000000009</v>
      </c>
      <c r="J258" s="232">
        <v>3118.6000000000017</v>
      </c>
      <c r="K258" s="231">
        <v>2949.9</v>
      </c>
      <c r="L258" s="231">
        <v>2808.7</v>
      </c>
      <c r="M258" s="231">
        <v>3.1372</v>
      </c>
      <c r="N258" s="1"/>
      <c r="O258" s="1"/>
    </row>
    <row r="259" spans="1:15" ht="12.75" customHeight="1">
      <c r="A259" s="30">
        <v>249</v>
      </c>
      <c r="B259" s="217" t="s">
        <v>855</v>
      </c>
      <c r="C259" s="231">
        <v>581</v>
      </c>
      <c r="D259" s="232">
        <v>574.85</v>
      </c>
      <c r="E259" s="232">
        <v>564.70000000000005</v>
      </c>
      <c r="F259" s="232">
        <v>548.4</v>
      </c>
      <c r="G259" s="232">
        <v>538.25</v>
      </c>
      <c r="H259" s="232">
        <v>591.15000000000009</v>
      </c>
      <c r="I259" s="232">
        <v>601.29999999999995</v>
      </c>
      <c r="J259" s="232">
        <v>617.60000000000014</v>
      </c>
      <c r="K259" s="231">
        <v>585</v>
      </c>
      <c r="L259" s="231">
        <v>558.54999999999995</v>
      </c>
      <c r="M259" s="231">
        <v>12.63378</v>
      </c>
      <c r="N259" s="1"/>
      <c r="O259" s="1"/>
    </row>
    <row r="260" spans="1:15" ht="12.75" customHeight="1">
      <c r="A260" s="30">
        <v>250</v>
      </c>
      <c r="B260" s="217" t="s">
        <v>394</v>
      </c>
      <c r="C260" s="231">
        <v>750.6</v>
      </c>
      <c r="D260" s="232">
        <v>751.93333333333339</v>
      </c>
      <c r="E260" s="232">
        <v>743.86666666666679</v>
      </c>
      <c r="F260" s="232">
        <v>737.13333333333344</v>
      </c>
      <c r="G260" s="232">
        <v>729.06666666666683</v>
      </c>
      <c r="H260" s="232">
        <v>758.66666666666674</v>
      </c>
      <c r="I260" s="232">
        <v>766.73333333333335</v>
      </c>
      <c r="J260" s="232">
        <v>773.4666666666667</v>
      </c>
      <c r="K260" s="231">
        <v>760</v>
      </c>
      <c r="L260" s="231">
        <v>745.2</v>
      </c>
      <c r="M260" s="231">
        <v>2.5190100000000002</v>
      </c>
      <c r="N260" s="1"/>
      <c r="O260" s="1"/>
    </row>
    <row r="261" spans="1:15" ht="12.75" customHeight="1">
      <c r="A261" s="30">
        <v>251</v>
      </c>
      <c r="B261" s="217" t="s">
        <v>395</v>
      </c>
      <c r="C261" s="231">
        <v>396.3</v>
      </c>
      <c r="D261" s="232">
        <v>396.9666666666667</v>
      </c>
      <c r="E261" s="232">
        <v>391.98333333333341</v>
      </c>
      <c r="F261" s="232">
        <v>387.66666666666669</v>
      </c>
      <c r="G261" s="232">
        <v>382.68333333333339</v>
      </c>
      <c r="H261" s="232">
        <v>401.28333333333342</v>
      </c>
      <c r="I261" s="232">
        <v>406.26666666666677</v>
      </c>
      <c r="J261" s="232">
        <v>410.58333333333343</v>
      </c>
      <c r="K261" s="231">
        <v>401.95</v>
      </c>
      <c r="L261" s="231">
        <v>392.65</v>
      </c>
      <c r="M261" s="231">
        <v>4.7913399999999999</v>
      </c>
      <c r="N261" s="1"/>
      <c r="O261" s="1"/>
    </row>
    <row r="262" spans="1:15" ht="12.75" customHeight="1">
      <c r="A262" s="30">
        <v>252</v>
      </c>
      <c r="B262" s="217" t="s">
        <v>396</v>
      </c>
      <c r="C262" s="231">
        <v>63.85</v>
      </c>
      <c r="D262" s="232">
        <v>63.916666666666664</v>
      </c>
      <c r="E262" s="232">
        <v>63.133333333333326</v>
      </c>
      <c r="F262" s="232">
        <v>62.416666666666664</v>
      </c>
      <c r="G262" s="232">
        <v>61.633333333333326</v>
      </c>
      <c r="H262" s="232">
        <v>64.633333333333326</v>
      </c>
      <c r="I262" s="232">
        <v>65.416666666666671</v>
      </c>
      <c r="J262" s="232">
        <v>66.133333333333326</v>
      </c>
      <c r="K262" s="231">
        <v>64.7</v>
      </c>
      <c r="L262" s="231">
        <v>63.2</v>
      </c>
      <c r="M262" s="231">
        <v>5.7932100000000002</v>
      </c>
      <c r="N262" s="1"/>
      <c r="O262" s="1"/>
    </row>
    <row r="263" spans="1:15" ht="12.75" customHeight="1">
      <c r="A263" s="30">
        <v>253</v>
      </c>
      <c r="B263" s="217" t="s">
        <v>262</v>
      </c>
      <c r="C263" s="231">
        <v>222.2</v>
      </c>
      <c r="D263" s="232">
        <v>223.61666666666667</v>
      </c>
      <c r="E263" s="232">
        <v>220.33333333333334</v>
      </c>
      <c r="F263" s="232">
        <v>218.46666666666667</v>
      </c>
      <c r="G263" s="232">
        <v>215.18333333333334</v>
      </c>
      <c r="H263" s="232">
        <v>225.48333333333335</v>
      </c>
      <c r="I263" s="232">
        <v>228.76666666666665</v>
      </c>
      <c r="J263" s="232">
        <v>230.63333333333335</v>
      </c>
      <c r="K263" s="231">
        <v>226.9</v>
      </c>
      <c r="L263" s="231">
        <v>221.75</v>
      </c>
      <c r="M263" s="231">
        <v>5.1966200000000002</v>
      </c>
      <c r="N263" s="1"/>
      <c r="O263" s="1"/>
    </row>
    <row r="264" spans="1:15" ht="12.75" customHeight="1">
      <c r="A264" s="30">
        <v>254</v>
      </c>
      <c r="B264" s="217" t="s">
        <v>139</v>
      </c>
      <c r="C264" s="231">
        <v>723.35</v>
      </c>
      <c r="D264" s="232">
        <v>725.91666666666663</v>
      </c>
      <c r="E264" s="232">
        <v>718.83333333333326</v>
      </c>
      <c r="F264" s="232">
        <v>714.31666666666661</v>
      </c>
      <c r="G264" s="232">
        <v>707.23333333333323</v>
      </c>
      <c r="H264" s="232">
        <v>730.43333333333328</v>
      </c>
      <c r="I264" s="232">
        <v>737.51666666666654</v>
      </c>
      <c r="J264" s="232">
        <v>742.0333333333333</v>
      </c>
      <c r="K264" s="231">
        <v>733</v>
      </c>
      <c r="L264" s="231">
        <v>721.4</v>
      </c>
      <c r="M264" s="231">
        <v>6.0643500000000001</v>
      </c>
      <c r="N264" s="1"/>
      <c r="O264" s="1"/>
    </row>
    <row r="265" spans="1:15" ht="12.75" customHeight="1">
      <c r="A265" s="30">
        <v>255</v>
      </c>
      <c r="B265" s="217" t="s">
        <v>397</v>
      </c>
      <c r="C265" s="231">
        <v>102.25</v>
      </c>
      <c r="D265" s="232">
        <v>102.76666666666667</v>
      </c>
      <c r="E265" s="232">
        <v>100.48333333333333</v>
      </c>
      <c r="F265" s="232">
        <v>98.716666666666669</v>
      </c>
      <c r="G265" s="232">
        <v>96.433333333333337</v>
      </c>
      <c r="H265" s="232">
        <v>104.53333333333333</v>
      </c>
      <c r="I265" s="232">
        <v>106.81666666666666</v>
      </c>
      <c r="J265" s="232">
        <v>108.58333333333333</v>
      </c>
      <c r="K265" s="231">
        <v>105.05</v>
      </c>
      <c r="L265" s="231">
        <v>101</v>
      </c>
      <c r="M265" s="231">
        <v>4.52318</v>
      </c>
      <c r="N265" s="1"/>
      <c r="O265" s="1"/>
    </row>
    <row r="266" spans="1:15" ht="12.75" customHeight="1">
      <c r="A266" s="30">
        <v>256</v>
      </c>
      <c r="B266" s="217" t="s">
        <v>398</v>
      </c>
      <c r="C266" s="231">
        <v>267.7</v>
      </c>
      <c r="D266" s="232">
        <v>266.38333333333338</v>
      </c>
      <c r="E266" s="232">
        <v>263.76666666666677</v>
      </c>
      <c r="F266" s="232">
        <v>259.83333333333337</v>
      </c>
      <c r="G266" s="232">
        <v>257.21666666666675</v>
      </c>
      <c r="H266" s="232">
        <v>270.31666666666678</v>
      </c>
      <c r="I266" s="232">
        <v>272.93333333333345</v>
      </c>
      <c r="J266" s="232">
        <v>276.86666666666679</v>
      </c>
      <c r="K266" s="231">
        <v>269</v>
      </c>
      <c r="L266" s="231">
        <v>262.45</v>
      </c>
      <c r="M266" s="231">
        <v>6.7933500000000002</v>
      </c>
      <c r="N266" s="1"/>
      <c r="O266" s="1"/>
    </row>
    <row r="267" spans="1:15" ht="12.75" customHeight="1">
      <c r="A267" s="30">
        <v>257</v>
      </c>
      <c r="B267" s="217" t="s">
        <v>138</v>
      </c>
      <c r="C267" s="231">
        <v>594.85</v>
      </c>
      <c r="D267" s="232">
        <v>593.19999999999993</v>
      </c>
      <c r="E267" s="232">
        <v>586.39999999999986</v>
      </c>
      <c r="F267" s="232">
        <v>577.94999999999993</v>
      </c>
      <c r="G267" s="232">
        <v>571.14999999999986</v>
      </c>
      <c r="H267" s="232">
        <v>601.64999999999986</v>
      </c>
      <c r="I267" s="232">
        <v>608.44999999999982</v>
      </c>
      <c r="J267" s="232">
        <v>616.89999999999986</v>
      </c>
      <c r="K267" s="231">
        <v>600</v>
      </c>
      <c r="L267" s="231">
        <v>584.75</v>
      </c>
      <c r="M267" s="231">
        <v>14.201919999999999</v>
      </c>
      <c r="N267" s="1"/>
      <c r="O267" s="1"/>
    </row>
    <row r="268" spans="1:15" ht="12.75" customHeight="1">
      <c r="A268" s="30">
        <v>258</v>
      </c>
      <c r="B268" s="217" t="s">
        <v>140</v>
      </c>
      <c r="C268" s="231">
        <v>458.75</v>
      </c>
      <c r="D268" s="232">
        <v>457.36666666666662</v>
      </c>
      <c r="E268" s="232">
        <v>452.78333333333325</v>
      </c>
      <c r="F268" s="232">
        <v>446.81666666666661</v>
      </c>
      <c r="G268" s="232">
        <v>442.23333333333323</v>
      </c>
      <c r="H268" s="232">
        <v>463.33333333333326</v>
      </c>
      <c r="I268" s="232">
        <v>467.91666666666663</v>
      </c>
      <c r="J268" s="232">
        <v>473.88333333333327</v>
      </c>
      <c r="K268" s="231">
        <v>461.95</v>
      </c>
      <c r="L268" s="231">
        <v>451.4</v>
      </c>
      <c r="M268" s="231">
        <v>20.367450000000002</v>
      </c>
      <c r="N268" s="1"/>
      <c r="O268" s="1"/>
    </row>
    <row r="269" spans="1:15" ht="12.75" customHeight="1">
      <c r="A269" s="30">
        <v>259</v>
      </c>
      <c r="B269" s="217" t="s">
        <v>777</v>
      </c>
      <c r="C269" s="231">
        <v>458.75</v>
      </c>
      <c r="D269" s="232">
        <v>460.8</v>
      </c>
      <c r="E269" s="232">
        <v>455.95000000000005</v>
      </c>
      <c r="F269" s="232">
        <v>453.15000000000003</v>
      </c>
      <c r="G269" s="232">
        <v>448.30000000000007</v>
      </c>
      <c r="H269" s="232">
        <v>463.6</v>
      </c>
      <c r="I269" s="232">
        <v>468.45000000000005</v>
      </c>
      <c r="J269" s="232">
        <v>471.25</v>
      </c>
      <c r="K269" s="231">
        <v>465.65</v>
      </c>
      <c r="L269" s="231">
        <v>458</v>
      </c>
      <c r="M269" s="231">
        <v>1.20503</v>
      </c>
      <c r="N269" s="1"/>
      <c r="O269" s="1"/>
    </row>
    <row r="270" spans="1:15" ht="12.75" customHeight="1">
      <c r="A270" s="30">
        <v>260</v>
      </c>
      <c r="B270" s="217" t="s">
        <v>778</v>
      </c>
      <c r="C270" s="231">
        <v>314.85000000000002</v>
      </c>
      <c r="D270" s="232">
        <v>315.5333333333333</v>
      </c>
      <c r="E270" s="232">
        <v>311.61666666666662</v>
      </c>
      <c r="F270" s="232">
        <v>308.38333333333333</v>
      </c>
      <c r="G270" s="232">
        <v>304.46666666666664</v>
      </c>
      <c r="H270" s="232">
        <v>318.76666666666659</v>
      </c>
      <c r="I270" s="232">
        <v>322.68333333333334</v>
      </c>
      <c r="J270" s="232">
        <v>325.91666666666657</v>
      </c>
      <c r="K270" s="231">
        <v>319.45</v>
      </c>
      <c r="L270" s="231">
        <v>312.3</v>
      </c>
      <c r="M270" s="231">
        <v>0.71648000000000001</v>
      </c>
      <c r="N270" s="1"/>
      <c r="O270" s="1"/>
    </row>
    <row r="271" spans="1:15" ht="12.75" customHeight="1">
      <c r="A271" s="30">
        <v>261</v>
      </c>
      <c r="B271" s="217" t="s">
        <v>399</v>
      </c>
      <c r="C271" s="231">
        <v>627.4</v>
      </c>
      <c r="D271" s="232">
        <v>628.68333333333328</v>
      </c>
      <c r="E271" s="232">
        <v>621.41666666666652</v>
      </c>
      <c r="F271" s="232">
        <v>615.43333333333328</v>
      </c>
      <c r="G271" s="232">
        <v>608.16666666666652</v>
      </c>
      <c r="H271" s="232">
        <v>634.66666666666652</v>
      </c>
      <c r="I271" s="232">
        <v>641.93333333333317</v>
      </c>
      <c r="J271" s="232">
        <v>647.91666666666652</v>
      </c>
      <c r="K271" s="231">
        <v>635.95000000000005</v>
      </c>
      <c r="L271" s="231">
        <v>622.70000000000005</v>
      </c>
      <c r="M271" s="231">
        <v>1.8678999999999999</v>
      </c>
      <c r="N271" s="1"/>
      <c r="O271" s="1"/>
    </row>
    <row r="272" spans="1:15" ht="12.75" customHeight="1">
      <c r="A272" s="30">
        <v>262</v>
      </c>
      <c r="B272" s="217" t="s">
        <v>400</v>
      </c>
      <c r="C272" s="231">
        <v>196.55</v>
      </c>
      <c r="D272" s="232">
        <v>198.15</v>
      </c>
      <c r="E272" s="232">
        <v>193.70000000000002</v>
      </c>
      <c r="F272" s="232">
        <v>190.85000000000002</v>
      </c>
      <c r="G272" s="232">
        <v>186.40000000000003</v>
      </c>
      <c r="H272" s="232">
        <v>201</v>
      </c>
      <c r="I272" s="232">
        <v>205.45</v>
      </c>
      <c r="J272" s="232">
        <v>208.29999999999998</v>
      </c>
      <c r="K272" s="231">
        <v>202.6</v>
      </c>
      <c r="L272" s="231">
        <v>195.3</v>
      </c>
      <c r="M272" s="231">
        <v>1.7341899999999999</v>
      </c>
      <c r="N272" s="1"/>
      <c r="O272" s="1"/>
    </row>
    <row r="273" spans="1:15" ht="12.75" customHeight="1">
      <c r="A273" s="30">
        <v>263</v>
      </c>
      <c r="B273" s="217" t="s">
        <v>401</v>
      </c>
      <c r="C273" s="231">
        <v>611.54999999999995</v>
      </c>
      <c r="D273" s="232">
        <v>607.5333333333333</v>
      </c>
      <c r="E273" s="232">
        <v>600.06666666666661</v>
      </c>
      <c r="F273" s="232">
        <v>588.58333333333326</v>
      </c>
      <c r="G273" s="232">
        <v>581.11666666666656</v>
      </c>
      <c r="H273" s="232">
        <v>619.01666666666665</v>
      </c>
      <c r="I273" s="232">
        <v>626.48333333333335</v>
      </c>
      <c r="J273" s="232">
        <v>637.9666666666667</v>
      </c>
      <c r="K273" s="231">
        <v>615</v>
      </c>
      <c r="L273" s="231">
        <v>596.04999999999995</v>
      </c>
      <c r="M273" s="231">
        <v>3.8474900000000001</v>
      </c>
      <c r="N273" s="1"/>
      <c r="O273" s="1"/>
    </row>
    <row r="274" spans="1:15" ht="12.75" customHeight="1">
      <c r="A274" s="30">
        <v>264</v>
      </c>
      <c r="B274" s="217" t="s">
        <v>402</v>
      </c>
      <c r="C274" s="231">
        <v>1701.9</v>
      </c>
      <c r="D274" s="232">
        <v>1696.8166666666666</v>
      </c>
      <c r="E274" s="232">
        <v>1668.6333333333332</v>
      </c>
      <c r="F274" s="232">
        <v>1635.3666666666666</v>
      </c>
      <c r="G274" s="232">
        <v>1607.1833333333332</v>
      </c>
      <c r="H274" s="232">
        <v>1730.0833333333333</v>
      </c>
      <c r="I274" s="232">
        <v>1758.2666666666667</v>
      </c>
      <c r="J274" s="232">
        <v>1791.5333333333333</v>
      </c>
      <c r="K274" s="231">
        <v>1725</v>
      </c>
      <c r="L274" s="231">
        <v>1663.55</v>
      </c>
      <c r="M274" s="231">
        <v>1.3475999999999999</v>
      </c>
      <c r="N274" s="1"/>
      <c r="O274" s="1"/>
    </row>
    <row r="275" spans="1:15" ht="12.75" customHeight="1">
      <c r="A275" s="30">
        <v>265</v>
      </c>
      <c r="B275" s="217" t="s">
        <v>403</v>
      </c>
      <c r="C275" s="231">
        <v>254.5</v>
      </c>
      <c r="D275" s="232">
        <v>255.18333333333331</v>
      </c>
      <c r="E275" s="232">
        <v>251.96666666666664</v>
      </c>
      <c r="F275" s="232">
        <v>249.43333333333334</v>
      </c>
      <c r="G275" s="232">
        <v>246.21666666666667</v>
      </c>
      <c r="H275" s="232">
        <v>257.71666666666658</v>
      </c>
      <c r="I275" s="232">
        <v>260.93333333333328</v>
      </c>
      <c r="J275" s="232">
        <v>263.46666666666658</v>
      </c>
      <c r="K275" s="231">
        <v>258.39999999999998</v>
      </c>
      <c r="L275" s="231">
        <v>252.65</v>
      </c>
      <c r="M275" s="231">
        <v>0.92032000000000003</v>
      </c>
      <c r="N275" s="1"/>
      <c r="O275" s="1"/>
    </row>
    <row r="276" spans="1:15" ht="12.75" customHeight="1">
      <c r="A276" s="30">
        <v>266</v>
      </c>
      <c r="B276" s="217" t="s">
        <v>404</v>
      </c>
      <c r="C276" s="231">
        <v>827.9</v>
      </c>
      <c r="D276" s="232">
        <v>838.06666666666661</v>
      </c>
      <c r="E276" s="232">
        <v>814.88333333333321</v>
      </c>
      <c r="F276" s="232">
        <v>801.86666666666656</v>
      </c>
      <c r="G276" s="232">
        <v>778.68333333333317</v>
      </c>
      <c r="H276" s="232">
        <v>851.08333333333326</v>
      </c>
      <c r="I276" s="232">
        <v>874.26666666666665</v>
      </c>
      <c r="J276" s="232">
        <v>887.2833333333333</v>
      </c>
      <c r="K276" s="231">
        <v>861.25</v>
      </c>
      <c r="L276" s="231">
        <v>825.05</v>
      </c>
      <c r="M276" s="231">
        <v>10.33309</v>
      </c>
      <c r="N276" s="1"/>
      <c r="O276" s="1"/>
    </row>
    <row r="277" spans="1:15" ht="12.75" customHeight="1">
      <c r="A277" s="30">
        <v>267</v>
      </c>
      <c r="B277" s="217" t="s">
        <v>405</v>
      </c>
      <c r="C277" s="231">
        <v>361.65</v>
      </c>
      <c r="D277" s="232">
        <v>364.7</v>
      </c>
      <c r="E277" s="232">
        <v>357</v>
      </c>
      <c r="F277" s="232">
        <v>352.35</v>
      </c>
      <c r="G277" s="232">
        <v>344.65000000000003</v>
      </c>
      <c r="H277" s="232">
        <v>369.34999999999997</v>
      </c>
      <c r="I277" s="232">
        <v>377.0499999999999</v>
      </c>
      <c r="J277" s="232">
        <v>381.69999999999993</v>
      </c>
      <c r="K277" s="231">
        <v>372.4</v>
      </c>
      <c r="L277" s="231">
        <v>360.05</v>
      </c>
      <c r="M277" s="231">
        <v>3.5608900000000001</v>
      </c>
      <c r="N277" s="1"/>
      <c r="O277" s="1"/>
    </row>
    <row r="278" spans="1:15" ht="12.75" customHeight="1">
      <c r="A278" s="30">
        <v>268</v>
      </c>
      <c r="B278" s="217" t="s">
        <v>406</v>
      </c>
      <c r="C278" s="231">
        <v>1055.1500000000001</v>
      </c>
      <c r="D278" s="232">
        <v>1054.6833333333334</v>
      </c>
      <c r="E278" s="232">
        <v>1041.6666666666667</v>
      </c>
      <c r="F278" s="232">
        <v>1028.1833333333334</v>
      </c>
      <c r="G278" s="232">
        <v>1015.1666666666667</v>
      </c>
      <c r="H278" s="232">
        <v>1068.1666666666667</v>
      </c>
      <c r="I278" s="232">
        <v>1081.1833333333332</v>
      </c>
      <c r="J278" s="232">
        <v>1094.6666666666667</v>
      </c>
      <c r="K278" s="231">
        <v>1067.7</v>
      </c>
      <c r="L278" s="231">
        <v>1041.2</v>
      </c>
      <c r="M278" s="231">
        <v>2.7304900000000001</v>
      </c>
      <c r="N278" s="1"/>
      <c r="O278" s="1"/>
    </row>
    <row r="279" spans="1:15" ht="12.75" customHeight="1">
      <c r="A279" s="30">
        <v>269</v>
      </c>
      <c r="B279" s="217" t="s">
        <v>407</v>
      </c>
      <c r="C279" s="231">
        <v>512.6</v>
      </c>
      <c r="D279" s="232">
        <v>513.95000000000005</v>
      </c>
      <c r="E279" s="232">
        <v>499.10000000000014</v>
      </c>
      <c r="F279" s="232">
        <v>485.60000000000008</v>
      </c>
      <c r="G279" s="232">
        <v>470.75000000000017</v>
      </c>
      <c r="H279" s="232">
        <v>527.45000000000005</v>
      </c>
      <c r="I279" s="232">
        <v>542.29999999999995</v>
      </c>
      <c r="J279" s="232">
        <v>555.80000000000007</v>
      </c>
      <c r="K279" s="231">
        <v>528.79999999999995</v>
      </c>
      <c r="L279" s="231">
        <v>500.45</v>
      </c>
      <c r="M279" s="231">
        <v>6.5474500000000004</v>
      </c>
      <c r="N279" s="1"/>
      <c r="O279" s="1"/>
    </row>
    <row r="280" spans="1:15" ht="12.75" customHeight="1">
      <c r="A280" s="30">
        <v>270</v>
      </c>
      <c r="B280" s="217" t="s">
        <v>779</v>
      </c>
      <c r="C280" s="231">
        <v>118.65</v>
      </c>
      <c r="D280" s="232">
        <v>116.28333333333335</v>
      </c>
      <c r="E280" s="232">
        <v>112.7166666666667</v>
      </c>
      <c r="F280" s="232">
        <v>106.78333333333335</v>
      </c>
      <c r="G280" s="232">
        <v>103.2166666666667</v>
      </c>
      <c r="H280" s="232">
        <v>122.2166666666667</v>
      </c>
      <c r="I280" s="232">
        <v>125.78333333333333</v>
      </c>
      <c r="J280" s="232">
        <v>131.7166666666667</v>
      </c>
      <c r="K280" s="231">
        <v>119.85</v>
      </c>
      <c r="L280" s="231">
        <v>110.35</v>
      </c>
      <c r="M280" s="231">
        <v>67.131209999999996</v>
      </c>
      <c r="N280" s="1"/>
      <c r="O280" s="1"/>
    </row>
    <row r="281" spans="1:15" ht="12.75" customHeight="1">
      <c r="A281" s="30">
        <v>271</v>
      </c>
      <c r="B281" s="217" t="s">
        <v>408</v>
      </c>
      <c r="C281" s="231">
        <v>411.1</v>
      </c>
      <c r="D281" s="232">
        <v>413.18333333333334</v>
      </c>
      <c r="E281" s="232">
        <v>407.7166666666667</v>
      </c>
      <c r="F281" s="232">
        <v>404.33333333333337</v>
      </c>
      <c r="G281" s="232">
        <v>398.86666666666673</v>
      </c>
      <c r="H281" s="232">
        <v>416.56666666666666</v>
      </c>
      <c r="I281" s="232">
        <v>422.03333333333325</v>
      </c>
      <c r="J281" s="232">
        <v>425.41666666666663</v>
      </c>
      <c r="K281" s="231">
        <v>418.65</v>
      </c>
      <c r="L281" s="231">
        <v>409.8</v>
      </c>
      <c r="M281" s="231">
        <v>0.86607000000000001</v>
      </c>
      <c r="N281" s="1"/>
      <c r="O281" s="1"/>
    </row>
    <row r="282" spans="1:15" ht="12.75" customHeight="1">
      <c r="A282" s="30">
        <v>272</v>
      </c>
      <c r="B282" s="217" t="s">
        <v>409</v>
      </c>
      <c r="C282" s="231">
        <v>101.8</v>
      </c>
      <c r="D282" s="232">
        <v>100.85000000000001</v>
      </c>
      <c r="E282" s="232">
        <v>99.200000000000017</v>
      </c>
      <c r="F282" s="232">
        <v>96.600000000000009</v>
      </c>
      <c r="G282" s="232">
        <v>94.950000000000017</v>
      </c>
      <c r="H282" s="232">
        <v>103.45000000000002</v>
      </c>
      <c r="I282" s="232">
        <v>105.10000000000002</v>
      </c>
      <c r="J282" s="232">
        <v>107.70000000000002</v>
      </c>
      <c r="K282" s="231">
        <v>102.5</v>
      </c>
      <c r="L282" s="231">
        <v>98.25</v>
      </c>
      <c r="M282" s="231">
        <v>25.112970000000001</v>
      </c>
      <c r="N282" s="1"/>
      <c r="O282" s="1"/>
    </row>
    <row r="283" spans="1:15" ht="12.75" customHeight="1">
      <c r="A283" s="30">
        <v>273</v>
      </c>
      <c r="B283" s="217" t="s">
        <v>410</v>
      </c>
      <c r="C283" s="231">
        <v>488.45</v>
      </c>
      <c r="D283" s="232">
        <v>490.51666666666665</v>
      </c>
      <c r="E283" s="232">
        <v>477.23333333333329</v>
      </c>
      <c r="F283" s="232">
        <v>466.01666666666665</v>
      </c>
      <c r="G283" s="232">
        <v>452.73333333333329</v>
      </c>
      <c r="H283" s="232">
        <v>501.73333333333329</v>
      </c>
      <c r="I283" s="232">
        <v>515.01666666666665</v>
      </c>
      <c r="J283" s="232">
        <v>526.23333333333335</v>
      </c>
      <c r="K283" s="231">
        <v>503.8</v>
      </c>
      <c r="L283" s="231">
        <v>479.3</v>
      </c>
      <c r="M283" s="231">
        <v>13.20946</v>
      </c>
      <c r="N283" s="1"/>
      <c r="O283" s="1"/>
    </row>
    <row r="284" spans="1:15" ht="12.75" customHeight="1">
      <c r="A284" s="30">
        <v>274</v>
      </c>
      <c r="B284" s="217" t="s">
        <v>141</v>
      </c>
      <c r="C284" s="231">
        <v>1737.3</v>
      </c>
      <c r="D284" s="232">
        <v>1745.1499999999999</v>
      </c>
      <c r="E284" s="232">
        <v>1722.2499999999998</v>
      </c>
      <c r="F284" s="232">
        <v>1707.1999999999998</v>
      </c>
      <c r="G284" s="232">
        <v>1684.2999999999997</v>
      </c>
      <c r="H284" s="232">
        <v>1760.1999999999998</v>
      </c>
      <c r="I284" s="232">
        <v>1783.1</v>
      </c>
      <c r="J284" s="232">
        <v>1798.1499999999999</v>
      </c>
      <c r="K284" s="231">
        <v>1768.05</v>
      </c>
      <c r="L284" s="231">
        <v>1730.1</v>
      </c>
      <c r="M284" s="231">
        <v>32.248390000000001</v>
      </c>
      <c r="N284" s="1"/>
      <c r="O284" s="1"/>
    </row>
    <row r="285" spans="1:15" ht="12.75" customHeight="1">
      <c r="A285" s="30">
        <v>275</v>
      </c>
      <c r="B285" s="217" t="s">
        <v>764</v>
      </c>
      <c r="C285" s="231">
        <v>1379.55</v>
      </c>
      <c r="D285" s="232">
        <v>1376.4833333333336</v>
      </c>
      <c r="E285" s="232">
        <v>1349.4666666666672</v>
      </c>
      <c r="F285" s="232">
        <v>1319.3833333333337</v>
      </c>
      <c r="G285" s="232">
        <v>1292.3666666666672</v>
      </c>
      <c r="H285" s="232">
        <v>1406.5666666666671</v>
      </c>
      <c r="I285" s="232">
        <v>1433.5833333333335</v>
      </c>
      <c r="J285" s="232">
        <v>1463.666666666667</v>
      </c>
      <c r="K285" s="231">
        <v>1403.5</v>
      </c>
      <c r="L285" s="231">
        <v>1346.4</v>
      </c>
      <c r="M285" s="231">
        <v>0.48526999999999998</v>
      </c>
      <c r="N285" s="1"/>
      <c r="O285" s="1"/>
    </row>
    <row r="286" spans="1:15" ht="12.75" customHeight="1">
      <c r="A286" s="30">
        <v>276</v>
      </c>
      <c r="B286" s="217" t="s">
        <v>142</v>
      </c>
      <c r="C286" s="231">
        <v>91.05</v>
      </c>
      <c r="D286" s="232">
        <v>91.566666666666663</v>
      </c>
      <c r="E286" s="232">
        <v>90.183333333333323</v>
      </c>
      <c r="F286" s="232">
        <v>89.316666666666663</v>
      </c>
      <c r="G286" s="232">
        <v>87.933333333333323</v>
      </c>
      <c r="H286" s="232">
        <v>92.433333333333323</v>
      </c>
      <c r="I286" s="232">
        <v>93.816666666666649</v>
      </c>
      <c r="J286" s="232">
        <v>94.683333333333323</v>
      </c>
      <c r="K286" s="231">
        <v>92.95</v>
      </c>
      <c r="L286" s="231">
        <v>90.7</v>
      </c>
      <c r="M286" s="231">
        <v>32.971530000000001</v>
      </c>
      <c r="N286" s="1"/>
      <c r="O286" s="1"/>
    </row>
    <row r="287" spans="1:15" ht="12.75" customHeight="1">
      <c r="A287" s="30">
        <v>277</v>
      </c>
      <c r="B287" s="217" t="s">
        <v>146</v>
      </c>
      <c r="C287" s="231">
        <v>3746.6</v>
      </c>
      <c r="D287" s="232">
        <v>3739.9333333333329</v>
      </c>
      <c r="E287" s="232">
        <v>3689.8666666666659</v>
      </c>
      <c r="F287" s="232">
        <v>3633.1333333333328</v>
      </c>
      <c r="G287" s="232">
        <v>3583.0666666666657</v>
      </c>
      <c r="H287" s="232">
        <v>3796.6666666666661</v>
      </c>
      <c r="I287" s="232">
        <v>3846.7333333333327</v>
      </c>
      <c r="J287" s="232">
        <v>3903.4666666666662</v>
      </c>
      <c r="K287" s="231">
        <v>3790</v>
      </c>
      <c r="L287" s="231">
        <v>3683.2</v>
      </c>
      <c r="M287" s="231">
        <v>2.48746</v>
      </c>
      <c r="N287" s="1"/>
      <c r="O287" s="1"/>
    </row>
    <row r="288" spans="1:15" ht="12.75" customHeight="1">
      <c r="A288" s="30">
        <v>278</v>
      </c>
      <c r="B288" s="217" t="s">
        <v>144</v>
      </c>
      <c r="C288" s="231">
        <v>360.2</v>
      </c>
      <c r="D288" s="232">
        <v>362.64999999999992</v>
      </c>
      <c r="E288" s="232">
        <v>357.39999999999986</v>
      </c>
      <c r="F288" s="232">
        <v>354.59999999999997</v>
      </c>
      <c r="G288" s="232">
        <v>349.34999999999991</v>
      </c>
      <c r="H288" s="232">
        <v>365.44999999999982</v>
      </c>
      <c r="I288" s="232">
        <v>370.69999999999993</v>
      </c>
      <c r="J288" s="232">
        <v>373.49999999999977</v>
      </c>
      <c r="K288" s="231">
        <v>367.9</v>
      </c>
      <c r="L288" s="231">
        <v>359.85</v>
      </c>
      <c r="M288" s="231">
        <v>16.71095</v>
      </c>
      <c r="N288" s="1"/>
      <c r="O288" s="1"/>
    </row>
    <row r="289" spans="1:15" ht="12.75" customHeight="1">
      <c r="A289" s="30">
        <v>279</v>
      </c>
      <c r="B289" s="217" t="s">
        <v>411</v>
      </c>
      <c r="C289" s="231">
        <v>11272.95</v>
      </c>
      <c r="D289" s="232">
        <v>11300.583333333334</v>
      </c>
      <c r="E289" s="232">
        <v>11222.366666666669</v>
      </c>
      <c r="F289" s="232">
        <v>11171.783333333335</v>
      </c>
      <c r="G289" s="232">
        <v>11093.566666666669</v>
      </c>
      <c r="H289" s="232">
        <v>11351.166666666668</v>
      </c>
      <c r="I289" s="232">
        <v>11429.383333333331</v>
      </c>
      <c r="J289" s="232">
        <v>11479.966666666667</v>
      </c>
      <c r="K289" s="231">
        <v>11378.8</v>
      </c>
      <c r="L289" s="231">
        <v>11250</v>
      </c>
      <c r="M289" s="231">
        <v>1.201E-2</v>
      </c>
      <c r="N289" s="1"/>
      <c r="O289" s="1"/>
    </row>
    <row r="290" spans="1:15" ht="12.75" customHeight="1">
      <c r="A290" s="30">
        <v>280</v>
      </c>
      <c r="B290" s="217" t="s">
        <v>871</v>
      </c>
      <c r="C290" s="231">
        <v>4886.8500000000004</v>
      </c>
      <c r="D290" s="232">
        <v>4894.45</v>
      </c>
      <c r="E290" s="232">
        <v>4833.3999999999996</v>
      </c>
      <c r="F290" s="232">
        <v>4779.95</v>
      </c>
      <c r="G290" s="232">
        <v>4718.8999999999996</v>
      </c>
      <c r="H290" s="232">
        <v>4947.8999999999996</v>
      </c>
      <c r="I290" s="232">
        <v>5008.9500000000007</v>
      </c>
      <c r="J290" s="232">
        <v>5062.3999999999996</v>
      </c>
      <c r="K290" s="231">
        <v>4955.5</v>
      </c>
      <c r="L290" s="231">
        <v>4841</v>
      </c>
      <c r="M290" s="231">
        <v>6.9361800000000002</v>
      </c>
      <c r="N290" s="1"/>
      <c r="O290" s="1"/>
    </row>
    <row r="291" spans="1:15" ht="12.75" customHeight="1">
      <c r="A291" s="30">
        <v>281</v>
      </c>
      <c r="B291" s="217" t="s">
        <v>145</v>
      </c>
      <c r="C291" s="231">
        <v>2225.5</v>
      </c>
      <c r="D291" s="232">
        <v>2230.8333333333335</v>
      </c>
      <c r="E291" s="232">
        <v>2209.666666666667</v>
      </c>
      <c r="F291" s="232">
        <v>2193.8333333333335</v>
      </c>
      <c r="G291" s="232">
        <v>2172.666666666667</v>
      </c>
      <c r="H291" s="232">
        <v>2246.666666666667</v>
      </c>
      <c r="I291" s="232">
        <v>2267.8333333333339</v>
      </c>
      <c r="J291" s="232">
        <v>2283.666666666667</v>
      </c>
      <c r="K291" s="231">
        <v>2252</v>
      </c>
      <c r="L291" s="231">
        <v>2215</v>
      </c>
      <c r="M291" s="231">
        <v>17.797519999999999</v>
      </c>
      <c r="N291" s="1"/>
      <c r="O291" s="1"/>
    </row>
    <row r="292" spans="1:15" ht="12.75" customHeight="1">
      <c r="A292" s="30">
        <v>282</v>
      </c>
      <c r="B292" s="217" t="s">
        <v>820</v>
      </c>
      <c r="C292" s="231">
        <v>357.05</v>
      </c>
      <c r="D292" s="232">
        <v>359.11666666666662</v>
      </c>
      <c r="E292" s="232">
        <v>353.28333333333325</v>
      </c>
      <c r="F292" s="232">
        <v>349.51666666666665</v>
      </c>
      <c r="G292" s="232">
        <v>343.68333333333328</v>
      </c>
      <c r="H292" s="232">
        <v>362.88333333333321</v>
      </c>
      <c r="I292" s="232">
        <v>368.71666666666658</v>
      </c>
      <c r="J292" s="232">
        <v>372.48333333333318</v>
      </c>
      <c r="K292" s="231">
        <v>364.95</v>
      </c>
      <c r="L292" s="231">
        <v>355.35</v>
      </c>
      <c r="M292" s="231">
        <v>2.1881200000000001</v>
      </c>
      <c r="N292" s="1"/>
      <c r="O292" s="1"/>
    </row>
    <row r="293" spans="1:15" ht="12.75" customHeight="1">
      <c r="A293" s="30">
        <v>283</v>
      </c>
      <c r="B293" s="217" t="s">
        <v>263</v>
      </c>
      <c r="C293" s="231">
        <v>331.5</v>
      </c>
      <c r="D293" s="232">
        <v>331.28333333333336</v>
      </c>
      <c r="E293" s="232">
        <v>325.36666666666673</v>
      </c>
      <c r="F293" s="232">
        <v>319.23333333333335</v>
      </c>
      <c r="G293" s="232">
        <v>313.31666666666672</v>
      </c>
      <c r="H293" s="232">
        <v>337.41666666666674</v>
      </c>
      <c r="I293" s="232">
        <v>343.33333333333337</v>
      </c>
      <c r="J293" s="232">
        <v>349.46666666666675</v>
      </c>
      <c r="K293" s="231">
        <v>337.2</v>
      </c>
      <c r="L293" s="231">
        <v>325.14999999999998</v>
      </c>
      <c r="M293" s="231">
        <v>11.302099999999999</v>
      </c>
      <c r="N293" s="1"/>
      <c r="O293" s="1"/>
    </row>
    <row r="294" spans="1:15" ht="12.75" customHeight="1">
      <c r="A294" s="30">
        <v>284</v>
      </c>
      <c r="B294" s="217" t="s">
        <v>781</v>
      </c>
      <c r="C294" s="231">
        <v>262.35000000000002</v>
      </c>
      <c r="D294" s="232">
        <v>263.31666666666666</v>
      </c>
      <c r="E294" s="232">
        <v>260.5333333333333</v>
      </c>
      <c r="F294" s="232">
        <v>258.71666666666664</v>
      </c>
      <c r="G294" s="232">
        <v>255.93333333333328</v>
      </c>
      <c r="H294" s="232">
        <v>265.13333333333333</v>
      </c>
      <c r="I294" s="232">
        <v>267.91666666666674</v>
      </c>
      <c r="J294" s="232">
        <v>269.73333333333335</v>
      </c>
      <c r="K294" s="231">
        <v>266.10000000000002</v>
      </c>
      <c r="L294" s="231">
        <v>261.5</v>
      </c>
      <c r="M294" s="231">
        <v>2.02549</v>
      </c>
      <c r="N294" s="1"/>
      <c r="O294" s="1"/>
    </row>
    <row r="295" spans="1:15" ht="12.75" customHeight="1">
      <c r="A295" s="30">
        <v>285</v>
      </c>
      <c r="B295" s="217" t="s">
        <v>847</v>
      </c>
      <c r="C295" s="231">
        <v>598.5</v>
      </c>
      <c r="D295" s="232">
        <v>599.9666666666667</v>
      </c>
      <c r="E295" s="232">
        <v>594.93333333333339</v>
      </c>
      <c r="F295" s="232">
        <v>591.36666666666667</v>
      </c>
      <c r="G295" s="232">
        <v>586.33333333333337</v>
      </c>
      <c r="H295" s="232">
        <v>603.53333333333342</v>
      </c>
      <c r="I295" s="232">
        <v>608.56666666666672</v>
      </c>
      <c r="J295" s="232">
        <v>612.13333333333344</v>
      </c>
      <c r="K295" s="231">
        <v>605</v>
      </c>
      <c r="L295" s="231">
        <v>596.4</v>
      </c>
      <c r="M295" s="231">
        <v>8.8537800000000004</v>
      </c>
      <c r="N295" s="1"/>
      <c r="O295" s="1"/>
    </row>
    <row r="296" spans="1:15" ht="12.75" customHeight="1">
      <c r="A296" s="30">
        <v>286</v>
      </c>
      <c r="B296" s="217" t="s">
        <v>412</v>
      </c>
      <c r="C296" s="231">
        <v>3809.95</v>
      </c>
      <c r="D296" s="232">
        <v>3780</v>
      </c>
      <c r="E296" s="232">
        <v>3735</v>
      </c>
      <c r="F296" s="232">
        <v>3660.05</v>
      </c>
      <c r="G296" s="232">
        <v>3615.05</v>
      </c>
      <c r="H296" s="232">
        <v>3854.95</v>
      </c>
      <c r="I296" s="232">
        <v>3899.95</v>
      </c>
      <c r="J296" s="232">
        <v>3974.8999999999996</v>
      </c>
      <c r="K296" s="231">
        <v>3825</v>
      </c>
      <c r="L296" s="231">
        <v>3705.05</v>
      </c>
      <c r="M296" s="231">
        <v>1.0944100000000001</v>
      </c>
      <c r="N296" s="1"/>
      <c r="O296" s="1"/>
    </row>
    <row r="297" spans="1:15" ht="12.75" customHeight="1">
      <c r="A297" s="30">
        <v>287</v>
      </c>
      <c r="B297" s="217" t="s">
        <v>147</v>
      </c>
      <c r="C297" s="231">
        <v>667.1</v>
      </c>
      <c r="D297" s="232">
        <v>666.88333333333333</v>
      </c>
      <c r="E297" s="232">
        <v>658.76666666666665</v>
      </c>
      <c r="F297" s="232">
        <v>650.43333333333328</v>
      </c>
      <c r="G297" s="232">
        <v>642.31666666666661</v>
      </c>
      <c r="H297" s="232">
        <v>675.2166666666667</v>
      </c>
      <c r="I297" s="232">
        <v>683.33333333333326</v>
      </c>
      <c r="J297" s="232">
        <v>691.66666666666674</v>
      </c>
      <c r="K297" s="231">
        <v>675</v>
      </c>
      <c r="L297" s="231">
        <v>658.55</v>
      </c>
      <c r="M297" s="231">
        <v>5.7722100000000003</v>
      </c>
      <c r="N297" s="1"/>
      <c r="O297" s="1"/>
    </row>
    <row r="298" spans="1:15" ht="12.75" customHeight="1">
      <c r="A298" s="30">
        <v>288</v>
      </c>
      <c r="B298" s="217" t="s">
        <v>413</v>
      </c>
      <c r="C298" s="231">
        <v>1382.2</v>
      </c>
      <c r="D298" s="232">
        <v>1385.7166666666665</v>
      </c>
      <c r="E298" s="232">
        <v>1371.583333333333</v>
      </c>
      <c r="F298" s="232">
        <v>1360.9666666666665</v>
      </c>
      <c r="G298" s="232">
        <v>1346.833333333333</v>
      </c>
      <c r="H298" s="232">
        <v>1396.333333333333</v>
      </c>
      <c r="I298" s="232">
        <v>1410.4666666666667</v>
      </c>
      <c r="J298" s="232">
        <v>1421.083333333333</v>
      </c>
      <c r="K298" s="231">
        <v>1399.85</v>
      </c>
      <c r="L298" s="231">
        <v>1375.1</v>
      </c>
      <c r="M298" s="231">
        <v>0.12422</v>
      </c>
      <c r="N298" s="1"/>
      <c r="O298" s="1"/>
    </row>
    <row r="299" spans="1:15" ht="12.75" customHeight="1">
      <c r="A299" s="30">
        <v>289</v>
      </c>
      <c r="B299" s="217" t="s">
        <v>414</v>
      </c>
      <c r="C299" s="231">
        <v>32.950000000000003</v>
      </c>
      <c r="D299" s="232">
        <v>33.15</v>
      </c>
      <c r="E299" s="232">
        <v>32.5</v>
      </c>
      <c r="F299" s="232">
        <v>32.050000000000004</v>
      </c>
      <c r="G299" s="232">
        <v>31.400000000000006</v>
      </c>
      <c r="H299" s="232">
        <v>33.599999999999994</v>
      </c>
      <c r="I299" s="232">
        <v>34.249999999999986</v>
      </c>
      <c r="J299" s="232">
        <v>34.699999999999989</v>
      </c>
      <c r="K299" s="231">
        <v>33.799999999999997</v>
      </c>
      <c r="L299" s="231">
        <v>32.700000000000003</v>
      </c>
      <c r="M299" s="231">
        <v>6.8259100000000004</v>
      </c>
      <c r="N299" s="1"/>
      <c r="O299" s="1"/>
    </row>
    <row r="300" spans="1:15" ht="12.75" customHeight="1">
      <c r="A300" s="30">
        <v>290</v>
      </c>
      <c r="B300" s="217" t="s">
        <v>415</v>
      </c>
      <c r="C300" s="231">
        <v>157.19999999999999</v>
      </c>
      <c r="D300" s="232">
        <v>156.88333333333333</v>
      </c>
      <c r="E300" s="232">
        <v>155.66666666666666</v>
      </c>
      <c r="F300" s="232">
        <v>154.13333333333333</v>
      </c>
      <c r="G300" s="232">
        <v>152.91666666666666</v>
      </c>
      <c r="H300" s="232">
        <v>158.41666666666666</v>
      </c>
      <c r="I300" s="232">
        <v>159.63333333333335</v>
      </c>
      <c r="J300" s="232">
        <v>161.16666666666666</v>
      </c>
      <c r="K300" s="231">
        <v>158.1</v>
      </c>
      <c r="L300" s="231">
        <v>155.35</v>
      </c>
      <c r="M300" s="231">
        <v>1.1406700000000001</v>
      </c>
      <c r="N300" s="1"/>
      <c r="O300" s="1"/>
    </row>
    <row r="301" spans="1:15" ht="12.75" customHeight="1">
      <c r="A301" s="30">
        <v>291</v>
      </c>
      <c r="B301" s="217" t="s">
        <v>158</v>
      </c>
      <c r="C301" s="231">
        <v>89181.1</v>
      </c>
      <c r="D301" s="232">
        <v>89299.400000000009</v>
      </c>
      <c r="E301" s="232">
        <v>88598.800000000017</v>
      </c>
      <c r="F301" s="232">
        <v>88016.500000000015</v>
      </c>
      <c r="G301" s="232">
        <v>87315.900000000023</v>
      </c>
      <c r="H301" s="232">
        <v>89881.700000000012</v>
      </c>
      <c r="I301" s="232">
        <v>90582.300000000017</v>
      </c>
      <c r="J301" s="232">
        <v>91164.6</v>
      </c>
      <c r="K301" s="231">
        <v>90000</v>
      </c>
      <c r="L301" s="231">
        <v>88717.1</v>
      </c>
      <c r="M301" s="231">
        <v>5.8099999999999999E-2</v>
      </c>
      <c r="N301" s="1"/>
      <c r="O301" s="1"/>
    </row>
    <row r="302" spans="1:15" ht="12.75" customHeight="1">
      <c r="A302" s="30">
        <v>292</v>
      </c>
      <c r="B302" s="217" t="s">
        <v>821</v>
      </c>
      <c r="C302" s="231">
        <v>1744.05</v>
      </c>
      <c r="D302" s="232">
        <v>1753.8499999999997</v>
      </c>
      <c r="E302" s="232">
        <v>1725.2999999999993</v>
      </c>
      <c r="F302" s="232">
        <v>1706.5499999999995</v>
      </c>
      <c r="G302" s="232">
        <v>1677.9999999999991</v>
      </c>
      <c r="H302" s="232">
        <v>1772.5999999999995</v>
      </c>
      <c r="I302" s="232">
        <v>1801.15</v>
      </c>
      <c r="J302" s="232">
        <v>1819.8999999999996</v>
      </c>
      <c r="K302" s="231">
        <v>1782.4</v>
      </c>
      <c r="L302" s="231">
        <v>1735.1</v>
      </c>
      <c r="M302" s="231">
        <v>1.0287500000000001</v>
      </c>
      <c r="N302" s="1"/>
      <c r="O302" s="1"/>
    </row>
    <row r="303" spans="1:15" ht="12.75" customHeight="1">
      <c r="A303" s="30">
        <v>293</v>
      </c>
      <c r="B303" s="217" t="s">
        <v>780</v>
      </c>
      <c r="C303" s="231">
        <v>880.55</v>
      </c>
      <c r="D303" s="232">
        <v>877.65</v>
      </c>
      <c r="E303" s="232">
        <v>858.3</v>
      </c>
      <c r="F303" s="232">
        <v>836.05</v>
      </c>
      <c r="G303" s="232">
        <v>816.69999999999993</v>
      </c>
      <c r="H303" s="232">
        <v>899.9</v>
      </c>
      <c r="I303" s="232">
        <v>919.25000000000011</v>
      </c>
      <c r="J303" s="232">
        <v>941.5</v>
      </c>
      <c r="K303" s="231">
        <v>897</v>
      </c>
      <c r="L303" s="231">
        <v>855.4</v>
      </c>
      <c r="M303" s="231">
        <v>4.6610199999999997</v>
      </c>
      <c r="N303" s="1"/>
      <c r="O303" s="1"/>
    </row>
    <row r="304" spans="1:15" ht="12.75" customHeight="1">
      <c r="A304" s="30">
        <v>294</v>
      </c>
      <c r="B304" s="217" t="s">
        <v>156</v>
      </c>
      <c r="C304" s="231">
        <v>889.65</v>
      </c>
      <c r="D304" s="232">
        <v>889.78333333333342</v>
      </c>
      <c r="E304" s="232">
        <v>883.56666666666683</v>
      </c>
      <c r="F304" s="232">
        <v>877.48333333333346</v>
      </c>
      <c r="G304" s="232">
        <v>871.26666666666688</v>
      </c>
      <c r="H304" s="232">
        <v>895.86666666666679</v>
      </c>
      <c r="I304" s="232">
        <v>902.08333333333326</v>
      </c>
      <c r="J304" s="232">
        <v>908.16666666666674</v>
      </c>
      <c r="K304" s="231">
        <v>896</v>
      </c>
      <c r="L304" s="231">
        <v>883.7</v>
      </c>
      <c r="M304" s="231">
        <v>3.3702200000000002</v>
      </c>
      <c r="N304" s="1"/>
      <c r="O304" s="1"/>
    </row>
    <row r="305" spans="1:15" ht="12.75" customHeight="1">
      <c r="A305" s="30">
        <v>295</v>
      </c>
      <c r="B305" s="217" t="s">
        <v>149</v>
      </c>
      <c r="C305" s="231">
        <v>260.3</v>
      </c>
      <c r="D305" s="232">
        <v>261.66666666666669</v>
      </c>
      <c r="E305" s="232">
        <v>258.53333333333336</v>
      </c>
      <c r="F305" s="232">
        <v>256.76666666666665</v>
      </c>
      <c r="G305" s="232">
        <v>253.63333333333333</v>
      </c>
      <c r="H305" s="232">
        <v>263.43333333333339</v>
      </c>
      <c r="I305" s="232">
        <v>266.56666666666672</v>
      </c>
      <c r="J305" s="232">
        <v>268.33333333333343</v>
      </c>
      <c r="K305" s="231">
        <v>264.8</v>
      </c>
      <c r="L305" s="231">
        <v>259.89999999999998</v>
      </c>
      <c r="M305" s="231">
        <v>8.1748799999999999</v>
      </c>
      <c r="N305" s="1"/>
      <c r="O305" s="1"/>
    </row>
    <row r="306" spans="1:15" ht="12.75" customHeight="1">
      <c r="A306" s="30">
        <v>296</v>
      </c>
      <c r="B306" s="217" t="s">
        <v>148</v>
      </c>
      <c r="C306" s="231">
        <v>1346.25</v>
      </c>
      <c r="D306" s="232">
        <v>1344.6</v>
      </c>
      <c r="E306" s="232">
        <v>1334.2499999999998</v>
      </c>
      <c r="F306" s="232">
        <v>1322.2499999999998</v>
      </c>
      <c r="G306" s="232">
        <v>1311.8999999999996</v>
      </c>
      <c r="H306" s="232">
        <v>1356.6</v>
      </c>
      <c r="I306" s="232">
        <v>1366.9500000000003</v>
      </c>
      <c r="J306" s="232">
        <v>1378.95</v>
      </c>
      <c r="K306" s="231">
        <v>1354.95</v>
      </c>
      <c r="L306" s="231">
        <v>1332.6</v>
      </c>
      <c r="M306" s="231">
        <v>14.973140000000001</v>
      </c>
      <c r="N306" s="1"/>
      <c r="O306" s="1"/>
    </row>
    <row r="307" spans="1:15" ht="12.75" customHeight="1">
      <c r="A307" s="30">
        <v>297</v>
      </c>
      <c r="B307" s="217" t="s">
        <v>416</v>
      </c>
      <c r="C307" s="231">
        <v>393.9</v>
      </c>
      <c r="D307" s="232">
        <v>394.7833333333333</v>
      </c>
      <c r="E307" s="232">
        <v>390.11666666666662</v>
      </c>
      <c r="F307" s="232">
        <v>386.33333333333331</v>
      </c>
      <c r="G307" s="232">
        <v>381.66666666666663</v>
      </c>
      <c r="H307" s="232">
        <v>398.56666666666661</v>
      </c>
      <c r="I307" s="232">
        <v>403.23333333333335</v>
      </c>
      <c r="J307" s="232">
        <v>407.01666666666659</v>
      </c>
      <c r="K307" s="231">
        <v>399.45</v>
      </c>
      <c r="L307" s="231">
        <v>391</v>
      </c>
      <c r="M307" s="231">
        <v>2.5041600000000002</v>
      </c>
      <c r="N307" s="1"/>
      <c r="O307" s="1"/>
    </row>
    <row r="308" spans="1:15" ht="12.75" customHeight="1">
      <c r="A308" s="30">
        <v>298</v>
      </c>
      <c r="B308" s="217" t="s">
        <v>417</v>
      </c>
      <c r="C308" s="231">
        <v>275.89999999999998</v>
      </c>
      <c r="D308" s="232">
        <v>277.36666666666662</v>
      </c>
      <c r="E308" s="232">
        <v>273.58333333333326</v>
      </c>
      <c r="F308" s="232">
        <v>271.26666666666665</v>
      </c>
      <c r="G308" s="232">
        <v>267.48333333333329</v>
      </c>
      <c r="H308" s="232">
        <v>279.68333333333322</v>
      </c>
      <c r="I308" s="232">
        <v>283.46666666666664</v>
      </c>
      <c r="J308" s="232">
        <v>285.78333333333319</v>
      </c>
      <c r="K308" s="231">
        <v>281.14999999999998</v>
      </c>
      <c r="L308" s="231">
        <v>275.05</v>
      </c>
      <c r="M308" s="231">
        <v>0.83567999999999998</v>
      </c>
      <c r="N308" s="1"/>
      <c r="O308" s="1"/>
    </row>
    <row r="309" spans="1:15" ht="12.75" customHeight="1">
      <c r="A309" s="30">
        <v>299</v>
      </c>
      <c r="B309" s="217" t="s">
        <v>856</v>
      </c>
      <c r="C309" s="231">
        <v>373.4</v>
      </c>
      <c r="D309" s="232">
        <v>376.71666666666664</v>
      </c>
      <c r="E309" s="232">
        <v>366.73333333333329</v>
      </c>
      <c r="F309" s="232">
        <v>360.06666666666666</v>
      </c>
      <c r="G309" s="232">
        <v>350.08333333333331</v>
      </c>
      <c r="H309" s="232">
        <v>383.38333333333327</v>
      </c>
      <c r="I309" s="232">
        <v>393.36666666666662</v>
      </c>
      <c r="J309" s="232">
        <v>400.03333333333325</v>
      </c>
      <c r="K309" s="231">
        <v>386.7</v>
      </c>
      <c r="L309" s="231">
        <v>370.05</v>
      </c>
      <c r="M309" s="231">
        <v>0.67920999999999998</v>
      </c>
      <c r="N309" s="1"/>
      <c r="O309" s="1"/>
    </row>
    <row r="310" spans="1:15" ht="12.75" customHeight="1">
      <c r="A310" s="30">
        <v>300</v>
      </c>
      <c r="B310" s="217" t="s">
        <v>418</v>
      </c>
      <c r="C310" s="231">
        <v>369.45</v>
      </c>
      <c r="D310" s="232">
        <v>376.09999999999997</v>
      </c>
      <c r="E310" s="232">
        <v>360.99999999999994</v>
      </c>
      <c r="F310" s="232">
        <v>352.54999999999995</v>
      </c>
      <c r="G310" s="232">
        <v>337.44999999999993</v>
      </c>
      <c r="H310" s="232">
        <v>384.54999999999995</v>
      </c>
      <c r="I310" s="232">
        <v>399.65</v>
      </c>
      <c r="J310" s="232">
        <v>408.09999999999997</v>
      </c>
      <c r="K310" s="231">
        <v>391.2</v>
      </c>
      <c r="L310" s="231">
        <v>367.65</v>
      </c>
      <c r="M310" s="231">
        <v>3.8338899999999998</v>
      </c>
      <c r="N310" s="1"/>
      <c r="O310" s="1"/>
    </row>
    <row r="311" spans="1:15" ht="12.75" customHeight="1">
      <c r="A311" s="30">
        <v>301</v>
      </c>
      <c r="B311" s="217" t="s">
        <v>150</v>
      </c>
      <c r="C311" s="231">
        <v>107.8</v>
      </c>
      <c r="D311" s="232">
        <v>108.28333333333335</v>
      </c>
      <c r="E311" s="232">
        <v>106.91666666666669</v>
      </c>
      <c r="F311" s="232">
        <v>106.03333333333335</v>
      </c>
      <c r="G311" s="232">
        <v>104.66666666666669</v>
      </c>
      <c r="H311" s="232">
        <v>109.16666666666669</v>
      </c>
      <c r="I311" s="232">
        <v>110.53333333333333</v>
      </c>
      <c r="J311" s="232">
        <v>111.41666666666669</v>
      </c>
      <c r="K311" s="231">
        <v>109.65</v>
      </c>
      <c r="L311" s="231">
        <v>107.4</v>
      </c>
      <c r="M311" s="231">
        <v>32.221229999999998</v>
      </c>
      <c r="N311" s="1"/>
      <c r="O311" s="1"/>
    </row>
    <row r="312" spans="1:15" ht="12.75" customHeight="1">
      <c r="A312" s="30">
        <v>302</v>
      </c>
      <c r="B312" s="217" t="s">
        <v>419</v>
      </c>
      <c r="C312" s="231">
        <v>53.1</v>
      </c>
      <c r="D312" s="232">
        <v>53.416666666666664</v>
      </c>
      <c r="E312" s="232">
        <v>52.583333333333329</v>
      </c>
      <c r="F312" s="232">
        <v>52.066666666666663</v>
      </c>
      <c r="G312" s="232">
        <v>51.233333333333327</v>
      </c>
      <c r="H312" s="232">
        <v>53.93333333333333</v>
      </c>
      <c r="I312" s="232">
        <v>54.766666666666659</v>
      </c>
      <c r="J312" s="232">
        <v>55.283333333333331</v>
      </c>
      <c r="K312" s="231">
        <v>54.25</v>
      </c>
      <c r="L312" s="231">
        <v>52.9</v>
      </c>
      <c r="M312" s="231">
        <v>7.8679300000000003</v>
      </c>
      <c r="N312" s="1"/>
      <c r="O312" s="1"/>
    </row>
    <row r="313" spans="1:15" ht="12.75" customHeight="1">
      <c r="A313" s="30">
        <v>303</v>
      </c>
      <c r="B313" s="217" t="s">
        <v>151</v>
      </c>
      <c r="C313" s="231">
        <v>489.05</v>
      </c>
      <c r="D313" s="232">
        <v>489.11666666666662</v>
      </c>
      <c r="E313" s="232">
        <v>485.93333333333322</v>
      </c>
      <c r="F313" s="232">
        <v>482.81666666666661</v>
      </c>
      <c r="G313" s="232">
        <v>479.63333333333321</v>
      </c>
      <c r="H313" s="232">
        <v>492.23333333333323</v>
      </c>
      <c r="I313" s="232">
        <v>495.41666666666663</v>
      </c>
      <c r="J313" s="232">
        <v>498.53333333333325</v>
      </c>
      <c r="K313" s="231">
        <v>492.3</v>
      </c>
      <c r="L313" s="231">
        <v>486</v>
      </c>
      <c r="M313" s="231">
        <v>6.9923000000000002</v>
      </c>
      <c r="N313" s="1"/>
      <c r="O313" s="1"/>
    </row>
    <row r="314" spans="1:15" ht="12.75" customHeight="1">
      <c r="A314" s="30">
        <v>304</v>
      </c>
      <c r="B314" s="217" t="s">
        <v>152</v>
      </c>
      <c r="C314" s="231">
        <v>8693.65</v>
      </c>
      <c r="D314" s="232">
        <v>8739.3000000000011</v>
      </c>
      <c r="E314" s="232">
        <v>8629.6000000000022</v>
      </c>
      <c r="F314" s="232">
        <v>8565.5500000000011</v>
      </c>
      <c r="G314" s="232">
        <v>8455.8500000000022</v>
      </c>
      <c r="H314" s="232">
        <v>8803.3500000000022</v>
      </c>
      <c r="I314" s="232">
        <v>8913.0500000000029</v>
      </c>
      <c r="J314" s="232">
        <v>8977.1000000000022</v>
      </c>
      <c r="K314" s="231">
        <v>8849</v>
      </c>
      <c r="L314" s="231">
        <v>8675.25</v>
      </c>
      <c r="M314" s="231">
        <v>2.98434</v>
      </c>
      <c r="N314" s="1"/>
      <c r="O314" s="1"/>
    </row>
    <row r="315" spans="1:15" ht="12.75" customHeight="1">
      <c r="A315" s="30">
        <v>305</v>
      </c>
      <c r="B315" s="217" t="s">
        <v>782</v>
      </c>
      <c r="C315" s="231">
        <v>1672.95</v>
      </c>
      <c r="D315" s="232">
        <v>1660.0999999999997</v>
      </c>
      <c r="E315" s="232">
        <v>1625.1999999999994</v>
      </c>
      <c r="F315" s="232">
        <v>1577.4499999999996</v>
      </c>
      <c r="G315" s="232">
        <v>1542.5499999999993</v>
      </c>
      <c r="H315" s="232">
        <v>1707.8499999999995</v>
      </c>
      <c r="I315" s="232">
        <v>1742.7499999999995</v>
      </c>
      <c r="J315" s="232">
        <v>1790.4999999999995</v>
      </c>
      <c r="K315" s="231">
        <v>1695</v>
      </c>
      <c r="L315" s="231">
        <v>1612.35</v>
      </c>
      <c r="M315" s="231">
        <v>0.85128999999999999</v>
      </c>
      <c r="N315" s="1"/>
      <c r="O315" s="1"/>
    </row>
    <row r="316" spans="1:15" ht="12.75" customHeight="1">
      <c r="A316" s="30">
        <v>306</v>
      </c>
      <c r="B316" s="217" t="s">
        <v>155</v>
      </c>
      <c r="C316" s="231">
        <v>718.95</v>
      </c>
      <c r="D316" s="232">
        <v>724</v>
      </c>
      <c r="E316" s="232">
        <v>709.95</v>
      </c>
      <c r="F316" s="232">
        <v>700.95</v>
      </c>
      <c r="G316" s="232">
        <v>686.90000000000009</v>
      </c>
      <c r="H316" s="232">
        <v>733</v>
      </c>
      <c r="I316" s="232">
        <v>747.05</v>
      </c>
      <c r="J316" s="232">
        <v>756.05</v>
      </c>
      <c r="K316" s="231">
        <v>738.05</v>
      </c>
      <c r="L316" s="231">
        <v>715</v>
      </c>
      <c r="M316" s="231">
        <v>9.0604999999999993</v>
      </c>
      <c r="N316" s="1"/>
      <c r="O316" s="1"/>
    </row>
    <row r="317" spans="1:15" ht="12.75" customHeight="1">
      <c r="A317" s="30">
        <v>307</v>
      </c>
      <c r="B317" s="217" t="s">
        <v>420</v>
      </c>
      <c r="C317" s="231">
        <v>428.35</v>
      </c>
      <c r="D317" s="232">
        <v>431.58333333333331</v>
      </c>
      <c r="E317" s="232">
        <v>422.96666666666664</v>
      </c>
      <c r="F317" s="232">
        <v>417.58333333333331</v>
      </c>
      <c r="G317" s="232">
        <v>408.96666666666664</v>
      </c>
      <c r="H317" s="232">
        <v>436.96666666666664</v>
      </c>
      <c r="I317" s="232">
        <v>445.58333333333331</v>
      </c>
      <c r="J317" s="232">
        <v>450.96666666666664</v>
      </c>
      <c r="K317" s="231">
        <v>440.2</v>
      </c>
      <c r="L317" s="231">
        <v>426.2</v>
      </c>
      <c r="M317" s="231">
        <v>4.1004699999999996</v>
      </c>
      <c r="N317" s="1"/>
      <c r="O317" s="1"/>
    </row>
    <row r="318" spans="1:15" ht="12.75" customHeight="1">
      <c r="A318" s="30">
        <v>308</v>
      </c>
      <c r="B318" s="217" t="s">
        <v>421</v>
      </c>
      <c r="C318" s="231">
        <v>749.7</v>
      </c>
      <c r="D318" s="232">
        <v>754.4666666666667</v>
      </c>
      <c r="E318" s="232">
        <v>738.13333333333344</v>
      </c>
      <c r="F318" s="232">
        <v>726.56666666666672</v>
      </c>
      <c r="G318" s="232">
        <v>710.23333333333346</v>
      </c>
      <c r="H318" s="232">
        <v>766.03333333333342</v>
      </c>
      <c r="I318" s="232">
        <v>782.36666666666667</v>
      </c>
      <c r="J318" s="232">
        <v>793.93333333333339</v>
      </c>
      <c r="K318" s="231">
        <v>770.8</v>
      </c>
      <c r="L318" s="231">
        <v>742.9</v>
      </c>
      <c r="M318" s="231">
        <v>11.671480000000001</v>
      </c>
      <c r="N318" s="1"/>
      <c r="O318" s="1"/>
    </row>
    <row r="319" spans="1:15" ht="12.75" customHeight="1">
      <c r="A319" s="30">
        <v>309</v>
      </c>
      <c r="B319" s="217" t="s">
        <v>822</v>
      </c>
      <c r="C319" s="231">
        <v>629.1</v>
      </c>
      <c r="D319" s="232">
        <v>630.98333333333323</v>
      </c>
      <c r="E319" s="232">
        <v>617.96666666666647</v>
      </c>
      <c r="F319" s="232">
        <v>606.83333333333326</v>
      </c>
      <c r="G319" s="232">
        <v>593.81666666666649</v>
      </c>
      <c r="H319" s="232">
        <v>642.11666666666645</v>
      </c>
      <c r="I319" s="232">
        <v>655.1333333333331</v>
      </c>
      <c r="J319" s="232">
        <v>666.26666666666642</v>
      </c>
      <c r="K319" s="231">
        <v>644</v>
      </c>
      <c r="L319" s="231">
        <v>619.85</v>
      </c>
      <c r="M319" s="231">
        <v>0.48077999999999999</v>
      </c>
      <c r="N319" s="1"/>
      <c r="O319" s="1"/>
    </row>
    <row r="320" spans="1:15" ht="12.75" customHeight="1">
      <c r="A320" s="30">
        <v>310</v>
      </c>
      <c r="B320" s="217" t="s">
        <v>823</v>
      </c>
      <c r="C320" s="231">
        <v>838</v>
      </c>
      <c r="D320" s="232">
        <v>832.63333333333333</v>
      </c>
      <c r="E320" s="232">
        <v>820.36666666666667</v>
      </c>
      <c r="F320" s="232">
        <v>802.73333333333335</v>
      </c>
      <c r="G320" s="232">
        <v>790.4666666666667</v>
      </c>
      <c r="H320" s="232">
        <v>850.26666666666665</v>
      </c>
      <c r="I320" s="232">
        <v>862.5333333333333</v>
      </c>
      <c r="J320" s="232">
        <v>880.16666666666663</v>
      </c>
      <c r="K320" s="231">
        <v>844.9</v>
      </c>
      <c r="L320" s="231">
        <v>815</v>
      </c>
      <c r="M320" s="231">
        <v>1.69404</v>
      </c>
      <c r="N320" s="1"/>
      <c r="O320" s="1"/>
    </row>
    <row r="321" spans="1:15" ht="12.75" customHeight="1">
      <c r="A321" s="30">
        <v>311</v>
      </c>
      <c r="B321" s="217" t="s">
        <v>154</v>
      </c>
      <c r="C321" s="231">
        <v>1359.4</v>
      </c>
      <c r="D321" s="232">
        <v>1351.9166666666667</v>
      </c>
      <c r="E321" s="232">
        <v>1340.8333333333335</v>
      </c>
      <c r="F321" s="232">
        <v>1322.2666666666667</v>
      </c>
      <c r="G321" s="232">
        <v>1311.1833333333334</v>
      </c>
      <c r="H321" s="232">
        <v>1370.4833333333336</v>
      </c>
      <c r="I321" s="232">
        <v>1381.5666666666671</v>
      </c>
      <c r="J321" s="232">
        <v>1400.1333333333337</v>
      </c>
      <c r="K321" s="231">
        <v>1363</v>
      </c>
      <c r="L321" s="231">
        <v>1333.35</v>
      </c>
      <c r="M321" s="231">
        <v>1.68241</v>
      </c>
      <c r="N321" s="1"/>
      <c r="O321" s="1"/>
    </row>
    <row r="322" spans="1:15" ht="12.75" customHeight="1">
      <c r="A322" s="30">
        <v>312</v>
      </c>
      <c r="B322" s="217" t="s">
        <v>848</v>
      </c>
      <c r="C322" s="231">
        <v>51.25</v>
      </c>
      <c r="D322" s="232">
        <v>51.133333333333333</v>
      </c>
      <c r="E322" s="232">
        <v>50.616666666666667</v>
      </c>
      <c r="F322" s="232">
        <v>49.983333333333334</v>
      </c>
      <c r="G322" s="232">
        <v>49.466666666666669</v>
      </c>
      <c r="H322" s="232">
        <v>51.766666666666666</v>
      </c>
      <c r="I322" s="232">
        <v>52.283333333333331</v>
      </c>
      <c r="J322" s="232">
        <v>52.916666666666664</v>
      </c>
      <c r="K322" s="231">
        <v>51.65</v>
      </c>
      <c r="L322" s="231">
        <v>50.5</v>
      </c>
      <c r="M322" s="231">
        <v>45.140819999999998</v>
      </c>
      <c r="N322" s="1"/>
      <c r="O322" s="1"/>
    </row>
    <row r="323" spans="1:15" ht="12.75" customHeight="1">
      <c r="A323" s="30">
        <v>313</v>
      </c>
      <c r="B323" s="217" t="s">
        <v>423</v>
      </c>
      <c r="C323" s="231">
        <v>658.9</v>
      </c>
      <c r="D323" s="232">
        <v>658.30000000000007</v>
      </c>
      <c r="E323" s="232">
        <v>654.60000000000014</v>
      </c>
      <c r="F323" s="232">
        <v>650.30000000000007</v>
      </c>
      <c r="G323" s="232">
        <v>646.60000000000014</v>
      </c>
      <c r="H323" s="232">
        <v>662.60000000000014</v>
      </c>
      <c r="I323" s="232">
        <v>666.30000000000018</v>
      </c>
      <c r="J323" s="232">
        <v>670.60000000000014</v>
      </c>
      <c r="K323" s="231">
        <v>662</v>
      </c>
      <c r="L323" s="231">
        <v>654</v>
      </c>
      <c r="M323" s="231">
        <v>0.49224000000000001</v>
      </c>
      <c r="N323" s="1"/>
      <c r="O323" s="1"/>
    </row>
    <row r="324" spans="1:15" ht="12.75" customHeight="1">
      <c r="A324" s="30">
        <v>314</v>
      </c>
      <c r="B324" s="217" t="s">
        <v>157</v>
      </c>
      <c r="C324" s="231">
        <v>2243.1</v>
      </c>
      <c r="D324" s="232">
        <v>2236.2833333333333</v>
      </c>
      <c r="E324" s="232">
        <v>2216.8166666666666</v>
      </c>
      <c r="F324" s="232">
        <v>2190.5333333333333</v>
      </c>
      <c r="G324" s="232">
        <v>2171.0666666666666</v>
      </c>
      <c r="H324" s="232">
        <v>2262.5666666666666</v>
      </c>
      <c r="I324" s="232">
        <v>2282.0333333333328</v>
      </c>
      <c r="J324" s="232">
        <v>2308.3166666666666</v>
      </c>
      <c r="K324" s="231">
        <v>2255.75</v>
      </c>
      <c r="L324" s="231">
        <v>2210</v>
      </c>
      <c r="M324" s="231">
        <v>4.4006499999999997</v>
      </c>
      <c r="N324" s="1"/>
      <c r="O324" s="1"/>
    </row>
    <row r="325" spans="1:15" ht="12.75" customHeight="1">
      <c r="A325" s="30">
        <v>315</v>
      </c>
      <c r="B325" s="217" t="s">
        <v>424</v>
      </c>
      <c r="C325" s="231">
        <v>1378.5</v>
      </c>
      <c r="D325" s="232">
        <v>1386.3166666666666</v>
      </c>
      <c r="E325" s="232">
        <v>1363.1833333333332</v>
      </c>
      <c r="F325" s="232">
        <v>1347.8666666666666</v>
      </c>
      <c r="G325" s="232">
        <v>1324.7333333333331</v>
      </c>
      <c r="H325" s="232">
        <v>1401.6333333333332</v>
      </c>
      <c r="I325" s="232">
        <v>1424.7666666666664</v>
      </c>
      <c r="J325" s="232">
        <v>1440.0833333333333</v>
      </c>
      <c r="K325" s="231">
        <v>1409.45</v>
      </c>
      <c r="L325" s="231">
        <v>1371</v>
      </c>
      <c r="M325" s="231">
        <v>2.0350100000000002</v>
      </c>
      <c r="N325" s="1"/>
      <c r="O325" s="1"/>
    </row>
    <row r="326" spans="1:15" ht="12.75" customHeight="1">
      <c r="A326" s="30">
        <v>316</v>
      </c>
      <c r="B326" s="217" t="s">
        <v>159</v>
      </c>
      <c r="C326" s="231">
        <v>990</v>
      </c>
      <c r="D326" s="232">
        <v>987.11666666666667</v>
      </c>
      <c r="E326" s="232">
        <v>981.93333333333339</v>
      </c>
      <c r="F326" s="232">
        <v>973.86666666666667</v>
      </c>
      <c r="G326" s="232">
        <v>968.68333333333339</v>
      </c>
      <c r="H326" s="232">
        <v>995.18333333333339</v>
      </c>
      <c r="I326" s="232">
        <v>1000.3666666666666</v>
      </c>
      <c r="J326" s="232">
        <v>1008.4333333333334</v>
      </c>
      <c r="K326" s="231">
        <v>992.3</v>
      </c>
      <c r="L326" s="231">
        <v>979.05</v>
      </c>
      <c r="M326" s="231">
        <v>4.4325000000000001</v>
      </c>
      <c r="N326" s="1"/>
      <c r="O326" s="1"/>
    </row>
    <row r="327" spans="1:15" ht="12.75" customHeight="1">
      <c r="A327" s="30">
        <v>317</v>
      </c>
      <c r="B327" s="217" t="s">
        <v>264</v>
      </c>
      <c r="C327" s="231">
        <v>549.95000000000005</v>
      </c>
      <c r="D327" s="232">
        <v>546.83333333333337</v>
      </c>
      <c r="E327" s="232">
        <v>538.66666666666674</v>
      </c>
      <c r="F327" s="232">
        <v>527.38333333333333</v>
      </c>
      <c r="G327" s="232">
        <v>519.2166666666667</v>
      </c>
      <c r="H327" s="232">
        <v>558.11666666666679</v>
      </c>
      <c r="I327" s="232">
        <v>566.28333333333353</v>
      </c>
      <c r="J327" s="232">
        <v>577.56666666666683</v>
      </c>
      <c r="K327" s="231">
        <v>555</v>
      </c>
      <c r="L327" s="231">
        <v>535.54999999999995</v>
      </c>
      <c r="M327" s="231">
        <v>3.3424700000000001</v>
      </c>
      <c r="N327" s="1"/>
      <c r="O327" s="1"/>
    </row>
    <row r="328" spans="1:15" ht="12.75" customHeight="1">
      <c r="A328" s="30">
        <v>318</v>
      </c>
      <c r="B328" s="217" t="s">
        <v>425</v>
      </c>
      <c r="C328" s="231">
        <v>33.4</v>
      </c>
      <c r="D328" s="232">
        <v>33.633333333333333</v>
      </c>
      <c r="E328" s="232">
        <v>32.916666666666664</v>
      </c>
      <c r="F328" s="232">
        <v>32.43333333333333</v>
      </c>
      <c r="G328" s="232">
        <v>31.716666666666661</v>
      </c>
      <c r="H328" s="232">
        <v>34.116666666666667</v>
      </c>
      <c r="I328" s="232">
        <v>34.833333333333336</v>
      </c>
      <c r="J328" s="232">
        <v>35.31666666666667</v>
      </c>
      <c r="K328" s="231">
        <v>34.35</v>
      </c>
      <c r="L328" s="231">
        <v>33.15</v>
      </c>
      <c r="M328" s="231">
        <v>26.24832</v>
      </c>
      <c r="N328" s="1"/>
      <c r="O328" s="1"/>
    </row>
    <row r="329" spans="1:15" ht="12.75" customHeight="1">
      <c r="A329" s="30">
        <v>319</v>
      </c>
      <c r="B329" s="217" t="s">
        <v>426</v>
      </c>
      <c r="C329" s="231">
        <v>90.75</v>
      </c>
      <c r="D329" s="232">
        <v>90.983333333333334</v>
      </c>
      <c r="E329" s="232">
        <v>89.766666666666666</v>
      </c>
      <c r="F329" s="232">
        <v>88.783333333333331</v>
      </c>
      <c r="G329" s="232">
        <v>87.566666666666663</v>
      </c>
      <c r="H329" s="232">
        <v>91.966666666666669</v>
      </c>
      <c r="I329" s="232">
        <v>93.183333333333337</v>
      </c>
      <c r="J329" s="232">
        <v>94.166666666666671</v>
      </c>
      <c r="K329" s="231">
        <v>92.2</v>
      </c>
      <c r="L329" s="231">
        <v>90</v>
      </c>
      <c r="M329" s="231">
        <v>18.879079999999998</v>
      </c>
      <c r="N329" s="1"/>
      <c r="O329" s="1"/>
    </row>
    <row r="330" spans="1:15" ht="12.75" customHeight="1">
      <c r="A330" s="30">
        <v>320</v>
      </c>
      <c r="B330" s="217" t="s">
        <v>427</v>
      </c>
      <c r="C330" s="231">
        <v>39</v>
      </c>
      <c r="D330" s="232">
        <v>39.25</v>
      </c>
      <c r="E330" s="232">
        <v>38.5</v>
      </c>
      <c r="F330" s="232">
        <v>38</v>
      </c>
      <c r="G330" s="232">
        <v>37.25</v>
      </c>
      <c r="H330" s="232">
        <v>39.75</v>
      </c>
      <c r="I330" s="232">
        <v>40.5</v>
      </c>
      <c r="J330" s="232">
        <v>41</v>
      </c>
      <c r="K330" s="231">
        <v>40</v>
      </c>
      <c r="L330" s="231">
        <v>38.75</v>
      </c>
      <c r="M330" s="231">
        <v>82.249539999999996</v>
      </c>
      <c r="N330" s="1"/>
      <c r="O330" s="1"/>
    </row>
    <row r="331" spans="1:15" ht="12.75" customHeight="1">
      <c r="A331" s="30">
        <v>321</v>
      </c>
      <c r="B331" s="217" t="s">
        <v>857</v>
      </c>
      <c r="C331" s="231">
        <v>344.8</v>
      </c>
      <c r="D331" s="232">
        <v>348.7166666666667</v>
      </c>
      <c r="E331" s="232">
        <v>339.73333333333341</v>
      </c>
      <c r="F331" s="232">
        <v>334.66666666666669</v>
      </c>
      <c r="G331" s="232">
        <v>325.68333333333339</v>
      </c>
      <c r="H331" s="232">
        <v>353.78333333333342</v>
      </c>
      <c r="I331" s="232">
        <v>362.76666666666677</v>
      </c>
      <c r="J331" s="232">
        <v>367.83333333333343</v>
      </c>
      <c r="K331" s="231">
        <v>357.7</v>
      </c>
      <c r="L331" s="231">
        <v>343.65</v>
      </c>
      <c r="M331" s="231">
        <v>2.9732099999999999</v>
      </c>
      <c r="N331" s="1"/>
      <c r="O331" s="1"/>
    </row>
    <row r="332" spans="1:15" ht="12.75" customHeight="1">
      <c r="A332" s="30">
        <v>322</v>
      </c>
      <c r="B332" s="217" t="s">
        <v>428</v>
      </c>
      <c r="C332" s="231">
        <v>78</v>
      </c>
      <c r="D332" s="232">
        <v>77.833333333333329</v>
      </c>
      <c r="E332" s="232">
        <v>77.166666666666657</v>
      </c>
      <c r="F332" s="232">
        <v>76.333333333333329</v>
      </c>
      <c r="G332" s="232">
        <v>75.666666666666657</v>
      </c>
      <c r="H332" s="232">
        <v>78.666666666666657</v>
      </c>
      <c r="I332" s="232">
        <v>79.333333333333314</v>
      </c>
      <c r="J332" s="232">
        <v>80.166666666666657</v>
      </c>
      <c r="K332" s="231">
        <v>78.5</v>
      </c>
      <c r="L332" s="231">
        <v>77</v>
      </c>
      <c r="M332" s="231">
        <v>9.1560199999999998</v>
      </c>
      <c r="N332" s="1"/>
      <c r="O332" s="1"/>
    </row>
    <row r="333" spans="1:15" ht="12.75" customHeight="1">
      <c r="A333" s="30">
        <v>323</v>
      </c>
      <c r="B333" s="217" t="s">
        <v>429</v>
      </c>
      <c r="C333" s="231">
        <v>228.15</v>
      </c>
      <c r="D333" s="232">
        <v>228.41666666666666</v>
      </c>
      <c r="E333" s="232">
        <v>222.2833333333333</v>
      </c>
      <c r="F333" s="232">
        <v>216.41666666666666</v>
      </c>
      <c r="G333" s="232">
        <v>210.2833333333333</v>
      </c>
      <c r="H333" s="232">
        <v>234.2833333333333</v>
      </c>
      <c r="I333" s="232">
        <v>240.41666666666669</v>
      </c>
      <c r="J333" s="232">
        <v>246.2833333333333</v>
      </c>
      <c r="K333" s="231">
        <v>234.55</v>
      </c>
      <c r="L333" s="231">
        <v>222.55</v>
      </c>
      <c r="M333" s="231">
        <v>4.8842400000000001</v>
      </c>
      <c r="N333" s="1"/>
      <c r="O333" s="1"/>
    </row>
    <row r="334" spans="1:15" ht="12.75" customHeight="1">
      <c r="A334" s="30">
        <v>324</v>
      </c>
      <c r="B334" s="217" t="s">
        <v>167</v>
      </c>
      <c r="C334" s="231">
        <v>167.9</v>
      </c>
      <c r="D334" s="232">
        <v>168.38333333333333</v>
      </c>
      <c r="E334" s="232">
        <v>166.76666666666665</v>
      </c>
      <c r="F334" s="232">
        <v>165.63333333333333</v>
      </c>
      <c r="G334" s="232">
        <v>164.01666666666665</v>
      </c>
      <c r="H334" s="232">
        <v>169.51666666666665</v>
      </c>
      <c r="I334" s="232">
        <v>171.13333333333333</v>
      </c>
      <c r="J334" s="232">
        <v>172.26666666666665</v>
      </c>
      <c r="K334" s="231">
        <v>170</v>
      </c>
      <c r="L334" s="231">
        <v>167.25</v>
      </c>
      <c r="M334" s="231">
        <v>66.797160000000005</v>
      </c>
      <c r="N334" s="1"/>
      <c r="O334" s="1"/>
    </row>
    <row r="335" spans="1:15" ht="12.75" customHeight="1">
      <c r="A335" s="30">
        <v>325</v>
      </c>
      <c r="B335" s="217" t="s">
        <v>430</v>
      </c>
      <c r="C335" s="231">
        <v>729.95</v>
      </c>
      <c r="D335" s="232">
        <v>730.73333333333323</v>
      </c>
      <c r="E335" s="232">
        <v>724.21666666666647</v>
      </c>
      <c r="F335" s="232">
        <v>718.48333333333323</v>
      </c>
      <c r="G335" s="232">
        <v>711.96666666666647</v>
      </c>
      <c r="H335" s="232">
        <v>736.46666666666647</v>
      </c>
      <c r="I335" s="232">
        <v>742.98333333333312</v>
      </c>
      <c r="J335" s="232">
        <v>748.71666666666647</v>
      </c>
      <c r="K335" s="231">
        <v>737.25</v>
      </c>
      <c r="L335" s="231">
        <v>725</v>
      </c>
      <c r="M335" s="231">
        <v>1.94167</v>
      </c>
      <c r="N335" s="1"/>
      <c r="O335" s="1"/>
    </row>
    <row r="336" spans="1:15" ht="12.75" customHeight="1">
      <c r="A336" s="30">
        <v>326</v>
      </c>
      <c r="B336" s="217" t="s">
        <v>161</v>
      </c>
      <c r="C336" s="231">
        <v>81.349999999999994</v>
      </c>
      <c r="D336" s="232">
        <v>81.100000000000009</v>
      </c>
      <c r="E336" s="232">
        <v>80.550000000000011</v>
      </c>
      <c r="F336" s="232">
        <v>79.75</v>
      </c>
      <c r="G336" s="232">
        <v>79.2</v>
      </c>
      <c r="H336" s="232">
        <v>81.90000000000002</v>
      </c>
      <c r="I336" s="232">
        <v>82.45</v>
      </c>
      <c r="J336" s="232">
        <v>83.250000000000028</v>
      </c>
      <c r="K336" s="231">
        <v>81.650000000000006</v>
      </c>
      <c r="L336" s="231">
        <v>80.3</v>
      </c>
      <c r="M336" s="231">
        <v>60.01314</v>
      </c>
      <c r="N336" s="1"/>
      <c r="O336" s="1"/>
    </row>
    <row r="337" spans="1:15" ht="12.75" customHeight="1">
      <c r="A337" s="30">
        <v>327</v>
      </c>
      <c r="B337" s="217" t="s">
        <v>163</v>
      </c>
      <c r="C337" s="231">
        <v>4287.55</v>
      </c>
      <c r="D337" s="232">
        <v>4239.8333333333339</v>
      </c>
      <c r="E337" s="232">
        <v>4167.8166666666675</v>
      </c>
      <c r="F337" s="232">
        <v>4048.0833333333339</v>
      </c>
      <c r="G337" s="232">
        <v>3976.0666666666675</v>
      </c>
      <c r="H337" s="232">
        <v>4359.5666666666675</v>
      </c>
      <c r="I337" s="232">
        <v>4431.5833333333339</v>
      </c>
      <c r="J337" s="232">
        <v>4551.3166666666675</v>
      </c>
      <c r="K337" s="231">
        <v>4311.8500000000004</v>
      </c>
      <c r="L337" s="231">
        <v>4120.1000000000004</v>
      </c>
      <c r="M337" s="231">
        <v>1.88751</v>
      </c>
      <c r="N337" s="1"/>
      <c r="O337" s="1"/>
    </row>
    <row r="338" spans="1:15" ht="12.75" customHeight="1">
      <c r="A338" s="30">
        <v>328</v>
      </c>
      <c r="B338" s="217" t="s">
        <v>783</v>
      </c>
      <c r="C338" s="231">
        <v>554.04999999999995</v>
      </c>
      <c r="D338" s="232">
        <v>556.80000000000007</v>
      </c>
      <c r="E338" s="232">
        <v>547.60000000000014</v>
      </c>
      <c r="F338" s="232">
        <v>541.15000000000009</v>
      </c>
      <c r="G338" s="232">
        <v>531.95000000000016</v>
      </c>
      <c r="H338" s="232">
        <v>563.25000000000011</v>
      </c>
      <c r="I338" s="232">
        <v>572.45000000000016</v>
      </c>
      <c r="J338" s="232">
        <v>578.90000000000009</v>
      </c>
      <c r="K338" s="231">
        <v>566</v>
      </c>
      <c r="L338" s="231">
        <v>550.35</v>
      </c>
      <c r="M338" s="231">
        <v>1.02277</v>
      </c>
      <c r="N338" s="1"/>
      <c r="O338" s="1"/>
    </row>
    <row r="339" spans="1:15" ht="12.75" customHeight="1">
      <c r="A339" s="30">
        <v>329</v>
      </c>
      <c r="B339" s="217" t="s">
        <v>164</v>
      </c>
      <c r="C339" s="231">
        <v>18823.05</v>
      </c>
      <c r="D339" s="232">
        <v>18916.016666666666</v>
      </c>
      <c r="E339" s="232">
        <v>18687.033333333333</v>
      </c>
      <c r="F339" s="232">
        <v>18551.016666666666</v>
      </c>
      <c r="G339" s="232">
        <v>18322.033333333333</v>
      </c>
      <c r="H339" s="232">
        <v>19052.033333333333</v>
      </c>
      <c r="I339" s="232">
        <v>19281.016666666663</v>
      </c>
      <c r="J339" s="232">
        <v>19417.033333333333</v>
      </c>
      <c r="K339" s="231">
        <v>19145</v>
      </c>
      <c r="L339" s="231">
        <v>18780</v>
      </c>
      <c r="M339" s="231">
        <v>0.65310999999999997</v>
      </c>
      <c r="N339" s="1"/>
      <c r="O339" s="1"/>
    </row>
    <row r="340" spans="1:15" ht="12.75" customHeight="1">
      <c r="A340" s="30">
        <v>330</v>
      </c>
      <c r="B340" s="217" t="s">
        <v>431</v>
      </c>
      <c r="C340" s="231">
        <v>60.45</v>
      </c>
      <c r="D340" s="232">
        <v>61.216666666666669</v>
      </c>
      <c r="E340" s="232">
        <v>59.483333333333334</v>
      </c>
      <c r="F340" s="232">
        <v>58.516666666666666</v>
      </c>
      <c r="G340" s="232">
        <v>56.783333333333331</v>
      </c>
      <c r="H340" s="232">
        <v>62.183333333333337</v>
      </c>
      <c r="I340" s="232">
        <v>63.916666666666671</v>
      </c>
      <c r="J340" s="232">
        <v>64.88333333333334</v>
      </c>
      <c r="K340" s="231">
        <v>62.95</v>
      </c>
      <c r="L340" s="231">
        <v>60.25</v>
      </c>
      <c r="M340" s="231">
        <v>6.0765500000000001</v>
      </c>
      <c r="N340" s="1"/>
      <c r="O340" s="1"/>
    </row>
    <row r="341" spans="1:15" ht="12.75" customHeight="1">
      <c r="A341" s="30">
        <v>331</v>
      </c>
      <c r="B341" s="217" t="s">
        <v>160</v>
      </c>
      <c r="C341" s="231">
        <v>218.8</v>
      </c>
      <c r="D341" s="232">
        <v>219.95000000000002</v>
      </c>
      <c r="E341" s="232">
        <v>216.95000000000005</v>
      </c>
      <c r="F341" s="232">
        <v>215.10000000000002</v>
      </c>
      <c r="G341" s="232">
        <v>212.10000000000005</v>
      </c>
      <c r="H341" s="232">
        <v>221.80000000000004</v>
      </c>
      <c r="I341" s="232">
        <v>224.79999999999998</v>
      </c>
      <c r="J341" s="232">
        <v>226.65000000000003</v>
      </c>
      <c r="K341" s="231">
        <v>222.95</v>
      </c>
      <c r="L341" s="231">
        <v>218.1</v>
      </c>
      <c r="M341" s="231">
        <v>6.53613</v>
      </c>
      <c r="N341" s="1"/>
      <c r="O341" s="1"/>
    </row>
    <row r="342" spans="1:15" ht="12.75" customHeight="1">
      <c r="A342" s="30">
        <v>332</v>
      </c>
      <c r="B342" s="217" t="s">
        <v>824</v>
      </c>
      <c r="C342" s="231">
        <v>361.4</v>
      </c>
      <c r="D342" s="232">
        <v>363.81666666666661</v>
      </c>
      <c r="E342" s="232">
        <v>357.18333333333322</v>
      </c>
      <c r="F342" s="232">
        <v>352.96666666666664</v>
      </c>
      <c r="G342" s="232">
        <v>346.33333333333326</v>
      </c>
      <c r="H342" s="232">
        <v>368.03333333333319</v>
      </c>
      <c r="I342" s="232">
        <v>374.66666666666663</v>
      </c>
      <c r="J342" s="232">
        <v>378.88333333333316</v>
      </c>
      <c r="K342" s="231">
        <v>370.45</v>
      </c>
      <c r="L342" s="231">
        <v>359.6</v>
      </c>
      <c r="M342" s="231">
        <v>0.52729000000000004</v>
      </c>
      <c r="N342" s="1"/>
      <c r="O342" s="1"/>
    </row>
    <row r="343" spans="1:15" ht="12.75" customHeight="1">
      <c r="A343" s="30">
        <v>333</v>
      </c>
      <c r="B343" s="217" t="s">
        <v>265</v>
      </c>
      <c r="C343" s="231">
        <v>857.05</v>
      </c>
      <c r="D343" s="232">
        <v>858.85</v>
      </c>
      <c r="E343" s="232">
        <v>848.7</v>
      </c>
      <c r="F343" s="232">
        <v>840.35</v>
      </c>
      <c r="G343" s="232">
        <v>830.2</v>
      </c>
      <c r="H343" s="232">
        <v>867.2</v>
      </c>
      <c r="I343" s="232">
        <v>877.34999999999991</v>
      </c>
      <c r="J343" s="232">
        <v>885.7</v>
      </c>
      <c r="K343" s="231">
        <v>869</v>
      </c>
      <c r="L343" s="231">
        <v>850.5</v>
      </c>
      <c r="M343" s="231">
        <v>3.3515899999999998</v>
      </c>
      <c r="N343" s="1"/>
      <c r="O343" s="1"/>
    </row>
    <row r="344" spans="1:15" ht="12.75" customHeight="1">
      <c r="A344" s="30">
        <v>334</v>
      </c>
      <c r="B344" s="217" t="s">
        <v>168</v>
      </c>
      <c r="C344" s="231">
        <v>154.85</v>
      </c>
      <c r="D344" s="232">
        <v>155.68333333333331</v>
      </c>
      <c r="E344" s="232">
        <v>153.56666666666661</v>
      </c>
      <c r="F344" s="232">
        <v>152.2833333333333</v>
      </c>
      <c r="G344" s="232">
        <v>150.1666666666666</v>
      </c>
      <c r="H344" s="232">
        <v>156.96666666666661</v>
      </c>
      <c r="I344" s="232">
        <v>159.08333333333334</v>
      </c>
      <c r="J344" s="232">
        <v>160.36666666666662</v>
      </c>
      <c r="K344" s="231">
        <v>157.80000000000001</v>
      </c>
      <c r="L344" s="231">
        <v>154.4</v>
      </c>
      <c r="M344" s="231">
        <v>83.483930000000001</v>
      </c>
      <c r="N344" s="1"/>
      <c r="O344" s="1"/>
    </row>
    <row r="345" spans="1:15" ht="12.75" customHeight="1">
      <c r="A345" s="30">
        <v>335</v>
      </c>
      <c r="B345" s="217" t="s">
        <v>266</v>
      </c>
      <c r="C345" s="231">
        <v>259.14999999999998</v>
      </c>
      <c r="D345" s="232">
        <v>259.28333333333336</v>
      </c>
      <c r="E345" s="232">
        <v>254.76666666666671</v>
      </c>
      <c r="F345" s="232">
        <v>250.38333333333335</v>
      </c>
      <c r="G345" s="232">
        <v>245.8666666666667</v>
      </c>
      <c r="H345" s="232">
        <v>263.66666666666674</v>
      </c>
      <c r="I345" s="232">
        <v>268.18333333333339</v>
      </c>
      <c r="J345" s="232">
        <v>272.56666666666672</v>
      </c>
      <c r="K345" s="231">
        <v>263.8</v>
      </c>
      <c r="L345" s="231">
        <v>254.9</v>
      </c>
      <c r="M345" s="231">
        <v>19.552759999999999</v>
      </c>
      <c r="N345" s="1"/>
      <c r="O345" s="1"/>
    </row>
    <row r="346" spans="1:15" ht="12.75" customHeight="1">
      <c r="A346" s="30">
        <v>336</v>
      </c>
      <c r="B346" s="217" t="s">
        <v>858</v>
      </c>
      <c r="C346" s="231">
        <v>413.85</v>
      </c>
      <c r="D346" s="232">
        <v>415.88333333333338</v>
      </c>
      <c r="E346" s="232">
        <v>405.96666666666675</v>
      </c>
      <c r="F346" s="232">
        <v>398.08333333333337</v>
      </c>
      <c r="G346" s="232">
        <v>388.16666666666674</v>
      </c>
      <c r="H346" s="232">
        <v>423.76666666666677</v>
      </c>
      <c r="I346" s="232">
        <v>433.68333333333339</v>
      </c>
      <c r="J346" s="232">
        <v>441.56666666666678</v>
      </c>
      <c r="K346" s="231">
        <v>425.8</v>
      </c>
      <c r="L346" s="231">
        <v>408</v>
      </c>
      <c r="M346" s="231">
        <v>2.4861</v>
      </c>
      <c r="N346" s="1"/>
      <c r="O346" s="1"/>
    </row>
    <row r="347" spans="1:15" ht="12.75" customHeight="1">
      <c r="A347" s="30">
        <v>337</v>
      </c>
      <c r="B347" s="217" t="s">
        <v>806</v>
      </c>
      <c r="C347" s="231">
        <v>630.5</v>
      </c>
      <c r="D347" s="232">
        <v>628.4</v>
      </c>
      <c r="E347" s="232">
        <v>623.19999999999993</v>
      </c>
      <c r="F347" s="232">
        <v>615.9</v>
      </c>
      <c r="G347" s="232">
        <v>610.69999999999993</v>
      </c>
      <c r="H347" s="232">
        <v>635.69999999999993</v>
      </c>
      <c r="I347" s="232">
        <v>640.9</v>
      </c>
      <c r="J347" s="232">
        <v>648.19999999999993</v>
      </c>
      <c r="K347" s="231">
        <v>633.6</v>
      </c>
      <c r="L347" s="231">
        <v>621.1</v>
      </c>
      <c r="M347" s="231">
        <v>21.842099999999999</v>
      </c>
      <c r="N347" s="1"/>
      <c r="O347" s="1"/>
    </row>
    <row r="348" spans="1:15" ht="12.75" customHeight="1">
      <c r="A348" s="30">
        <v>338</v>
      </c>
      <c r="B348" s="217" t="s">
        <v>432</v>
      </c>
      <c r="C348" s="231">
        <v>3239.15</v>
      </c>
      <c r="D348" s="232">
        <v>3248.4166666666665</v>
      </c>
      <c r="E348" s="232">
        <v>3215.7833333333328</v>
      </c>
      <c r="F348" s="232">
        <v>3192.4166666666665</v>
      </c>
      <c r="G348" s="232">
        <v>3159.7833333333328</v>
      </c>
      <c r="H348" s="232">
        <v>3271.7833333333328</v>
      </c>
      <c r="I348" s="232">
        <v>3304.416666666667</v>
      </c>
      <c r="J348" s="232">
        <v>3327.7833333333328</v>
      </c>
      <c r="K348" s="231">
        <v>3281.05</v>
      </c>
      <c r="L348" s="231">
        <v>3225.05</v>
      </c>
      <c r="M348" s="231">
        <v>1.6339600000000001</v>
      </c>
      <c r="N348" s="1"/>
      <c r="O348" s="1"/>
    </row>
    <row r="349" spans="1:15" ht="12.75" customHeight="1">
      <c r="A349" s="30">
        <v>339</v>
      </c>
      <c r="B349" s="217" t="s">
        <v>433</v>
      </c>
      <c r="C349" s="231">
        <v>278.55</v>
      </c>
      <c r="D349" s="232">
        <v>278.65000000000003</v>
      </c>
      <c r="E349" s="232">
        <v>273.25000000000006</v>
      </c>
      <c r="F349" s="232">
        <v>267.95000000000005</v>
      </c>
      <c r="G349" s="232">
        <v>262.55000000000007</v>
      </c>
      <c r="H349" s="232">
        <v>283.95000000000005</v>
      </c>
      <c r="I349" s="232">
        <v>289.35000000000002</v>
      </c>
      <c r="J349" s="232">
        <v>294.65000000000003</v>
      </c>
      <c r="K349" s="231">
        <v>284.05</v>
      </c>
      <c r="L349" s="231">
        <v>273.35000000000002</v>
      </c>
      <c r="M349" s="231">
        <v>3.2957299999999998</v>
      </c>
      <c r="N349" s="1"/>
      <c r="O349" s="1"/>
    </row>
    <row r="350" spans="1:15" ht="12.75" customHeight="1">
      <c r="A350" s="30">
        <v>340</v>
      </c>
      <c r="B350" s="217" t="s">
        <v>807</v>
      </c>
      <c r="C350" s="231">
        <v>490.45</v>
      </c>
      <c r="D350" s="232">
        <v>489</v>
      </c>
      <c r="E350" s="232">
        <v>483.5</v>
      </c>
      <c r="F350" s="232">
        <v>476.55</v>
      </c>
      <c r="G350" s="232">
        <v>471.05</v>
      </c>
      <c r="H350" s="232">
        <v>495.95</v>
      </c>
      <c r="I350" s="232">
        <v>501.45</v>
      </c>
      <c r="J350" s="232">
        <v>508.4</v>
      </c>
      <c r="K350" s="231">
        <v>494.5</v>
      </c>
      <c r="L350" s="231">
        <v>482.05</v>
      </c>
      <c r="M350" s="231">
        <v>8.9085599999999996</v>
      </c>
      <c r="N350" s="1"/>
      <c r="O350" s="1"/>
    </row>
    <row r="351" spans="1:15" ht="12.75" customHeight="1">
      <c r="A351" s="30">
        <v>341</v>
      </c>
      <c r="B351" s="217" t="s">
        <v>796</v>
      </c>
      <c r="C351" s="231">
        <v>120.1</v>
      </c>
      <c r="D351" s="232">
        <v>120.23333333333333</v>
      </c>
      <c r="E351" s="232">
        <v>118.11666666666667</v>
      </c>
      <c r="F351" s="232">
        <v>116.13333333333334</v>
      </c>
      <c r="G351" s="232">
        <v>114.01666666666668</v>
      </c>
      <c r="H351" s="232">
        <v>122.21666666666667</v>
      </c>
      <c r="I351" s="232">
        <v>124.33333333333331</v>
      </c>
      <c r="J351" s="232">
        <v>126.31666666666666</v>
      </c>
      <c r="K351" s="231">
        <v>122.35</v>
      </c>
      <c r="L351" s="231">
        <v>118.25</v>
      </c>
      <c r="M351" s="231">
        <v>15.02352</v>
      </c>
      <c r="N351" s="1"/>
      <c r="O351" s="1"/>
    </row>
    <row r="352" spans="1:15" ht="12.75" customHeight="1">
      <c r="A352" s="30">
        <v>342</v>
      </c>
      <c r="B352" s="217" t="s">
        <v>175</v>
      </c>
      <c r="C352" s="231">
        <v>3336.45</v>
      </c>
      <c r="D352" s="232">
        <v>3309.1</v>
      </c>
      <c r="E352" s="232">
        <v>3272.6</v>
      </c>
      <c r="F352" s="232">
        <v>3208.75</v>
      </c>
      <c r="G352" s="232">
        <v>3172.25</v>
      </c>
      <c r="H352" s="232">
        <v>3372.95</v>
      </c>
      <c r="I352" s="232">
        <v>3409.45</v>
      </c>
      <c r="J352" s="232">
        <v>3473.2999999999997</v>
      </c>
      <c r="K352" s="231">
        <v>3345.6</v>
      </c>
      <c r="L352" s="231">
        <v>3245.25</v>
      </c>
      <c r="M352" s="231">
        <v>4.2355900000000002</v>
      </c>
      <c r="N352" s="1"/>
      <c r="O352" s="1"/>
    </row>
    <row r="353" spans="1:15" ht="12.75" customHeight="1">
      <c r="A353" s="30">
        <v>343</v>
      </c>
      <c r="B353" s="217" t="s">
        <v>435</v>
      </c>
      <c r="C353" s="231">
        <v>580.85</v>
      </c>
      <c r="D353" s="232">
        <v>586.13333333333333</v>
      </c>
      <c r="E353" s="232">
        <v>571.31666666666661</v>
      </c>
      <c r="F353" s="232">
        <v>561.7833333333333</v>
      </c>
      <c r="G353" s="232">
        <v>546.96666666666658</v>
      </c>
      <c r="H353" s="232">
        <v>595.66666666666663</v>
      </c>
      <c r="I353" s="232">
        <v>610.48333333333346</v>
      </c>
      <c r="J353" s="232">
        <v>620.01666666666665</v>
      </c>
      <c r="K353" s="231">
        <v>600.95000000000005</v>
      </c>
      <c r="L353" s="231">
        <v>576.6</v>
      </c>
      <c r="M353" s="231">
        <v>6.5975999999999999</v>
      </c>
      <c r="N353" s="1"/>
      <c r="O353" s="1"/>
    </row>
    <row r="354" spans="1:15" ht="12.75" customHeight="1">
      <c r="A354" s="30">
        <v>344</v>
      </c>
      <c r="B354" s="217" t="s">
        <v>436</v>
      </c>
      <c r="C354" s="231">
        <v>313.35000000000002</v>
      </c>
      <c r="D354" s="232">
        <v>316.15000000000003</v>
      </c>
      <c r="E354" s="232">
        <v>308.30000000000007</v>
      </c>
      <c r="F354" s="232">
        <v>303.25000000000006</v>
      </c>
      <c r="G354" s="232">
        <v>295.40000000000009</v>
      </c>
      <c r="H354" s="232">
        <v>321.20000000000005</v>
      </c>
      <c r="I354" s="232">
        <v>329.05000000000007</v>
      </c>
      <c r="J354" s="232">
        <v>334.1</v>
      </c>
      <c r="K354" s="231">
        <v>324</v>
      </c>
      <c r="L354" s="231">
        <v>311.10000000000002</v>
      </c>
      <c r="M354" s="231">
        <v>4.3228200000000001</v>
      </c>
      <c r="N354" s="1"/>
      <c r="O354" s="1"/>
    </row>
    <row r="355" spans="1:15" ht="12.75" customHeight="1">
      <c r="A355" s="30">
        <v>345</v>
      </c>
      <c r="B355" s="217" t="s">
        <v>179</v>
      </c>
      <c r="C355" s="231">
        <v>1658.6</v>
      </c>
      <c r="D355" s="232">
        <v>1669.0333333333335</v>
      </c>
      <c r="E355" s="232">
        <v>1643.916666666667</v>
      </c>
      <c r="F355" s="232">
        <v>1629.2333333333333</v>
      </c>
      <c r="G355" s="232">
        <v>1604.1166666666668</v>
      </c>
      <c r="H355" s="232">
        <v>1683.7166666666672</v>
      </c>
      <c r="I355" s="232">
        <v>1708.8333333333335</v>
      </c>
      <c r="J355" s="232">
        <v>1723.5166666666673</v>
      </c>
      <c r="K355" s="231">
        <v>1694.15</v>
      </c>
      <c r="L355" s="231">
        <v>1654.35</v>
      </c>
      <c r="M355" s="231">
        <v>3.1113200000000001</v>
      </c>
      <c r="N355" s="1"/>
      <c r="O355" s="1"/>
    </row>
    <row r="356" spans="1:15" ht="12.75" customHeight="1">
      <c r="A356" s="30">
        <v>346</v>
      </c>
      <c r="B356" s="217" t="s">
        <v>169</v>
      </c>
      <c r="C356" s="231">
        <v>38573.550000000003</v>
      </c>
      <c r="D356" s="232">
        <v>38679.85</v>
      </c>
      <c r="E356" s="232">
        <v>38264.6</v>
      </c>
      <c r="F356" s="232">
        <v>37955.65</v>
      </c>
      <c r="G356" s="232">
        <v>37540.400000000001</v>
      </c>
      <c r="H356" s="232">
        <v>38988.799999999996</v>
      </c>
      <c r="I356" s="232">
        <v>39404.049999999996</v>
      </c>
      <c r="J356" s="232">
        <v>39712.999999999993</v>
      </c>
      <c r="K356" s="231">
        <v>39095.1</v>
      </c>
      <c r="L356" s="231">
        <v>38370.9</v>
      </c>
      <c r="M356" s="231">
        <v>0.16664000000000001</v>
      </c>
      <c r="N356" s="1"/>
      <c r="O356" s="1"/>
    </row>
    <row r="357" spans="1:15" ht="12.75" customHeight="1">
      <c r="A357" s="30">
        <v>347</v>
      </c>
      <c r="B357" s="217" t="s">
        <v>849</v>
      </c>
      <c r="C357" s="231">
        <v>939.8</v>
      </c>
      <c r="D357" s="232">
        <v>943.6</v>
      </c>
      <c r="E357" s="232">
        <v>924.2</v>
      </c>
      <c r="F357" s="232">
        <v>908.6</v>
      </c>
      <c r="G357" s="232">
        <v>889.2</v>
      </c>
      <c r="H357" s="232">
        <v>959.2</v>
      </c>
      <c r="I357" s="232">
        <v>978.59999999999991</v>
      </c>
      <c r="J357" s="232">
        <v>994.2</v>
      </c>
      <c r="K357" s="231">
        <v>963</v>
      </c>
      <c r="L357" s="231">
        <v>928</v>
      </c>
      <c r="M357" s="231">
        <v>6.5311399999999997</v>
      </c>
      <c r="N357" s="1"/>
      <c r="O357" s="1"/>
    </row>
    <row r="358" spans="1:15" ht="12.75" customHeight="1">
      <c r="A358" s="30">
        <v>348</v>
      </c>
      <c r="B358" s="217" t="s">
        <v>437</v>
      </c>
      <c r="C358" s="231">
        <v>5062.05</v>
      </c>
      <c r="D358" s="232">
        <v>5017.6166666666659</v>
      </c>
      <c r="E358" s="232">
        <v>4940.2333333333318</v>
      </c>
      <c r="F358" s="232">
        <v>4818.4166666666661</v>
      </c>
      <c r="G358" s="232">
        <v>4741.0333333333319</v>
      </c>
      <c r="H358" s="232">
        <v>5139.4333333333316</v>
      </c>
      <c r="I358" s="232">
        <v>5216.8166666666648</v>
      </c>
      <c r="J358" s="232">
        <v>5338.6333333333314</v>
      </c>
      <c r="K358" s="231">
        <v>5095</v>
      </c>
      <c r="L358" s="231">
        <v>4895.8</v>
      </c>
      <c r="M358" s="231">
        <v>6.9879300000000004</v>
      </c>
      <c r="N358" s="1"/>
      <c r="O358" s="1"/>
    </row>
    <row r="359" spans="1:15" ht="12.75" customHeight="1">
      <c r="A359" s="30">
        <v>349</v>
      </c>
      <c r="B359" s="217" t="s">
        <v>171</v>
      </c>
      <c r="C359" s="231">
        <v>215.8</v>
      </c>
      <c r="D359" s="232">
        <v>216.68333333333331</v>
      </c>
      <c r="E359" s="232">
        <v>213.86666666666662</v>
      </c>
      <c r="F359" s="232">
        <v>211.93333333333331</v>
      </c>
      <c r="G359" s="232">
        <v>209.11666666666662</v>
      </c>
      <c r="H359" s="232">
        <v>218.61666666666662</v>
      </c>
      <c r="I359" s="232">
        <v>221.43333333333328</v>
      </c>
      <c r="J359" s="232">
        <v>223.36666666666662</v>
      </c>
      <c r="K359" s="231">
        <v>219.5</v>
      </c>
      <c r="L359" s="231">
        <v>214.75</v>
      </c>
      <c r="M359" s="231">
        <v>10.25116</v>
      </c>
      <c r="N359" s="1"/>
      <c r="O359" s="1"/>
    </row>
    <row r="360" spans="1:15" ht="12.75" customHeight="1">
      <c r="A360" s="30">
        <v>350</v>
      </c>
      <c r="B360" s="217" t="s">
        <v>173</v>
      </c>
      <c r="C360" s="231">
        <v>3827.3</v>
      </c>
      <c r="D360" s="232">
        <v>3842.0666666666671</v>
      </c>
      <c r="E360" s="232">
        <v>3805.233333333334</v>
      </c>
      <c r="F360" s="232">
        <v>3783.166666666667</v>
      </c>
      <c r="G360" s="232">
        <v>3746.3333333333339</v>
      </c>
      <c r="H360" s="232">
        <v>3864.1333333333341</v>
      </c>
      <c r="I360" s="232">
        <v>3900.9666666666672</v>
      </c>
      <c r="J360" s="232">
        <v>3923.0333333333342</v>
      </c>
      <c r="K360" s="231">
        <v>3878.9</v>
      </c>
      <c r="L360" s="231">
        <v>3820</v>
      </c>
      <c r="M360" s="231">
        <v>5.0310000000000001E-2</v>
      </c>
      <c r="N360" s="1"/>
      <c r="O360" s="1"/>
    </row>
    <row r="361" spans="1:15" ht="12.75" customHeight="1">
      <c r="A361" s="30">
        <v>351</v>
      </c>
      <c r="B361" s="217" t="s">
        <v>439</v>
      </c>
      <c r="C361" s="231">
        <v>1297.55</v>
      </c>
      <c r="D361" s="232">
        <v>1295.8</v>
      </c>
      <c r="E361" s="232">
        <v>1274.75</v>
      </c>
      <c r="F361" s="232">
        <v>1251.95</v>
      </c>
      <c r="G361" s="232">
        <v>1230.9000000000001</v>
      </c>
      <c r="H361" s="232">
        <v>1318.6</v>
      </c>
      <c r="I361" s="232">
        <v>1339.6499999999996</v>
      </c>
      <c r="J361" s="232">
        <v>1362.4499999999998</v>
      </c>
      <c r="K361" s="231">
        <v>1316.85</v>
      </c>
      <c r="L361" s="231">
        <v>1273</v>
      </c>
      <c r="M361" s="231">
        <v>1.8095000000000001</v>
      </c>
      <c r="N361" s="1"/>
      <c r="O361" s="1"/>
    </row>
    <row r="362" spans="1:15" ht="12.75" customHeight="1">
      <c r="A362" s="30">
        <v>352</v>
      </c>
      <c r="B362" s="217" t="s">
        <v>174</v>
      </c>
      <c r="C362" s="231">
        <v>2320.0500000000002</v>
      </c>
      <c r="D362" s="232">
        <v>2322.9500000000003</v>
      </c>
      <c r="E362" s="232">
        <v>2303.9000000000005</v>
      </c>
      <c r="F362" s="232">
        <v>2287.7500000000005</v>
      </c>
      <c r="G362" s="232">
        <v>2268.7000000000007</v>
      </c>
      <c r="H362" s="232">
        <v>2339.1000000000004</v>
      </c>
      <c r="I362" s="232">
        <v>2358.1500000000005</v>
      </c>
      <c r="J362" s="232">
        <v>2374.3000000000002</v>
      </c>
      <c r="K362" s="231">
        <v>2342</v>
      </c>
      <c r="L362" s="231">
        <v>2306.8000000000002</v>
      </c>
      <c r="M362" s="231">
        <v>2.7566899999999999</v>
      </c>
      <c r="N362" s="1"/>
      <c r="O362" s="1"/>
    </row>
    <row r="363" spans="1:15" ht="12.75" customHeight="1">
      <c r="A363" s="30">
        <v>353</v>
      </c>
      <c r="B363" s="217" t="s">
        <v>440</v>
      </c>
      <c r="C363" s="231">
        <v>924.45</v>
      </c>
      <c r="D363" s="232">
        <v>913.58333333333337</v>
      </c>
      <c r="E363" s="232">
        <v>895.41666666666674</v>
      </c>
      <c r="F363" s="232">
        <v>866.38333333333333</v>
      </c>
      <c r="G363" s="232">
        <v>848.2166666666667</v>
      </c>
      <c r="H363" s="232">
        <v>942.61666666666679</v>
      </c>
      <c r="I363" s="232">
        <v>960.78333333333353</v>
      </c>
      <c r="J363" s="232">
        <v>989.81666666666683</v>
      </c>
      <c r="K363" s="231">
        <v>931.75</v>
      </c>
      <c r="L363" s="231">
        <v>884.55</v>
      </c>
      <c r="M363" s="231">
        <v>0.43806</v>
      </c>
      <c r="N363" s="1"/>
      <c r="O363" s="1"/>
    </row>
    <row r="364" spans="1:15" ht="12.75" customHeight="1">
      <c r="A364" s="30">
        <v>354</v>
      </c>
      <c r="B364" s="217" t="s">
        <v>267</v>
      </c>
      <c r="C364" s="231">
        <v>3002.65</v>
      </c>
      <c r="D364" s="232">
        <v>3001.8166666666671</v>
      </c>
      <c r="E364" s="232">
        <v>2966.1333333333341</v>
      </c>
      <c r="F364" s="232">
        <v>2929.6166666666672</v>
      </c>
      <c r="G364" s="232">
        <v>2893.9333333333343</v>
      </c>
      <c r="H364" s="232">
        <v>3038.3333333333339</v>
      </c>
      <c r="I364" s="232">
        <v>3074.0166666666673</v>
      </c>
      <c r="J364" s="232">
        <v>3110.5333333333338</v>
      </c>
      <c r="K364" s="231">
        <v>3037.5</v>
      </c>
      <c r="L364" s="231">
        <v>2965.3</v>
      </c>
      <c r="M364" s="231">
        <v>2.1844899999999998</v>
      </c>
      <c r="N364" s="1"/>
      <c r="O364" s="1"/>
    </row>
    <row r="365" spans="1:15" ht="12.75" customHeight="1">
      <c r="A365" s="30">
        <v>355</v>
      </c>
      <c r="B365" s="217" t="s">
        <v>441</v>
      </c>
      <c r="C365" s="231">
        <v>1485.45</v>
      </c>
      <c r="D365" s="232">
        <v>1485.1333333333332</v>
      </c>
      <c r="E365" s="232">
        <v>1475.3166666666664</v>
      </c>
      <c r="F365" s="232">
        <v>1465.1833333333332</v>
      </c>
      <c r="G365" s="232">
        <v>1455.3666666666663</v>
      </c>
      <c r="H365" s="232">
        <v>1495.2666666666664</v>
      </c>
      <c r="I365" s="232">
        <v>1505.083333333333</v>
      </c>
      <c r="J365" s="232">
        <v>1515.2166666666665</v>
      </c>
      <c r="K365" s="231">
        <v>1494.95</v>
      </c>
      <c r="L365" s="231">
        <v>1475</v>
      </c>
      <c r="M365" s="231">
        <v>0.45156000000000002</v>
      </c>
      <c r="N365" s="1"/>
      <c r="O365" s="1"/>
    </row>
    <row r="366" spans="1:15" ht="12.75" customHeight="1">
      <c r="A366" s="30">
        <v>356</v>
      </c>
      <c r="B366" s="217" t="s">
        <v>784</v>
      </c>
      <c r="C366" s="231">
        <v>312</v>
      </c>
      <c r="D366" s="232">
        <v>314.03333333333336</v>
      </c>
      <c r="E366" s="232">
        <v>308.4666666666667</v>
      </c>
      <c r="F366" s="232">
        <v>304.93333333333334</v>
      </c>
      <c r="G366" s="232">
        <v>299.36666666666667</v>
      </c>
      <c r="H366" s="232">
        <v>317.56666666666672</v>
      </c>
      <c r="I366" s="232">
        <v>323.13333333333344</v>
      </c>
      <c r="J366" s="232">
        <v>326.66666666666674</v>
      </c>
      <c r="K366" s="231">
        <v>319.60000000000002</v>
      </c>
      <c r="L366" s="231">
        <v>310.5</v>
      </c>
      <c r="M366" s="231">
        <v>17.194929999999999</v>
      </c>
      <c r="N366" s="1"/>
      <c r="O366" s="1"/>
    </row>
    <row r="367" spans="1:15" ht="12.75" customHeight="1">
      <c r="A367" s="30">
        <v>357</v>
      </c>
      <c r="B367" s="217" t="s">
        <v>172</v>
      </c>
      <c r="C367" s="231">
        <v>147.25</v>
      </c>
      <c r="D367" s="232">
        <v>147.81666666666666</v>
      </c>
      <c r="E367" s="232">
        <v>146.23333333333332</v>
      </c>
      <c r="F367" s="232">
        <v>145.21666666666667</v>
      </c>
      <c r="G367" s="232">
        <v>143.63333333333333</v>
      </c>
      <c r="H367" s="232">
        <v>148.83333333333331</v>
      </c>
      <c r="I367" s="232">
        <v>150.41666666666669</v>
      </c>
      <c r="J367" s="232">
        <v>151.43333333333331</v>
      </c>
      <c r="K367" s="231">
        <v>149.4</v>
      </c>
      <c r="L367" s="231">
        <v>146.80000000000001</v>
      </c>
      <c r="M367" s="231">
        <v>36.013930000000002</v>
      </c>
      <c r="N367" s="1"/>
      <c r="O367" s="1"/>
    </row>
    <row r="368" spans="1:15" ht="12.75" customHeight="1">
      <c r="A368" s="30">
        <v>358</v>
      </c>
      <c r="B368" s="217" t="s">
        <v>177</v>
      </c>
      <c r="C368" s="231">
        <v>215.8</v>
      </c>
      <c r="D368" s="232">
        <v>215.66666666666666</v>
      </c>
      <c r="E368" s="232">
        <v>214.33333333333331</v>
      </c>
      <c r="F368" s="232">
        <v>212.86666666666665</v>
      </c>
      <c r="G368" s="232">
        <v>211.5333333333333</v>
      </c>
      <c r="H368" s="232">
        <v>217.13333333333333</v>
      </c>
      <c r="I368" s="232">
        <v>218.46666666666664</v>
      </c>
      <c r="J368" s="232">
        <v>219.93333333333334</v>
      </c>
      <c r="K368" s="231">
        <v>217</v>
      </c>
      <c r="L368" s="231">
        <v>214.2</v>
      </c>
      <c r="M368" s="231">
        <v>51.31438</v>
      </c>
      <c r="N368" s="1"/>
      <c r="O368" s="1"/>
    </row>
    <row r="369" spans="1:15" ht="12.75" customHeight="1">
      <c r="A369" s="30">
        <v>359</v>
      </c>
      <c r="B369" s="217" t="s">
        <v>785</v>
      </c>
      <c r="C369" s="231">
        <v>356.05</v>
      </c>
      <c r="D369" s="232">
        <v>358.25</v>
      </c>
      <c r="E369" s="232">
        <v>352.8</v>
      </c>
      <c r="F369" s="232">
        <v>349.55</v>
      </c>
      <c r="G369" s="232">
        <v>344.1</v>
      </c>
      <c r="H369" s="232">
        <v>361.5</v>
      </c>
      <c r="I369" s="232">
        <v>366.95000000000005</v>
      </c>
      <c r="J369" s="232">
        <v>370.2</v>
      </c>
      <c r="K369" s="231">
        <v>363.7</v>
      </c>
      <c r="L369" s="231">
        <v>355</v>
      </c>
      <c r="M369" s="231">
        <v>1.8339300000000001</v>
      </c>
      <c r="N369" s="1"/>
      <c r="O369" s="1"/>
    </row>
    <row r="370" spans="1:15" ht="12.75" customHeight="1">
      <c r="A370" s="30">
        <v>360</v>
      </c>
      <c r="B370" s="217" t="s">
        <v>268</v>
      </c>
      <c r="C370" s="231">
        <v>437.35</v>
      </c>
      <c r="D370" s="232">
        <v>434.76666666666665</v>
      </c>
      <c r="E370" s="232">
        <v>430.13333333333333</v>
      </c>
      <c r="F370" s="232">
        <v>422.91666666666669</v>
      </c>
      <c r="G370" s="232">
        <v>418.28333333333336</v>
      </c>
      <c r="H370" s="232">
        <v>441.98333333333329</v>
      </c>
      <c r="I370" s="232">
        <v>446.61666666666662</v>
      </c>
      <c r="J370" s="232">
        <v>453.83333333333326</v>
      </c>
      <c r="K370" s="231">
        <v>439.4</v>
      </c>
      <c r="L370" s="231">
        <v>427.55</v>
      </c>
      <c r="M370" s="231">
        <v>4.9306400000000004</v>
      </c>
      <c r="N370" s="1"/>
      <c r="O370" s="1"/>
    </row>
    <row r="371" spans="1:15" ht="12.75" customHeight="1">
      <c r="A371" s="30">
        <v>361</v>
      </c>
      <c r="B371" s="217" t="s">
        <v>442</v>
      </c>
      <c r="C371" s="231">
        <v>575.70000000000005</v>
      </c>
      <c r="D371" s="232">
        <v>576.86666666666667</v>
      </c>
      <c r="E371" s="232">
        <v>571.2833333333333</v>
      </c>
      <c r="F371" s="232">
        <v>566.86666666666667</v>
      </c>
      <c r="G371" s="232">
        <v>561.2833333333333</v>
      </c>
      <c r="H371" s="232">
        <v>581.2833333333333</v>
      </c>
      <c r="I371" s="232">
        <v>586.86666666666656</v>
      </c>
      <c r="J371" s="232">
        <v>591.2833333333333</v>
      </c>
      <c r="K371" s="231">
        <v>582.45000000000005</v>
      </c>
      <c r="L371" s="231">
        <v>572.45000000000005</v>
      </c>
      <c r="M371" s="231">
        <v>0.94076000000000004</v>
      </c>
      <c r="N371" s="1"/>
      <c r="O371" s="1"/>
    </row>
    <row r="372" spans="1:15" ht="12.75" customHeight="1">
      <c r="A372" s="30">
        <v>362</v>
      </c>
      <c r="B372" s="217" t="s">
        <v>443</v>
      </c>
      <c r="C372" s="231">
        <v>103</v>
      </c>
      <c r="D372" s="232">
        <v>103.76666666666667</v>
      </c>
      <c r="E372" s="232">
        <v>101.53333333333333</v>
      </c>
      <c r="F372" s="232">
        <v>100.06666666666666</v>
      </c>
      <c r="G372" s="232">
        <v>97.833333333333329</v>
      </c>
      <c r="H372" s="232">
        <v>105.23333333333333</v>
      </c>
      <c r="I372" s="232">
        <v>107.46666666666665</v>
      </c>
      <c r="J372" s="232">
        <v>108.93333333333334</v>
      </c>
      <c r="K372" s="231">
        <v>106</v>
      </c>
      <c r="L372" s="231">
        <v>102.3</v>
      </c>
      <c r="M372" s="231">
        <v>1.57304</v>
      </c>
      <c r="N372" s="1"/>
      <c r="O372" s="1"/>
    </row>
    <row r="373" spans="1:15" ht="12.75" customHeight="1">
      <c r="A373" s="30">
        <v>363</v>
      </c>
      <c r="B373" s="217" t="s">
        <v>825</v>
      </c>
      <c r="C373" s="231">
        <v>975.25</v>
      </c>
      <c r="D373" s="232">
        <v>976.11666666666667</v>
      </c>
      <c r="E373" s="232">
        <v>954.23333333333335</v>
      </c>
      <c r="F373" s="232">
        <v>933.2166666666667</v>
      </c>
      <c r="G373" s="232">
        <v>911.33333333333337</v>
      </c>
      <c r="H373" s="232">
        <v>997.13333333333333</v>
      </c>
      <c r="I373" s="232">
        <v>1019.0166666666668</v>
      </c>
      <c r="J373" s="232">
        <v>1040.0333333333333</v>
      </c>
      <c r="K373" s="231">
        <v>998</v>
      </c>
      <c r="L373" s="231">
        <v>955.1</v>
      </c>
      <c r="M373" s="231">
        <v>0.49025000000000002</v>
      </c>
      <c r="N373" s="1"/>
      <c r="O373" s="1"/>
    </row>
    <row r="374" spans="1:15" ht="12.75" customHeight="1">
      <c r="A374" s="30">
        <v>364</v>
      </c>
      <c r="B374" s="217" t="s">
        <v>444</v>
      </c>
      <c r="C374" s="231">
        <v>4585.6499999999996</v>
      </c>
      <c r="D374" s="232">
        <v>4586.6333333333332</v>
      </c>
      <c r="E374" s="232">
        <v>4556.8666666666668</v>
      </c>
      <c r="F374" s="232">
        <v>4528.0833333333339</v>
      </c>
      <c r="G374" s="232">
        <v>4498.3166666666675</v>
      </c>
      <c r="H374" s="232">
        <v>4615.4166666666661</v>
      </c>
      <c r="I374" s="232">
        <v>4645.1833333333325</v>
      </c>
      <c r="J374" s="232">
        <v>4673.9666666666653</v>
      </c>
      <c r="K374" s="231">
        <v>4616.3999999999996</v>
      </c>
      <c r="L374" s="231">
        <v>4557.8500000000004</v>
      </c>
      <c r="M374" s="231">
        <v>3.3070000000000002E-2</v>
      </c>
      <c r="N374" s="1"/>
      <c r="O374" s="1"/>
    </row>
    <row r="375" spans="1:15" ht="12.75" customHeight="1">
      <c r="A375" s="30">
        <v>365</v>
      </c>
      <c r="B375" s="217" t="s">
        <v>269</v>
      </c>
      <c r="C375" s="231">
        <v>13682.2</v>
      </c>
      <c r="D375" s="232">
        <v>13726.066666666666</v>
      </c>
      <c r="E375" s="232">
        <v>13578.133333333331</v>
      </c>
      <c r="F375" s="232">
        <v>13474.066666666666</v>
      </c>
      <c r="G375" s="232">
        <v>13326.133333333331</v>
      </c>
      <c r="H375" s="232">
        <v>13830.133333333331</v>
      </c>
      <c r="I375" s="232">
        <v>13978.066666666666</v>
      </c>
      <c r="J375" s="232">
        <v>14082.133333333331</v>
      </c>
      <c r="K375" s="231">
        <v>13874</v>
      </c>
      <c r="L375" s="231">
        <v>13622</v>
      </c>
      <c r="M375" s="231">
        <v>7.0599999999999996E-2</v>
      </c>
      <c r="N375" s="1"/>
      <c r="O375" s="1"/>
    </row>
    <row r="376" spans="1:15" ht="12.75" customHeight="1">
      <c r="A376" s="30">
        <v>366</v>
      </c>
      <c r="B376" s="217" t="s">
        <v>176</v>
      </c>
      <c r="C376" s="231">
        <v>49.5</v>
      </c>
      <c r="D376" s="232">
        <v>49.766666666666673</v>
      </c>
      <c r="E376" s="232">
        <v>49.033333333333346</v>
      </c>
      <c r="F376" s="232">
        <v>48.56666666666667</v>
      </c>
      <c r="G376" s="232">
        <v>47.833333333333343</v>
      </c>
      <c r="H376" s="232">
        <v>50.233333333333348</v>
      </c>
      <c r="I376" s="232">
        <v>50.966666666666683</v>
      </c>
      <c r="J376" s="232">
        <v>51.433333333333351</v>
      </c>
      <c r="K376" s="231">
        <v>50.5</v>
      </c>
      <c r="L376" s="231">
        <v>49.3</v>
      </c>
      <c r="M376" s="231">
        <v>525.56924000000004</v>
      </c>
      <c r="N376" s="1"/>
      <c r="O376" s="1"/>
    </row>
    <row r="377" spans="1:15" ht="12.75" customHeight="1">
      <c r="A377" s="30">
        <v>367</v>
      </c>
      <c r="B377" s="217" t="s">
        <v>445</v>
      </c>
      <c r="C377" s="231">
        <v>373.35</v>
      </c>
      <c r="D377" s="232">
        <v>374.9666666666667</v>
      </c>
      <c r="E377" s="232">
        <v>368.73333333333341</v>
      </c>
      <c r="F377" s="232">
        <v>364.11666666666673</v>
      </c>
      <c r="G377" s="232">
        <v>357.88333333333344</v>
      </c>
      <c r="H377" s="232">
        <v>379.58333333333337</v>
      </c>
      <c r="I377" s="232">
        <v>385.81666666666672</v>
      </c>
      <c r="J377" s="232">
        <v>390.43333333333334</v>
      </c>
      <c r="K377" s="231">
        <v>381.2</v>
      </c>
      <c r="L377" s="231">
        <v>370.35</v>
      </c>
      <c r="M377" s="231">
        <v>2.3751600000000002</v>
      </c>
      <c r="N377" s="1"/>
      <c r="O377" s="1"/>
    </row>
    <row r="378" spans="1:15" ht="12.75" customHeight="1">
      <c r="A378" s="30">
        <v>368</v>
      </c>
      <c r="B378" s="217" t="s">
        <v>181</v>
      </c>
      <c r="C378" s="231">
        <v>158.75</v>
      </c>
      <c r="D378" s="232">
        <v>159.21666666666667</v>
      </c>
      <c r="E378" s="232">
        <v>157.08333333333334</v>
      </c>
      <c r="F378" s="232">
        <v>155.41666666666669</v>
      </c>
      <c r="G378" s="232">
        <v>153.28333333333336</v>
      </c>
      <c r="H378" s="232">
        <v>160.88333333333333</v>
      </c>
      <c r="I378" s="232">
        <v>163.01666666666665</v>
      </c>
      <c r="J378" s="232">
        <v>164.68333333333331</v>
      </c>
      <c r="K378" s="231">
        <v>161.35</v>
      </c>
      <c r="L378" s="231">
        <v>157.55000000000001</v>
      </c>
      <c r="M378" s="231">
        <v>85.446089999999998</v>
      </c>
      <c r="N378" s="1"/>
      <c r="O378" s="1"/>
    </row>
    <row r="379" spans="1:15" ht="12.75" customHeight="1">
      <c r="A379" s="30">
        <v>369</v>
      </c>
      <c r="B379" s="217" t="s">
        <v>182</v>
      </c>
      <c r="C379" s="231">
        <v>113.55</v>
      </c>
      <c r="D379" s="232">
        <v>114.26666666666667</v>
      </c>
      <c r="E379" s="232">
        <v>112.53333333333333</v>
      </c>
      <c r="F379" s="232">
        <v>111.51666666666667</v>
      </c>
      <c r="G379" s="232">
        <v>109.78333333333333</v>
      </c>
      <c r="H379" s="232">
        <v>115.28333333333333</v>
      </c>
      <c r="I379" s="232">
        <v>117.01666666666665</v>
      </c>
      <c r="J379" s="232">
        <v>118.03333333333333</v>
      </c>
      <c r="K379" s="231">
        <v>116</v>
      </c>
      <c r="L379" s="231">
        <v>113.25</v>
      </c>
      <c r="M379" s="231">
        <v>74.188360000000003</v>
      </c>
      <c r="N379" s="1"/>
      <c r="O379" s="1"/>
    </row>
    <row r="380" spans="1:15" ht="12.75" customHeight="1">
      <c r="A380" s="30">
        <v>370</v>
      </c>
      <c r="B380" s="217" t="s">
        <v>786</v>
      </c>
      <c r="C380" s="231">
        <v>643.45000000000005</v>
      </c>
      <c r="D380" s="232">
        <v>645.1</v>
      </c>
      <c r="E380" s="232">
        <v>624.85</v>
      </c>
      <c r="F380" s="232">
        <v>606.25</v>
      </c>
      <c r="G380" s="232">
        <v>586</v>
      </c>
      <c r="H380" s="232">
        <v>663.7</v>
      </c>
      <c r="I380" s="232">
        <v>683.95</v>
      </c>
      <c r="J380" s="232">
        <v>702.55000000000007</v>
      </c>
      <c r="K380" s="231">
        <v>665.35</v>
      </c>
      <c r="L380" s="231">
        <v>626.5</v>
      </c>
      <c r="M380" s="231">
        <v>6.9837999999999996</v>
      </c>
      <c r="N380" s="1"/>
      <c r="O380" s="1"/>
    </row>
    <row r="381" spans="1:15" ht="12.75" customHeight="1">
      <c r="A381" s="30">
        <v>371</v>
      </c>
      <c r="B381" s="217" t="s">
        <v>446</v>
      </c>
      <c r="C381" s="231">
        <v>330.45</v>
      </c>
      <c r="D381" s="232">
        <v>334.43333333333334</v>
      </c>
      <c r="E381" s="232">
        <v>325.16666666666669</v>
      </c>
      <c r="F381" s="232">
        <v>319.88333333333333</v>
      </c>
      <c r="G381" s="232">
        <v>310.61666666666667</v>
      </c>
      <c r="H381" s="232">
        <v>339.7166666666667</v>
      </c>
      <c r="I381" s="232">
        <v>348.98333333333335</v>
      </c>
      <c r="J381" s="232">
        <v>354.26666666666671</v>
      </c>
      <c r="K381" s="231">
        <v>343.7</v>
      </c>
      <c r="L381" s="231">
        <v>329.15</v>
      </c>
      <c r="M381" s="231">
        <v>3.3644799999999999</v>
      </c>
      <c r="N381" s="1"/>
      <c r="O381" s="1"/>
    </row>
    <row r="382" spans="1:15" ht="12.75" customHeight="1">
      <c r="A382" s="30">
        <v>372</v>
      </c>
      <c r="B382" s="217" t="s">
        <v>447</v>
      </c>
      <c r="C382" s="231">
        <v>1108.95</v>
      </c>
      <c r="D382" s="232">
        <v>1115.6333333333334</v>
      </c>
      <c r="E382" s="232">
        <v>1098.3166666666668</v>
      </c>
      <c r="F382" s="232">
        <v>1087.6833333333334</v>
      </c>
      <c r="G382" s="232">
        <v>1070.3666666666668</v>
      </c>
      <c r="H382" s="232">
        <v>1126.2666666666669</v>
      </c>
      <c r="I382" s="232">
        <v>1143.5833333333335</v>
      </c>
      <c r="J382" s="232">
        <v>1154.2166666666669</v>
      </c>
      <c r="K382" s="231">
        <v>1132.95</v>
      </c>
      <c r="L382" s="231">
        <v>1105</v>
      </c>
      <c r="M382" s="231">
        <v>0.71216000000000002</v>
      </c>
      <c r="N382" s="1"/>
      <c r="O382" s="1"/>
    </row>
    <row r="383" spans="1:15" ht="12.75" customHeight="1">
      <c r="A383" s="30">
        <v>373</v>
      </c>
      <c r="B383" s="217" t="s">
        <v>448</v>
      </c>
      <c r="C383" s="231">
        <v>66.349999999999994</v>
      </c>
      <c r="D383" s="232">
        <v>67.066666666666663</v>
      </c>
      <c r="E383" s="232">
        <v>65.383333333333326</v>
      </c>
      <c r="F383" s="232">
        <v>64.416666666666657</v>
      </c>
      <c r="G383" s="232">
        <v>62.73333333333332</v>
      </c>
      <c r="H383" s="232">
        <v>68.033333333333331</v>
      </c>
      <c r="I383" s="232">
        <v>69.716666666666669</v>
      </c>
      <c r="J383" s="232">
        <v>70.683333333333337</v>
      </c>
      <c r="K383" s="231">
        <v>68.75</v>
      </c>
      <c r="L383" s="231">
        <v>66.099999999999994</v>
      </c>
      <c r="M383" s="231">
        <v>40.679130000000001</v>
      </c>
      <c r="N383" s="1"/>
      <c r="O383" s="1"/>
    </row>
    <row r="384" spans="1:15" ht="12.75" customHeight="1">
      <c r="A384" s="30">
        <v>374</v>
      </c>
      <c r="B384" s="217" t="s">
        <v>449</v>
      </c>
      <c r="C384" s="231">
        <v>164.25</v>
      </c>
      <c r="D384" s="232">
        <v>165.01666666666668</v>
      </c>
      <c r="E384" s="232">
        <v>161.93333333333337</v>
      </c>
      <c r="F384" s="232">
        <v>159.61666666666667</v>
      </c>
      <c r="G384" s="232">
        <v>156.53333333333336</v>
      </c>
      <c r="H384" s="232">
        <v>167.33333333333337</v>
      </c>
      <c r="I384" s="232">
        <v>170.41666666666669</v>
      </c>
      <c r="J384" s="232">
        <v>172.73333333333338</v>
      </c>
      <c r="K384" s="231">
        <v>168.1</v>
      </c>
      <c r="L384" s="231">
        <v>162.69999999999999</v>
      </c>
      <c r="M384" s="231">
        <v>16.561229999999998</v>
      </c>
      <c r="N384" s="1"/>
      <c r="O384" s="1"/>
    </row>
    <row r="385" spans="1:15" ht="12.75" customHeight="1">
      <c r="A385" s="30">
        <v>375</v>
      </c>
      <c r="B385" s="217" t="s">
        <v>450</v>
      </c>
      <c r="C385" s="231">
        <v>737.6</v>
      </c>
      <c r="D385" s="232">
        <v>747.35</v>
      </c>
      <c r="E385" s="232">
        <v>716.55000000000007</v>
      </c>
      <c r="F385" s="232">
        <v>695.5</v>
      </c>
      <c r="G385" s="232">
        <v>664.7</v>
      </c>
      <c r="H385" s="232">
        <v>768.40000000000009</v>
      </c>
      <c r="I385" s="232">
        <v>799.2</v>
      </c>
      <c r="J385" s="232">
        <v>820.25000000000011</v>
      </c>
      <c r="K385" s="231">
        <v>778.15</v>
      </c>
      <c r="L385" s="231">
        <v>726.3</v>
      </c>
      <c r="M385" s="231">
        <v>3.2490800000000002</v>
      </c>
      <c r="N385" s="1"/>
      <c r="O385" s="1"/>
    </row>
    <row r="386" spans="1:15" ht="12.75" customHeight="1">
      <c r="A386" s="30">
        <v>376</v>
      </c>
      <c r="B386" s="217" t="s">
        <v>451</v>
      </c>
      <c r="C386" s="231">
        <v>205.75</v>
      </c>
      <c r="D386" s="232">
        <v>206.86666666666667</v>
      </c>
      <c r="E386" s="232">
        <v>203.88333333333335</v>
      </c>
      <c r="F386" s="232">
        <v>202.01666666666668</v>
      </c>
      <c r="G386" s="232">
        <v>199.03333333333336</v>
      </c>
      <c r="H386" s="232">
        <v>208.73333333333335</v>
      </c>
      <c r="I386" s="232">
        <v>211.7166666666667</v>
      </c>
      <c r="J386" s="232">
        <v>213.58333333333334</v>
      </c>
      <c r="K386" s="231">
        <v>209.85</v>
      </c>
      <c r="L386" s="231">
        <v>205</v>
      </c>
      <c r="M386" s="231">
        <v>1.3302</v>
      </c>
      <c r="N386" s="1"/>
      <c r="O386" s="1"/>
    </row>
    <row r="387" spans="1:15" ht="12.75" customHeight="1">
      <c r="A387" s="30">
        <v>377</v>
      </c>
      <c r="B387" s="217" t="s">
        <v>452</v>
      </c>
      <c r="C387" s="231">
        <v>109.3</v>
      </c>
      <c r="D387" s="232">
        <v>109.93333333333334</v>
      </c>
      <c r="E387" s="232">
        <v>107.86666666666667</v>
      </c>
      <c r="F387" s="232">
        <v>106.43333333333334</v>
      </c>
      <c r="G387" s="232">
        <v>104.36666666666667</v>
      </c>
      <c r="H387" s="232">
        <v>111.36666666666667</v>
      </c>
      <c r="I387" s="232">
        <v>113.43333333333334</v>
      </c>
      <c r="J387" s="232">
        <v>114.86666666666667</v>
      </c>
      <c r="K387" s="231">
        <v>112</v>
      </c>
      <c r="L387" s="231">
        <v>108.5</v>
      </c>
      <c r="M387" s="231">
        <v>26.44407</v>
      </c>
      <c r="N387" s="1"/>
      <c r="O387" s="1"/>
    </row>
    <row r="388" spans="1:15" ht="12.75" customHeight="1">
      <c r="A388" s="30">
        <v>378</v>
      </c>
      <c r="B388" s="217" t="s">
        <v>453</v>
      </c>
      <c r="C388" s="231">
        <v>2103.4499999999998</v>
      </c>
      <c r="D388" s="232">
        <v>2137.25</v>
      </c>
      <c r="E388" s="232">
        <v>2061.5</v>
      </c>
      <c r="F388" s="232">
        <v>2019.5500000000002</v>
      </c>
      <c r="G388" s="232">
        <v>1943.8000000000002</v>
      </c>
      <c r="H388" s="232">
        <v>2179.1999999999998</v>
      </c>
      <c r="I388" s="232">
        <v>2254.9499999999998</v>
      </c>
      <c r="J388" s="232">
        <v>2296.8999999999996</v>
      </c>
      <c r="K388" s="231">
        <v>2213</v>
      </c>
      <c r="L388" s="231">
        <v>2095.3000000000002</v>
      </c>
      <c r="M388" s="231">
        <v>0.87748999999999999</v>
      </c>
      <c r="N388" s="1"/>
      <c r="O388" s="1"/>
    </row>
    <row r="389" spans="1:15" ht="12.75" customHeight="1">
      <c r="A389" s="30">
        <v>379</v>
      </c>
      <c r="B389" s="217" t="s">
        <v>826</v>
      </c>
      <c r="C389" s="231">
        <v>40.1</v>
      </c>
      <c r="D389" s="232">
        <v>40.300000000000004</v>
      </c>
      <c r="E389" s="232">
        <v>39.650000000000006</v>
      </c>
      <c r="F389" s="232">
        <v>39.200000000000003</v>
      </c>
      <c r="G389" s="232">
        <v>38.550000000000004</v>
      </c>
      <c r="H389" s="232">
        <v>40.750000000000007</v>
      </c>
      <c r="I389" s="232">
        <v>41.4</v>
      </c>
      <c r="J389" s="232">
        <v>41.850000000000009</v>
      </c>
      <c r="K389" s="231">
        <v>40.950000000000003</v>
      </c>
      <c r="L389" s="231">
        <v>39.85</v>
      </c>
      <c r="M389" s="231">
        <v>7.8318700000000003</v>
      </c>
      <c r="N389" s="1"/>
      <c r="O389" s="1"/>
    </row>
    <row r="390" spans="1:15" ht="12.75" customHeight="1">
      <c r="A390" s="30">
        <v>380</v>
      </c>
      <c r="B390" s="217" t="s">
        <v>859</v>
      </c>
      <c r="C390" s="231">
        <v>1332.75</v>
      </c>
      <c r="D390" s="232">
        <v>1340.8999999999999</v>
      </c>
      <c r="E390" s="232">
        <v>1317.1499999999996</v>
      </c>
      <c r="F390" s="232">
        <v>1301.5499999999997</v>
      </c>
      <c r="G390" s="232">
        <v>1277.7999999999995</v>
      </c>
      <c r="H390" s="232">
        <v>1356.4999999999998</v>
      </c>
      <c r="I390" s="232">
        <v>1380.2500000000002</v>
      </c>
      <c r="J390" s="232">
        <v>1395.85</v>
      </c>
      <c r="K390" s="231">
        <v>1364.65</v>
      </c>
      <c r="L390" s="231">
        <v>1325.3</v>
      </c>
      <c r="M390" s="231">
        <v>1.0824400000000001</v>
      </c>
      <c r="N390" s="1"/>
      <c r="O390" s="1"/>
    </row>
    <row r="391" spans="1:15" ht="12.75" customHeight="1">
      <c r="A391" s="30">
        <v>381</v>
      </c>
      <c r="B391" s="217" t="s">
        <v>454</v>
      </c>
      <c r="C391" s="231">
        <v>178.95</v>
      </c>
      <c r="D391" s="232">
        <v>179.38333333333333</v>
      </c>
      <c r="E391" s="232">
        <v>177.66666666666666</v>
      </c>
      <c r="F391" s="232">
        <v>176.38333333333333</v>
      </c>
      <c r="G391" s="232">
        <v>174.66666666666666</v>
      </c>
      <c r="H391" s="232">
        <v>180.66666666666666</v>
      </c>
      <c r="I391" s="232">
        <v>182.38333333333335</v>
      </c>
      <c r="J391" s="232">
        <v>183.66666666666666</v>
      </c>
      <c r="K391" s="231">
        <v>181.1</v>
      </c>
      <c r="L391" s="231">
        <v>178.1</v>
      </c>
      <c r="M391" s="231">
        <v>6.6773699999999998</v>
      </c>
      <c r="N391" s="1"/>
      <c r="O391" s="1"/>
    </row>
    <row r="392" spans="1:15" ht="12.75" customHeight="1">
      <c r="A392" s="30">
        <v>382</v>
      </c>
      <c r="B392" s="217" t="s">
        <v>455</v>
      </c>
      <c r="C392" s="231">
        <v>770.75</v>
      </c>
      <c r="D392" s="232">
        <v>773.7166666666667</v>
      </c>
      <c r="E392" s="232">
        <v>767.03333333333342</v>
      </c>
      <c r="F392" s="232">
        <v>763.31666666666672</v>
      </c>
      <c r="G392" s="232">
        <v>756.63333333333344</v>
      </c>
      <c r="H392" s="232">
        <v>777.43333333333339</v>
      </c>
      <c r="I392" s="232">
        <v>784.11666666666679</v>
      </c>
      <c r="J392" s="232">
        <v>787.83333333333337</v>
      </c>
      <c r="K392" s="231">
        <v>780.4</v>
      </c>
      <c r="L392" s="231">
        <v>770</v>
      </c>
      <c r="M392" s="231">
        <v>0.99694000000000005</v>
      </c>
      <c r="N392" s="1"/>
      <c r="O392" s="1"/>
    </row>
    <row r="393" spans="1:15" ht="12.75" customHeight="1">
      <c r="A393" s="30">
        <v>383</v>
      </c>
      <c r="B393" s="217" t="s">
        <v>183</v>
      </c>
      <c r="C393" s="231">
        <v>2414.4</v>
      </c>
      <c r="D393" s="232">
        <v>2424.75</v>
      </c>
      <c r="E393" s="232">
        <v>2399.75</v>
      </c>
      <c r="F393" s="232">
        <v>2385.1</v>
      </c>
      <c r="G393" s="232">
        <v>2360.1</v>
      </c>
      <c r="H393" s="232">
        <v>2439.4</v>
      </c>
      <c r="I393" s="232">
        <v>2464.4</v>
      </c>
      <c r="J393" s="232">
        <v>2479.0500000000002</v>
      </c>
      <c r="K393" s="231">
        <v>2449.75</v>
      </c>
      <c r="L393" s="231">
        <v>2410.1</v>
      </c>
      <c r="M393" s="231">
        <v>40.782449999999997</v>
      </c>
      <c r="N393" s="1"/>
      <c r="O393" s="1"/>
    </row>
    <row r="394" spans="1:15" ht="12.75" customHeight="1">
      <c r="A394" s="30">
        <v>384</v>
      </c>
      <c r="B394" s="217" t="s">
        <v>797</v>
      </c>
      <c r="C394" s="231">
        <v>99.4</v>
      </c>
      <c r="D394" s="232">
        <v>99.333333333333329</v>
      </c>
      <c r="E394" s="232">
        <v>98.666666666666657</v>
      </c>
      <c r="F394" s="232">
        <v>97.933333333333323</v>
      </c>
      <c r="G394" s="232">
        <v>97.266666666666652</v>
      </c>
      <c r="H394" s="232">
        <v>100.06666666666666</v>
      </c>
      <c r="I394" s="232">
        <v>100.73333333333332</v>
      </c>
      <c r="J394" s="232">
        <v>101.46666666666667</v>
      </c>
      <c r="K394" s="231">
        <v>100</v>
      </c>
      <c r="L394" s="231">
        <v>98.6</v>
      </c>
      <c r="M394" s="231">
        <v>2.9345400000000001</v>
      </c>
      <c r="N394" s="1"/>
      <c r="O394" s="1"/>
    </row>
    <row r="395" spans="1:15" ht="12.75" customHeight="1">
      <c r="A395" s="30">
        <v>385</v>
      </c>
      <c r="B395" s="217" t="s">
        <v>456</v>
      </c>
      <c r="C395" s="231">
        <v>678.15</v>
      </c>
      <c r="D395" s="232">
        <v>681.48333333333323</v>
      </c>
      <c r="E395" s="232">
        <v>671.76666666666642</v>
      </c>
      <c r="F395" s="232">
        <v>665.38333333333321</v>
      </c>
      <c r="G395" s="232">
        <v>655.6666666666664</v>
      </c>
      <c r="H395" s="232">
        <v>687.86666666666645</v>
      </c>
      <c r="I395" s="232">
        <v>697.58333333333337</v>
      </c>
      <c r="J395" s="232">
        <v>703.96666666666647</v>
      </c>
      <c r="K395" s="231">
        <v>691.2</v>
      </c>
      <c r="L395" s="231">
        <v>675.1</v>
      </c>
      <c r="M395" s="231">
        <v>0.27284000000000003</v>
      </c>
      <c r="N395" s="1"/>
      <c r="O395" s="1"/>
    </row>
    <row r="396" spans="1:15" ht="12.75" customHeight="1">
      <c r="A396" s="30">
        <v>386</v>
      </c>
      <c r="B396" s="217" t="s">
        <v>457</v>
      </c>
      <c r="C396" s="231">
        <v>1325.95</v>
      </c>
      <c r="D396" s="232">
        <v>1334.5166666666667</v>
      </c>
      <c r="E396" s="232">
        <v>1308.1333333333332</v>
      </c>
      <c r="F396" s="232">
        <v>1290.3166666666666</v>
      </c>
      <c r="G396" s="232">
        <v>1263.9333333333332</v>
      </c>
      <c r="H396" s="232">
        <v>1352.3333333333333</v>
      </c>
      <c r="I396" s="232">
        <v>1378.7166666666669</v>
      </c>
      <c r="J396" s="232">
        <v>1396.5333333333333</v>
      </c>
      <c r="K396" s="231">
        <v>1360.9</v>
      </c>
      <c r="L396" s="231">
        <v>1316.7</v>
      </c>
      <c r="M396" s="231">
        <v>2.6052300000000002</v>
      </c>
      <c r="N396" s="1"/>
      <c r="O396" s="1"/>
    </row>
    <row r="397" spans="1:15" ht="12.75" customHeight="1">
      <c r="A397" s="30">
        <v>387</v>
      </c>
      <c r="B397" s="217" t="s">
        <v>270</v>
      </c>
      <c r="C397" s="231">
        <v>757.1</v>
      </c>
      <c r="D397" s="232">
        <v>757.06666666666661</v>
      </c>
      <c r="E397" s="232">
        <v>753.03333333333319</v>
      </c>
      <c r="F397" s="232">
        <v>748.96666666666658</v>
      </c>
      <c r="G397" s="232">
        <v>744.93333333333317</v>
      </c>
      <c r="H397" s="232">
        <v>761.13333333333321</v>
      </c>
      <c r="I397" s="232">
        <v>765.16666666666652</v>
      </c>
      <c r="J397" s="232">
        <v>769.23333333333323</v>
      </c>
      <c r="K397" s="231">
        <v>761.1</v>
      </c>
      <c r="L397" s="231">
        <v>753</v>
      </c>
      <c r="M397" s="231">
        <v>2.7743500000000001</v>
      </c>
      <c r="N397" s="1"/>
      <c r="O397" s="1"/>
    </row>
    <row r="398" spans="1:15" ht="12.75" customHeight="1">
      <c r="A398" s="30">
        <v>388</v>
      </c>
      <c r="B398" s="217" t="s">
        <v>185</v>
      </c>
      <c r="C398" s="231">
        <v>1158.4000000000001</v>
      </c>
      <c r="D398" s="232">
        <v>1156.7333333333333</v>
      </c>
      <c r="E398" s="232">
        <v>1142.8166666666666</v>
      </c>
      <c r="F398" s="232">
        <v>1127.2333333333333</v>
      </c>
      <c r="G398" s="232">
        <v>1113.3166666666666</v>
      </c>
      <c r="H398" s="232">
        <v>1172.3166666666666</v>
      </c>
      <c r="I398" s="232">
        <v>1186.2333333333331</v>
      </c>
      <c r="J398" s="232">
        <v>1201.8166666666666</v>
      </c>
      <c r="K398" s="231">
        <v>1170.6500000000001</v>
      </c>
      <c r="L398" s="231">
        <v>1141.1500000000001</v>
      </c>
      <c r="M398" s="231">
        <v>4.8805199999999997</v>
      </c>
      <c r="N398" s="1"/>
      <c r="O398" s="1"/>
    </row>
    <row r="399" spans="1:15" ht="12.75" customHeight="1">
      <c r="A399" s="30">
        <v>389</v>
      </c>
      <c r="B399" s="217" t="s">
        <v>458</v>
      </c>
      <c r="C399" s="231">
        <v>361.7</v>
      </c>
      <c r="D399" s="232">
        <v>362.7833333333333</v>
      </c>
      <c r="E399" s="232">
        <v>358.56666666666661</v>
      </c>
      <c r="F399" s="232">
        <v>355.43333333333328</v>
      </c>
      <c r="G399" s="232">
        <v>351.21666666666658</v>
      </c>
      <c r="H399" s="232">
        <v>365.91666666666663</v>
      </c>
      <c r="I399" s="232">
        <v>370.13333333333333</v>
      </c>
      <c r="J399" s="232">
        <v>373.26666666666665</v>
      </c>
      <c r="K399" s="231">
        <v>367</v>
      </c>
      <c r="L399" s="231">
        <v>359.65</v>
      </c>
      <c r="M399" s="231">
        <v>0.31001000000000001</v>
      </c>
      <c r="N399" s="1"/>
      <c r="O399" s="1"/>
    </row>
    <row r="400" spans="1:15" ht="12.75" customHeight="1">
      <c r="A400" s="30">
        <v>390</v>
      </c>
      <c r="B400" s="217" t="s">
        <v>459</v>
      </c>
      <c r="C400" s="231">
        <v>31.1</v>
      </c>
      <c r="D400" s="232">
        <v>31.333333333333332</v>
      </c>
      <c r="E400" s="232">
        <v>30.666666666666664</v>
      </c>
      <c r="F400" s="232">
        <v>30.233333333333331</v>
      </c>
      <c r="G400" s="232">
        <v>29.566666666666663</v>
      </c>
      <c r="H400" s="232">
        <v>31.766666666666666</v>
      </c>
      <c r="I400" s="232">
        <v>32.43333333333333</v>
      </c>
      <c r="J400" s="232">
        <v>32.866666666666667</v>
      </c>
      <c r="K400" s="231">
        <v>32</v>
      </c>
      <c r="L400" s="231">
        <v>30.9</v>
      </c>
      <c r="M400" s="231">
        <v>17.161249999999999</v>
      </c>
      <c r="N400" s="1"/>
      <c r="O400" s="1"/>
    </row>
    <row r="401" spans="1:15" ht="12.75" customHeight="1">
      <c r="A401" s="30">
        <v>391</v>
      </c>
      <c r="B401" s="217" t="s">
        <v>460</v>
      </c>
      <c r="C401" s="231">
        <v>4471.8</v>
      </c>
      <c r="D401" s="232">
        <v>4464.75</v>
      </c>
      <c r="E401" s="232">
        <v>4443.25</v>
      </c>
      <c r="F401" s="232">
        <v>4414.7</v>
      </c>
      <c r="G401" s="232">
        <v>4393.2</v>
      </c>
      <c r="H401" s="232">
        <v>4493.3</v>
      </c>
      <c r="I401" s="232">
        <v>4514.8</v>
      </c>
      <c r="J401" s="232">
        <v>4543.3500000000004</v>
      </c>
      <c r="K401" s="231">
        <v>4486.25</v>
      </c>
      <c r="L401" s="231">
        <v>4436.2</v>
      </c>
      <c r="M401" s="231">
        <v>6.2960000000000002E-2</v>
      </c>
      <c r="N401" s="1"/>
      <c r="O401" s="1"/>
    </row>
    <row r="402" spans="1:15" ht="12.75" customHeight="1">
      <c r="A402" s="30">
        <v>392</v>
      </c>
      <c r="B402" s="217" t="s">
        <v>189</v>
      </c>
      <c r="C402" s="231">
        <v>2312.35</v>
      </c>
      <c r="D402" s="232">
        <v>2316.7666666666664</v>
      </c>
      <c r="E402" s="232">
        <v>2295.583333333333</v>
      </c>
      <c r="F402" s="232">
        <v>2278.8166666666666</v>
      </c>
      <c r="G402" s="232">
        <v>2257.6333333333332</v>
      </c>
      <c r="H402" s="232">
        <v>2333.5333333333328</v>
      </c>
      <c r="I402" s="232">
        <v>2354.7166666666662</v>
      </c>
      <c r="J402" s="232">
        <v>2371.4833333333327</v>
      </c>
      <c r="K402" s="231">
        <v>2337.9499999999998</v>
      </c>
      <c r="L402" s="231">
        <v>2300</v>
      </c>
      <c r="M402" s="231">
        <v>5.1803699999999999</v>
      </c>
      <c r="N402" s="1"/>
      <c r="O402" s="1"/>
    </row>
    <row r="403" spans="1:15" ht="12.75" customHeight="1">
      <c r="A403" s="30">
        <v>393</v>
      </c>
      <c r="B403" s="217" t="s">
        <v>803</v>
      </c>
      <c r="C403" s="231">
        <v>81.95</v>
      </c>
      <c r="D403" s="232">
        <v>82.5</v>
      </c>
      <c r="E403" s="232">
        <v>80.75</v>
      </c>
      <c r="F403" s="232">
        <v>79.55</v>
      </c>
      <c r="G403" s="232">
        <v>77.8</v>
      </c>
      <c r="H403" s="232">
        <v>83.7</v>
      </c>
      <c r="I403" s="232">
        <v>85.45</v>
      </c>
      <c r="J403" s="232">
        <v>86.65</v>
      </c>
      <c r="K403" s="231">
        <v>84.25</v>
      </c>
      <c r="L403" s="231">
        <v>81.3</v>
      </c>
      <c r="M403" s="231">
        <v>309.86718999999999</v>
      </c>
      <c r="N403" s="1"/>
      <c r="O403" s="1"/>
    </row>
    <row r="404" spans="1:15" ht="12.75" customHeight="1">
      <c r="A404" s="30">
        <v>394</v>
      </c>
      <c r="B404" s="217" t="s">
        <v>271</v>
      </c>
      <c r="C404" s="231">
        <v>5406.3</v>
      </c>
      <c r="D404" s="232">
        <v>5407.2666666666664</v>
      </c>
      <c r="E404" s="232">
        <v>5360.5333333333328</v>
      </c>
      <c r="F404" s="232">
        <v>5314.7666666666664</v>
      </c>
      <c r="G404" s="232">
        <v>5268.0333333333328</v>
      </c>
      <c r="H404" s="232">
        <v>5453.0333333333328</v>
      </c>
      <c r="I404" s="232">
        <v>5499.7666666666664</v>
      </c>
      <c r="J404" s="232">
        <v>5545.5333333333328</v>
      </c>
      <c r="K404" s="231">
        <v>5454</v>
      </c>
      <c r="L404" s="231">
        <v>5361.5</v>
      </c>
      <c r="M404" s="231">
        <v>0.11583</v>
      </c>
      <c r="N404" s="1"/>
      <c r="O404" s="1"/>
    </row>
    <row r="405" spans="1:15" ht="12.75" customHeight="1">
      <c r="A405" s="30">
        <v>395</v>
      </c>
      <c r="B405" s="217" t="s">
        <v>827</v>
      </c>
      <c r="C405" s="231">
        <v>1196.0999999999999</v>
      </c>
      <c r="D405" s="232">
        <v>1188.6166666666666</v>
      </c>
      <c r="E405" s="232">
        <v>1167.6833333333332</v>
      </c>
      <c r="F405" s="232">
        <v>1139.2666666666667</v>
      </c>
      <c r="G405" s="232">
        <v>1118.3333333333333</v>
      </c>
      <c r="H405" s="232">
        <v>1217.0333333333331</v>
      </c>
      <c r="I405" s="232">
        <v>1237.9666666666665</v>
      </c>
      <c r="J405" s="232">
        <v>1266.383333333333</v>
      </c>
      <c r="K405" s="231">
        <v>1209.55</v>
      </c>
      <c r="L405" s="231">
        <v>1160.2</v>
      </c>
      <c r="M405" s="231">
        <v>1.0655300000000001</v>
      </c>
      <c r="N405" s="1"/>
      <c r="O405" s="1"/>
    </row>
    <row r="406" spans="1:15" ht="12.75" customHeight="1">
      <c r="A406" s="30">
        <v>396</v>
      </c>
      <c r="B406" s="217" t="s">
        <v>828</v>
      </c>
      <c r="C406" s="231">
        <v>328.4</v>
      </c>
      <c r="D406" s="232">
        <v>329.18333333333334</v>
      </c>
      <c r="E406" s="232">
        <v>325.4666666666667</v>
      </c>
      <c r="F406" s="232">
        <v>322.53333333333336</v>
      </c>
      <c r="G406" s="232">
        <v>318.81666666666672</v>
      </c>
      <c r="H406" s="232">
        <v>332.11666666666667</v>
      </c>
      <c r="I406" s="232">
        <v>335.83333333333326</v>
      </c>
      <c r="J406" s="232">
        <v>338.76666666666665</v>
      </c>
      <c r="K406" s="231">
        <v>332.9</v>
      </c>
      <c r="L406" s="231">
        <v>326.25</v>
      </c>
      <c r="M406" s="231">
        <v>0.69381000000000004</v>
      </c>
      <c r="N406" s="1"/>
      <c r="O406" s="1"/>
    </row>
    <row r="407" spans="1:15" ht="12.75" customHeight="1">
      <c r="A407" s="30">
        <v>397</v>
      </c>
      <c r="B407" s="217" t="s">
        <v>461</v>
      </c>
      <c r="C407" s="231">
        <v>2932.65</v>
      </c>
      <c r="D407" s="232">
        <v>2946.3833333333337</v>
      </c>
      <c r="E407" s="232">
        <v>2901.8166666666675</v>
      </c>
      <c r="F407" s="232">
        <v>2870.983333333334</v>
      </c>
      <c r="G407" s="232">
        <v>2826.4166666666679</v>
      </c>
      <c r="H407" s="232">
        <v>2977.2166666666672</v>
      </c>
      <c r="I407" s="232">
        <v>3021.7833333333338</v>
      </c>
      <c r="J407" s="232">
        <v>3052.6166666666668</v>
      </c>
      <c r="K407" s="231">
        <v>2990.95</v>
      </c>
      <c r="L407" s="231">
        <v>2915.55</v>
      </c>
      <c r="M407" s="231">
        <v>1.6256600000000001</v>
      </c>
      <c r="N407" s="1"/>
      <c r="O407" s="1"/>
    </row>
    <row r="408" spans="1:15" ht="12.75" customHeight="1">
      <c r="A408" s="30">
        <v>398</v>
      </c>
      <c r="B408" s="217" t="s">
        <v>860</v>
      </c>
      <c r="C408" s="231">
        <v>472.65</v>
      </c>
      <c r="D408" s="232">
        <v>474.95</v>
      </c>
      <c r="E408" s="232">
        <v>468.7</v>
      </c>
      <c r="F408" s="232">
        <v>464.75</v>
      </c>
      <c r="G408" s="232">
        <v>458.5</v>
      </c>
      <c r="H408" s="232">
        <v>478.9</v>
      </c>
      <c r="I408" s="232">
        <v>485.15</v>
      </c>
      <c r="J408" s="232">
        <v>489.09999999999997</v>
      </c>
      <c r="K408" s="231">
        <v>481.2</v>
      </c>
      <c r="L408" s="231">
        <v>471</v>
      </c>
      <c r="M408" s="231">
        <v>0.51741999999999999</v>
      </c>
      <c r="N408" s="1"/>
      <c r="O408" s="1"/>
    </row>
    <row r="409" spans="1:15" ht="12.75" customHeight="1">
      <c r="A409" s="30">
        <v>399</v>
      </c>
      <c r="B409" s="217" t="s">
        <v>462</v>
      </c>
      <c r="C409" s="231">
        <v>1156.8499999999999</v>
      </c>
      <c r="D409" s="232">
        <v>1162.1833333333334</v>
      </c>
      <c r="E409" s="232">
        <v>1141.3666666666668</v>
      </c>
      <c r="F409" s="232">
        <v>1125.8833333333334</v>
      </c>
      <c r="G409" s="232">
        <v>1105.0666666666668</v>
      </c>
      <c r="H409" s="232">
        <v>1177.6666666666667</v>
      </c>
      <c r="I409" s="232">
        <v>1198.4833333333333</v>
      </c>
      <c r="J409" s="232">
        <v>1213.9666666666667</v>
      </c>
      <c r="K409" s="231">
        <v>1183</v>
      </c>
      <c r="L409" s="231">
        <v>1146.7</v>
      </c>
      <c r="M409" s="231">
        <v>0.13122</v>
      </c>
      <c r="N409" s="1"/>
      <c r="O409" s="1"/>
    </row>
    <row r="410" spans="1:15" ht="12.75" customHeight="1">
      <c r="A410" s="30">
        <v>400</v>
      </c>
      <c r="B410" s="217" t="s">
        <v>463</v>
      </c>
      <c r="C410" s="231">
        <v>272.35000000000002</v>
      </c>
      <c r="D410" s="232">
        <v>278.06666666666666</v>
      </c>
      <c r="E410" s="232">
        <v>263.13333333333333</v>
      </c>
      <c r="F410" s="232">
        <v>253.91666666666669</v>
      </c>
      <c r="G410" s="232">
        <v>238.98333333333335</v>
      </c>
      <c r="H410" s="232">
        <v>287.2833333333333</v>
      </c>
      <c r="I410" s="232">
        <v>302.21666666666658</v>
      </c>
      <c r="J410" s="232">
        <v>311.43333333333328</v>
      </c>
      <c r="K410" s="231">
        <v>293</v>
      </c>
      <c r="L410" s="231">
        <v>268.85000000000002</v>
      </c>
      <c r="M410" s="231">
        <v>28.429659999999998</v>
      </c>
      <c r="N410" s="1"/>
      <c r="O410" s="1"/>
    </row>
    <row r="411" spans="1:15" ht="12.75" customHeight="1">
      <c r="A411" s="30">
        <v>401</v>
      </c>
      <c r="B411" s="217" t="s">
        <v>464</v>
      </c>
      <c r="C411" s="231">
        <v>116.7</v>
      </c>
      <c r="D411" s="232">
        <v>117.66666666666667</v>
      </c>
      <c r="E411" s="232">
        <v>115.03333333333335</v>
      </c>
      <c r="F411" s="232">
        <v>113.36666666666667</v>
      </c>
      <c r="G411" s="232">
        <v>110.73333333333335</v>
      </c>
      <c r="H411" s="232">
        <v>119.33333333333334</v>
      </c>
      <c r="I411" s="232">
        <v>121.96666666666667</v>
      </c>
      <c r="J411" s="232">
        <v>123.63333333333334</v>
      </c>
      <c r="K411" s="231">
        <v>120.3</v>
      </c>
      <c r="L411" s="231">
        <v>116</v>
      </c>
      <c r="M411" s="231">
        <v>5.3188599999999999</v>
      </c>
      <c r="N411" s="1"/>
      <c r="O411" s="1"/>
    </row>
    <row r="412" spans="1:15" ht="12.75" customHeight="1">
      <c r="A412" s="30">
        <v>402</v>
      </c>
      <c r="B412" s="217" t="s">
        <v>861</v>
      </c>
      <c r="C412" s="231">
        <v>641.29999999999995</v>
      </c>
      <c r="D412" s="232">
        <v>642.43333333333328</v>
      </c>
      <c r="E412" s="232">
        <v>634.86666666666656</v>
      </c>
      <c r="F412" s="232">
        <v>628.43333333333328</v>
      </c>
      <c r="G412" s="232">
        <v>620.86666666666656</v>
      </c>
      <c r="H412" s="232">
        <v>648.86666666666656</v>
      </c>
      <c r="I412" s="232">
        <v>656.43333333333339</v>
      </c>
      <c r="J412" s="232">
        <v>662.86666666666656</v>
      </c>
      <c r="K412" s="231">
        <v>650</v>
      </c>
      <c r="L412" s="231">
        <v>636</v>
      </c>
      <c r="M412" s="231">
        <v>0.26440999999999998</v>
      </c>
      <c r="N412" s="1"/>
      <c r="O412" s="1"/>
    </row>
    <row r="413" spans="1:15" ht="12.75" customHeight="1">
      <c r="A413" s="30">
        <v>403</v>
      </c>
      <c r="B413" s="217" t="s">
        <v>187</v>
      </c>
      <c r="C413" s="231">
        <v>26512.9</v>
      </c>
      <c r="D413" s="232">
        <v>26326.283333333336</v>
      </c>
      <c r="E413" s="232">
        <v>25726.616666666672</v>
      </c>
      <c r="F413" s="232">
        <v>24940.333333333336</v>
      </c>
      <c r="G413" s="232">
        <v>24340.666666666672</v>
      </c>
      <c r="H413" s="232">
        <v>27112.566666666673</v>
      </c>
      <c r="I413" s="232">
        <v>27712.233333333337</v>
      </c>
      <c r="J413" s="232">
        <v>28498.516666666674</v>
      </c>
      <c r="K413" s="231">
        <v>26925.95</v>
      </c>
      <c r="L413" s="231">
        <v>25540</v>
      </c>
      <c r="M413" s="231">
        <v>1.87893</v>
      </c>
      <c r="N413" s="1"/>
      <c r="O413" s="1"/>
    </row>
    <row r="414" spans="1:15" ht="12.75" customHeight="1">
      <c r="A414" s="30">
        <v>404</v>
      </c>
      <c r="B414" s="217" t="s">
        <v>829</v>
      </c>
      <c r="C414" s="231">
        <v>46.55</v>
      </c>
      <c r="D414" s="232">
        <v>46.783333333333331</v>
      </c>
      <c r="E414" s="232">
        <v>46.016666666666666</v>
      </c>
      <c r="F414" s="232">
        <v>45.483333333333334</v>
      </c>
      <c r="G414" s="232">
        <v>44.716666666666669</v>
      </c>
      <c r="H414" s="232">
        <v>47.316666666666663</v>
      </c>
      <c r="I414" s="232">
        <v>48.083333333333329</v>
      </c>
      <c r="J414" s="232">
        <v>48.61666666666666</v>
      </c>
      <c r="K414" s="231">
        <v>47.55</v>
      </c>
      <c r="L414" s="231">
        <v>46.25</v>
      </c>
      <c r="M414" s="231">
        <v>37.731499999999997</v>
      </c>
      <c r="N414" s="1"/>
      <c r="O414" s="1"/>
    </row>
    <row r="415" spans="1:15" ht="12.75" customHeight="1">
      <c r="A415" s="30">
        <v>405</v>
      </c>
      <c r="B415" t="s">
        <v>872</v>
      </c>
      <c r="C415" s="312">
        <v>1237.2</v>
      </c>
      <c r="D415" s="313">
        <v>1243.3999999999999</v>
      </c>
      <c r="E415" s="313">
        <v>1227.9999999999998</v>
      </c>
      <c r="F415" s="313">
        <v>1218.8</v>
      </c>
      <c r="G415" s="313">
        <v>1203.3999999999999</v>
      </c>
      <c r="H415" s="313">
        <v>1252.5999999999997</v>
      </c>
      <c r="I415" s="313">
        <v>1267.9999999999998</v>
      </c>
      <c r="J415" s="313">
        <v>1277.1999999999996</v>
      </c>
      <c r="K415" s="312">
        <v>1258.8</v>
      </c>
      <c r="L415" s="312">
        <v>1234.2</v>
      </c>
      <c r="M415" s="312">
        <v>4.6182100000000004</v>
      </c>
      <c r="N415" s="1"/>
      <c r="O415" s="1"/>
    </row>
    <row r="416" spans="1:15" ht="12.75" customHeight="1">
      <c r="A416" s="30">
        <v>406</v>
      </c>
      <c r="B416" s="217" t="s">
        <v>830</v>
      </c>
      <c r="C416" s="231">
        <v>290.2</v>
      </c>
      <c r="D416" s="232">
        <v>289.81666666666666</v>
      </c>
      <c r="E416" s="232">
        <v>287.43333333333334</v>
      </c>
      <c r="F416" s="232">
        <v>284.66666666666669</v>
      </c>
      <c r="G416" s="232">
        <v>282.28333333333336</v>
      </c>
      <c r="H416" s="232">
        <v>292.58333333333331</v>
      </c>
      <c r="I416" s="232">
        <v>294.96666666666664</v>
      </c>
      <c r="J416" s="232">
        <v>297.73333333333329</v>
      </c>
      <c r="K416" s="231">
        <v>292.2</v>
      </c>
      <c r="L416" s="231">
        <v>287.05</v>
      </c>
      <c r="M416" s="231">
        <v>0.96253999999999995</v>
      </c>
      <c r="N416" s="1"/>
      <c r="O416" s="1"/>
    </row>
    <row r="417" spans="1:15" ht="12.75" customHeight="1">
      <c r="A417" s="30">
        <v>407</v>
      </c>
      <c r="B417" s="217" t="s">
        <v>188</v>
      </c>
      <c r="C417" s="231">
        <v>3196.95</v>
      </c>
      <c r="D417" s="232">
        <v>3210.6333333333332</v>
      </c>
      <c r="E417" s="232">
        <v>3179.3166666666666</v>
      </c>
      <c r="F417" s="232">
        <v>3161.6833333333334</v>
      </c>
      <c r="G417" s="232">
        <v>3130.3666666666668</v>
      </c>
      <c r="H417" s="232">
        <v>3228.2666666666664</v>
      </c>
      <c r="I417" s="232">
        <v>3259.583333333333</v>
      </c>
      <c r="J417" s="232">
        <v>3277.2166666666662</v>
      </c>
      <c r="K417" s="231">
        <v>3241.95</v>
      </c>
      <c r="L417" s="231">
        <v>3193</v>
      </c>
      <c r="M417" s="231">
        <v>3.38809</v>
      </c>
      <c r="N417" s="1"/>
      <c r="O417" s="1"/>
    </row>
    <row r="418" spans="1:15" ht="12.75" customHeight="1">
      <c r="A418" s="30">
        <v>408</v>
      </c>
      <c r="B418" s="217" t="s">
        <v>465</v>
      </c>
      <c r="C418" s="231">
        <v>588.79999999999995</v>
      </c>
      <c r="D418" s="232">
        <v>590.51666666666665</v>
      </c>
      <c r="E418" s="232">
        <v>583.23333333333335</v>
      </c>
      <c r="F418" s="232">
        <v>577.66666666666674</v>
      </c>
      <c r="G418" s="232">
        <v>570.38333333333344</v>
      </c>
      <c r="H418" s="232">
        <v>596.08333333333326</v>
      </c>
      <c r="I418" s="232">
        <v>603.36666666666656</v>
      </c>
      <c r="J418" s="232">
        <v>608.93333333333317</v>
      </c>
      <c r="K418" s="231">
        <v>597.79999999999995</v>
      </c>
      <c r="L418" s="231">
        <v>584.95000000000005</v>
      </c>
      <c r="M418" s="231">
        <v>0.44499</v>
      </c>
      <c r="N418" s="1"/>
      <c r="O418" s="1"/>
    </row>
    <row r="419" spans="1:15" ht="12.75" customHeight="1">
      <c r="A419" s="30">
        <v>409</v>
      </c>
      <c r="B419" s="217" t="s">
        <v>466</v>
      </c>
      <c r="C419" s="231">
        <v>3971.85</v>
      </c>
      <c r="D419" s="232">
        <v>3989.5333333333333</v>
      </c>
      <c r="E419" s="232">
        <v>3934.3166666666666</v>
      </c>
      <c r="F419" s="232">
        <v>3896.7833333333333</v>
      </c>
      <c r="G419" s="232">
        <v>3841.5666666666666</v>
      </c>
      <c r="H419" s="232">
        <v>4027.0666666666666</v>
      </c>
      <c r="I419" s="232">
        <v>4082.2833333333328</v>
      </c>
      <c r="J419" s="232">
        <v>4119.8166666666666</v>
      </c>
      <c r="K419" s="231">
        <v>4044.75</v>
      </c>
      <c r="L419" s="231">
        <v>3952</v>
      </c>
      <c r="M419" s="231">
        <v>0.40048</v>
      </c>
      <c r="N419" s="1"/>
      <c r="O419" s="1"/>
    </row>
    <row r="420" spans="1:15" ht="12.75" customHeight="1">
      <c r="A420" s="30">
        <v>410</v>
      </c>
      <c r="B420" s="217" t="s">
        <v>798</v>
      </c>
      <c r="C420" s="231">
        <v>472.05</v>
      </c>
      <c r="D420" s="232">
        <v>470.31666666666666</v>
      </c>
      <c r="E420" s="232">
        <v>462.83333333333331</v>
      </c>
      <c r="F420" s="232">
        <v>453.61666666666667</v>
      </c>
      <c r="G420" s="232">
        <v>446.13333333333333</v>
      </c>
      <c r="H420" s="232">
        <v>479.5333333333333</v>
      </c>
      <c r="I420" s="232">
        <v>487.01666666666665</v>
      </c>
      <c r="J420" s="232">
        <v>496.23333333333329</v>
      </c>
      <c r="K420" s="231">
        <v>477.8</v>
      </c>
      <c r="L420" s="231">
        <v>461.1</v>
      </c>
      <c r="M420" s="231">
        <v>11.69223</v>
      </c>
      <c r="N420" s="1"/>
      <c r="O420" s="1"/>
    </row>
    <row r="421" spans="1:15" ht="12.75" customHeight="1">
      <c r="A421" s="30">
        <v>411</v>
      </c>
      <c r="B421" s="217" t="s">
        <v>467</v>
      </c>
      <c r="C421" s="231">
        <v>735.85</v>
      </c>
      <c r="D421" s="232">
        <v>723.68333333333339</v>
      </c>
      <c r="E421" s="232">
        <v>694.36666666666679</v>
      </c>
      <c r="F421" s="232">
        <v>652.88333333333344</v>
      </c>
      <c r="G421" s="232">
        <v>623.56666666666683</v>
      </c>
      <c r="H421" s="232">
        <v>765.16666666666674</v>
      </c>
      <c r="I421" s="232">
        <v>794.48333333333335</v>
      </c>
      <c r="J421" s="232">
        <v>835.9666666666667</v>
      </c>
      <c r="K421" s="231">
        <v>753</v>
      </c>
      <c r="L421" s="231">
        <v>682.2</v>
      </c>
      <c r="M421" s="231">
        <v>43.438459999999999</v>
      </c>
      <c r="N421" s="1"/>
      <c r="O421" s="1"/>
    </row>
    <row r="422" spans="1:15" ht="12.75" customHeight="1">
      <c r="A422" s="30">
        <v>412</v>
      </c>
      <c r="B422" s="217" t="s">
        <v>831</v>
      </c>
      <c r="C422" s="231">
        <v>566.20000000000005</v>
      </c>
      <c r="D422" s="232">
        <v>551.93333333333339</v>
      </c>
      <c r="E422" s="232">
        <v>526.26666666666677</v>
      </c>
      <c r="F422" s="232">
        <v>486.33333333333337</v>
      </c>
      <c r="G422" s="232">
        <v>460.66666666666674</v>
      </c>
      <c r="H422" s="232">
        <v>591.86666666666679</v>
      </c>
      <c r="I422" s="232">
        <v>617.5333333333333</v>
      </c>
      <c r="J422" s="232">
        <v>657.46666666666681</v>
      </c>
      <c r="K422" s="231">
        <v>577.6</v>
      </c>
      <c r="L422" s="231">
        <v>512</v>
      </c>
      <c r="M422" s="231">
        <v>35.349069999999998</v>
      </c>
      <c r="N422" s="1"/>
      <c r="O422" s="1"/>
    </row>
    <row r="423" spans="1:15" ht="12.75" customHeight="1">
      <c r="A423" s="30">
        <v>413</v>
      </c>
      <c r="B423" s="217" t="s">
        <v>186</v>
      </c>
      <c r="C423" s="231">
        <v>525.15</v>
      </c>
      <c r="D423" s="232">
        <v>527.08333333333337</v>
      </c>
      <c r="E423" s="232">
        <v>520.2166666666667</v>
      </c>
      <c r="F423" s="232">
        <v>515.2833333333333</v>
      </c>
      <c r="G423" s="232">
        <v>508.41666666666663</v>
      </c>
      <c r="H423" s="232">
        <v>532.01666666666677</v>
      </c>
      <c r="I423" s="232">
        <v>538.88333333333333</v>
      </c>
      <c r="J423" s="232">
        <v>543.81666666666683</v>
      </c>
      <c r="K423" s="231">
        <v>533.95000000000005</v>
      </c>
      <c r="L423" s="231">
        <v>522.15</v>
      </c>
      <c r="M423" s="231">
        <v>125.70032</v>
      </c>
      <c r="N423" s="1"/>
      <c r="O423" s="1"/>
    </row>
    <row r="424" spans="1:15" ht="12.75" customHeight="1">
      <c r="A424" s="30">
        <v>414</v>
      </c>
      <c r="B424" s="217" t="s">
        <v>184</v>
      </c>
      <c r="C424" s="231">
        <v>86.05</v>
      </c>
      <c r="D424" s="232">
        <v>85.84999999999998</v>
      </c>
      <c r="E424" s="232">
        <v>85.099999999999966</v>
      </c>
      <c r="F424" s="232">
        <v>84.149999999999991</v>
      </c>
      <c r="G424" s="232">
        <v>83.399999999999977</v>
      </c>
      <c r="H424" s="232">
        <v>86.799999999999955</v>
      </c>
      <c r="I424" s="232">
        <v>87.549999999999983</v>
      </c>
      <c r="J424" s="232">
        <v>88.499999999999943</v>
      </c>
      <c r="K424" s="231">
        <v>86.6</v>
      </c>
      <c r="L424" s="231">
        <v>84.9</v>
      </c>
      <c r="M424" s="231">
        <v>123.15939</v>
      </c>
      <c r="N424" s="1"/>
      <c r="O424" s="1"/>
    </row>
    <row r="425" spans="1:15" ht="12.75" customHeight="1">
      <c r="A425" s="30">
        <v>415</v>
      </c>
      <c r="B425" s="217" t="s">
        <v>468</v>
      </c>
      <c r="C425" s="231">
        <v>293.95</v>
      </c>
      <c r="D425" s="232">
        <v>296.18333333333334</v>
      </c>
      <c r="E425" s="232">
        <v>290.76666666666665</v>
      </c>
      <c r="F425" s="232">
        <v>287.58333333333331</v>
      </c>
      <c r="G425" s="232">
        <v>282.16666666666663</v>
      </c>
      <c r="H425" s="232">
        <v>299.36666666666667</v>
      </c>
      <c r="I425" s="232">
        <v>304.7833333333333</v>
      </c>
      <c r="J425" s="232">
        <v>307.9666666666667</v>
      </c>
      <c r="K425" s="231">
        <v>301.60000000000002</v>
      </c>
      <c r="L425" s="231">
        <v>293</v>
      </c>
      <c r="M425" s="231">
        <v>1.5946800000000001</v>
      </c>
      <c r="N425" s="1"/>
      <c r="O425" s="1"/>
    </row>
    <row r="426" spans="1:15" ht="12.75" customHeight="1">
      <c r="A426" s="30">
        <v>416</v>
      </c>
      <c r="B426" s="217" t="s">
        <v>469</v>
      </c>
      <c r="C426" s="231">
        <v>170.15</v>
      </c>
      <c r="D426" s="232">
        <v>170.43333333333331</v>
      </c>
      <c r="E426" s="232">
        <v>168.86666666666662</v>
      </c>
      <c r="F426" s="232">
        <v>167.58333333333331</v>
      </c>
      <c r="G426" s="232">
        <v>166.01666666666662</v>
      </c>
      <c r="H426" s="232">
        <v>171.71666666666661</v>
      </c>
      <c r="I426" s="232">
        <v>173.28333333333327</v>
      </c>
      <c r="J426" s="232">
        <v>174.56666666666661</v>
      </c>
      <c r="K426" s="231">
        <v>172</v>
      </c>
      <c r="L426" s="231">
        <v>169.15</v>
      </c>
      <c r="M426" s="231">
        <v>2.4454099999999999</v>
      </c>
      <c r="N426" s="1"/>
      <c r="O426" s="1"/>
    </row>
    <row r="427" spans="1:15" ht="12.75" customHeight="1">
      <c r="A427" s="30">
        <v>417</v>
      </c>
      <c r="B427" s="217" t="s">
        <v>470</v>
      </c>
      <c r="C427" s="231">
        <v>368.8</v>
      </c>
      <c r="D427" s="232">
        <v>373.7</v>
      </c>
      <c r="E427" s="232">
        <v>353.95</v>
      </c>
      <c r="F427" s="232">
        <v>339.1</v>
      </c>
      <c r="G427" s="232">
        <v>319.35000000000002</v>
      </c>
      <c r="H427" s="232">
        <v>388.54999999999995</v>
      </c>
      <c r="I427" s="232">
        <v>408.29999999999995</v>
      </c>
      <c r="J427" s="232">
        <v>423.14999999999992</v>
      </c>
      <c r="K427" s="231">
        <v>393.45</v>
      </c>
      <c r="L427" s="231">
        <v>358.85</v>
      </c>
      <c r="M427" s="231">
        <v>4.51403</v>
      </c>
      <c r="N427" s="1"/>
      <c r="O427" s="1"/>
    </row>
    <row r="428" spans="1:15" ht="12.75" customHeight="1">
      <c r="A428" s="30">
        <v>418</v>
      </c>
      <c r="B428" s="217" t="s">
        <v>471</v>
      </c>
      <c r="C428" s="231">
        <v>475.7</v>
      </c>
      <c r="D428" s="232">
        <v>462.61666666666662</v>
      </c>
      <c r="E428" s="232">
        <v>443.23333333333323</v>
      </c>
      <c r="F428" s="232">
        <v>410.76666666666659</v>
      </c>
      <c r="G428" s="232">
        <v>391.38333333333321</v>
      </c>
      <c r="H428" s="232">
        <v>495.08333333333326</v>
      </c>
      <c r="I428" s="232">
        <v>514.46666666666658</v>
      </c>
      <c r="J428" s="232">
        <v>546.93333333333328</v>
      </c>
      <c r="K428" s="231">
        <v>482</v>
      </c>
      <c r="L428" s="231">
        <v>430.15</v>
      </c>
      <c r="M428" s="231">
        <v>53.227789999999999</v>
      </c>
      <c r="N428" s="1"/>
      <c r="O428" s="1"/>
    </row>
    <row r="429" spans="1:15" ht="12.75" customHeight="1">
      <c r="A429" s="30">
        <v>419</v>
      </c>
      <c r="B429" s="217" t="s">
        <v>472</v>
      </c>
      <c r="C429" s="231">
        <v>193.65</v>
      </c>
      <c r="D429" s="232">
        <v>196.65</v>
      </c>
      <c r="E429" s="232">
        <v>189.35000000000002</v>
      </c>
      <c r="F429" s="232">
        <v>185.05</v>
      </c>
      <c r="G429" s="232">
        <v>177.75000000000003</v>
      </c>
      <c r="H429" s="232">
        <v>200.95000000000002</v>
      </c>
      <c r="I429" s="232">
        <v>208.25000000000003</v>
      </c>
      <c r="J429" s="232">
        <v>212.55</v>
      </c>
      <c r="K429" s="231">
        <v>203.95</v>
      </c>
      <c r="L429" s="231">
        <v>192.35</v>
      </c>
      <c r="M429" s="231">
        <v>7.7188400000000001</v>
      </c>
      <c r="N429" s="1"/>
      <c r="O429" s="1"/>
    </row>
    <row r="430" spans="1:15" ht="12.75" customHeight="1">
      <c r="A430" s="30">
        <v>420</v>
      </c>
      <c r="B430" s="217" t="s">
        <v>190</v>
      </c>
      <c r="C430" s="231">
        <v>984.4</v>
      </c>
      <c r="D430" s="232">
        <v>983.66666666666663</v>
      </c>
      <c r="E430" s="232">
        <v>975.68333333333328</v>
      </c>
      <c r="F430" s="232">
        <v>966.9666666666667</v>
      </c>
      <c r="G430" s="232">
        <v>958.98333333333335</v>
      </c>
      <c r="H430" s="232">
        <v>992.38333333333321</v>
      </c>
      <c r="I430" s="232">
        <v>1000.3666666666666</v>
      </c>
      <c r="J430" s="232">
        <v>1009.0833333333331</v>
      </c>
      <c r="K430" s="231">
        <v>991.65</v>
      </c>
      <c r="L430" s="231">
        <v>974.95</v>
      </c>
      <c r="M430" s="231">
        <v>21.578710000000001</v>
      </c>
      <c r="N430" s="1"/>
      <c r="O430" s="1"/>
    </row>
    <row r="431" spans="1:15" ht="12.75" customHeight="1">
      <c r="A431" s="30">
        <v>421</v>
      </c>
      <c r="B431" s="217" t="s">
        <v>191</v>
      </c>
      <c r="C431" s="231">
        <v>450.4</v>
      </c>
      <c r="D431" s="232">
        <v>451.5</v>
      </c>
      <c r="E431" s="232">
        <v>447.15</v>
      </c>
      <c r="F431" s="232">
        <v>443.9</v>
      </c>
      <c r="G431" s="232">
        <v>439.54999999999995</v>
      </c>
      <c r="H431" s="232">
        <v>454.75</v>
      </c>
      <c r="I431" s="232">
        <v>459.1</v>
      </c>
      <c r="J431" s="232">
        <v>462.35</v>
      </c>
      <c r="K431" s="231">
        <v>455.85</v>
      </c>
      <c r="L431" s="231">
        <v>448.25</v>
      </c>
      <c r="M431" s="231">
        <v>2.6327500000000001</v>
      </c>
      <c r="N431" s="1"/>
      <c r="O431" s="1"/>
    </row>
    <row r="432" spans="1:15" ht="12.75" customHeight="1">
      <c r="A432" s="30">
        <v>422</v>
      </c>
      <c r="B432" s="217" t="s">
        <v>473</v>
      </c>
      <c r="C432" s="231">
        <v>2327.75</v>
      </c>
      <c r="D432" s="232">
        <v>2336.2000000000003</v>
      </c>
      <c r="E432" s="232">
        <v>2312.5500000000006</v>
      </c>
      <c r="F432" s="232">
        <v>2297.3500000000004</v>
      </c>
      <c r="G432" s="232">
        <v>2273.7000000000007</v>
      </c>
      <c r="H432" s="232">
        <v>2351.4000000000005</v>
      </c>
      <c r="I432" s="232">
        <v>2375.0500000000002</v>
      </c>
      <c r="J432" s="232">
        <v>2390.2500000000005</v>
      </c>
      <c r="K432" s="231">
        <v>2359.85</v>
      </c>
      <c r="L432" s="231">
        <v>2321</v>
      </c>
      <c r="M432" s="231">
        <v>0.43826999999999999</v>
      </c>
      <c r="N432" s="1"/>
      <c r="O432" s="1"/>
    </row>
    <row r="433" spans="1:15" ht="12.75" customHeight="1">
      <c r="A433" s="30">
        <v>423</v>
      </c>
      <c r="B433" s="217" t="s">
        <v>474</v>
      </c>
      <c r="C433" s="231">
        <v>990.6</v>
      </c>
      <c r="D433" s="232">
        <v>992.23333333333323</v>
      </c>
      <c r="E433" s="232">
        <v>984.96666666666647</v>
      </c>
      <c r="F433" s="232">
        <v>979.33333333333326</v>
      </c>
      <c r="G433" s="232">
        <v>972.06666666666649</v>
      </c>
      <c r="H433" s="232">
        <v>997.86666666666645</v>
      </c>
      <c r="I433" s="232">
        <v>1005.1333333333331</v>
      </c>
      <c r="J433" s="232">
        <v>1010.7666666666664</v>
      </c>
      <c r="K433" s="231">
        <v>999.5</v>
      </c>
      <c r="L433" s="231">
        <v>986.6</v>
      </c>
      <c r="M433" s="231">
        <v>0.29017999999999999</v>
      </c>
      <c r="N433" s="1"/>
      <c r="O433" s="1"/>
    </row>
    <row r="434" spans="1:15" ht="12.75" customHeight="1">
      <c r="A434" s="30">
        <v>424</v>
      </c>
      <c r="B434" s="217" t="s">
        <v>475</v>
      </c>
      <c r="C434" s="231">
        <v>319</v>
      </c>
      <c r="D434" s="232">
        <v>322.16666666666669</v>
      </c>
      <c r="E434" s="232">
        <v>312.93333333333339</v>
      </c>
      <c r="F434" s="232">
        <v>306.86666666666673</v>
      </c>
      <c r="G434" s="232">
        <v>297.63333333333344</v>
      </c>
      <c r="H434" s="232">
        <v>328.23333333333335</v>
      </c>
      <c r="I434" s="232">
        <v>337.46666666666658</v>
      </c>
      <c r="J434" s="232">
        <v>343.5333333333333</v>
      </c>
      <c r="K434" s="231">
        <v>331.4</v>
      </c>
      <c r="L434" s="231">
        <v>316.10000000000002</v>
      </c>
      <c r="M434" s="231">
        <v>1.39354</v>
      </c>
      <c r="N434" s="1"/>
      <c r="O434" s="1"/>
    </row>
    <row r="435" spans="1:15" ht="12.75" customHeight="1">
      <c r="A435" s="30">
        <v>425</v>
      </c>
      <c r="B435" s="217" t="s">
        <v>476</v>
      </c>
      <c r="C435" s="231">
        <v>356.2</v>
      </c>
      <c r="D435" s="232">
        <v>357.56666666666666</v>
      </c>
      <c r="E435" s="232">
        <v>350.63333333333333</v>
      </c>
      <c r="F435" s="232">
        <v>345.06666666666666</v>
      </c>
      <c r="G435" s="232">
        <v>338.13333333333333</v>
      </c>
      <c r="H435" s="232">
        <v>363.13333333333333</v>
      </c>
      <c r="I435" s="232">
        <v>370.06666666666661</v>
      </c>
      <c r="J435" s="232">
        <v>375.63333333333333</v>
      </c>
      <c r="K435" s="231">
        <v>364.5</v>
      </c>
      <c r="L435" s="231">
        <v>352</v>
      </c>
      <c r="M435" s="231">
        <v>1.9701500000000001</v>
      </c>
      <c r="N435" s="1"/>
      <c r="O435" s="1"/>
    </row>
    <row r="436" spans="1:15" ht="12.75" customHeight="1">
      <c r="A436" s="30">
        <v>426</v>
      </c>
      <c r="B436" s="217" t="s">
        <v>477</v>
      </c>
      <c r="C436" s="231">
        <v>2701.45</v>
      </c>
      <c r="D436" s="232">
        <v>2712.4833333333331</v>
      </c>
      <c r="E436" s="232">
        <v>2635.9666666666662</v>
      </c>
      <c r="F436" s="232">
        <v>2570.4833333333331</v>
      </c>
      <c r="G436" s="232">
        <v>2493.9666666666662</v>
      </c>
      <c r="H436" s="232">
        <v>2777.9666666666662</v>
      </c>
      <c r="I436" s="232">
        <v>2854.4833333333336</v>
      </c>
      <c r="J436" s="232">
        <v>2919.9666666666662</v>
      </c>
      <c r="K436" s="231">
        <v>2789</v>
      </c>
      <c r="L436" s="231">
        <v>2647</v>
      </c>
      <c r="M436" s="231">
        <v>1.68235</v>
      </c>
      <c r="N436" s="1"/>
      <c r="O436" s="1"/>
    </row>
    <row r="437" spans="1:15" ht="12.75" customHeight="1">
      <c r="A437" s="30">
        <v>427</v>
      </c>
      <c r="B437" s="217" t="s">
        <v>478</v>
      </c>
      <c r="C437" s="231">
        <v>481.15</v>
      </c>
      <c r="D437" s="232">
        <v>480.91666666666669</v>
      </c>
      <c r="E437" s="232">
        <v>476.43333333333339</v>
      </c>
      <c r="F437" s="232">
        <v>471.7166666666667</v>
      </c>
      <c r="G437" s="232">
        <v>467.23333333333341</v>
      </c>
      <c r="H437" s="232">
        <v>485.63333333333338</v>
      </c>
      <c r="I437" s="232">
        <v>490.11666666666662</v>
      </c>
      <c r="J437" s="232">
        <v>494.83333333333337</v>
      </c>
      <c r="K437" s="231">
        <v>485.4</v>
      </c>
      <c r="L437" s="231">
        <v>476.2</v>
      </c>
      <c r="M437" s="231">
        <v>1.41716</v>
      </c>
      <c r="N437" s="1"/>
      <c r="O437" s="1"/>
    </row>
    <row r="438" spans="1:15" ht="12.75" customHeight="1">
      <c r="A438" s="30">
        <v>428</v>
      </c>
      <c r="B438" s="217" t="s">
        <v>479</v>
      </c>
      <c r="C438" s="231">
        <v>8.5500000000000007</v>
      </c>
      <c r="D438" s="232">
        <v>8.6999999999999993</v>
      </c>
      <c r="E438" s="232">
        <v>8.2999999999999989</v>
      </c>
      <c r="F438" s="232">
        <v>8.0499999999999989</v>
      </c>
      <c r="G438" s="232">
        <v>7.6499999999999986</v>
      </c>
      <c r="H438" s="232">
        <v>8.9499999999999993</v>
      </c>
      <c r="I438" s="232">
        <v>9.3499999999999979</v>
      </c>
      <c r="J438" s="232">
        <v>9.6</v>
      </c>
      <c r="K438" s="231">
        <v>9.1</v>
      </c>
      <c r="L438" s="231">
        <v>8.4499999999999993</v>
      </c>
      <c r="M438" s="231">
        <v>1184.9109599999999</v>
      </c>
      <c r="N438" s="1"/>
      <c r="O438" s="1"/>
    </row>
    <row r="439" spans="1:15" ht="12.75" customHeight="1">
      <c r="A439" s="30">
        <v>429</v>
      </c>
      <c r="B439" s="217" t="s">
        <v>862</v>
      </c>
      <c r="C439" s="231">
        <v>270.14999999999998</v>
      </c>
      <c r="D439" s="232">
        <v>272.16666666666669</v>
      </c>
      <c r="E439" s="232">
        <v>266.33333333333337</v>
      </c>
      <c r="F439" s="232">
        <v>262.51666666666671</v>
      </c>
      <c r="G439" s="232">
        <v>256.68333333333339</v>
      </c>
      <c r="H439" s="232">
        <v>275.98333333333335</v>
      </c>
      <c r="I439" s="232">
        <v>281.81666666666672</v>
      </c>
      <c r="J439" s="232">
        <v>285.63333333333333</v>
      </c>
      <c r="K439" s="231">
        <v>278</v>
      </c>
      <c r="L439" s="231">
        <v>268.35000000000002</v>
      </c>
      <c r="M439" s="231">
        <v>1.3160000000000001</v>
      </c>
      <c r="N439" s="1"/>
      <c r="O439" s="1"/>
    </row>
    <row r="440" spans="1:15" ht="12.75" customHeight="1">
      <c r="A440" s="30">
        <v>430</v>
      </c>
      <c r="B440" s="217" t="s">
        <v>480</v>
      </c>
      <c r="C440" s="231">
        <v>1060.1500000000001</v>
      </c>
      <c r="D440" s="232">
        <v>1056.7166666666667</v>
      </c>
      <c r="E440" s="232">
        <v>1043.4333333333334</v>
      </c>
      <c r="F440" s="232">
        <v>1026.7166666666667</v>
      </c>
      <c r="G440" s="232">
        <v>1013.4333333333334</v>
      </c>
      <c r="H440" s="232">
        <v>1073.4333333333334</v>
      </c>
      <c r="I440" s="232">
        <v>1086.7166666666667</v>
      </c>
      <c r="J440" s="232">
        <v>1103.4333333333334</v>
      </c>
      <c r="K440" s="231">
        <v>1070</v>
      </c>
      <c r="L440" s="231">
        <v>1040</v>
      </c>
      <c r="M440" s="231">
        <v>0.37825999999999999</v>
      </c>
      <c r="N440" s="1"/>
      <c r="O440" s="1"/>
    </row>
    <row r="441" spans="1:15" ht="12.75" customHeight="1">
      <c r="A441" s="30">
        <v>431</v>
      </c>
      <c r="B441" s="217" t="s">
        <v>272</v>
      </c>
      <c r="C441" s="231">
        <v>565.35</v>
      </c>
      <c r="D441" s="232">
        <v>566.9666666666667</v>
      </c>
      <c r="E441" s="232">
        <v>561.23333333333335</v>
      </c>
      <c r="F441" s="232">
        <v>557.11666666666667</v>
      </c>
      <c r="G441" s="232">
        <v>551.38333333333333</v>
      </c>
      <c r="H441" s="232">
        <v>571.08333333333337</v>
      </c>
      <c r="I441" s="232">
        <v>576.81666666666672</v>
      </c>
      <c r="J441" s="232">
        <v>580.93333333333339</v>
      </c>
      <c r="K441" s="231">
        <v>572.70000000000005</v>
      </c>
      <c r="L441" s="231">
        <v>562.85</v>
      </c>
      <c r="M441" s="231">
        <v>3.2871600000000001</v>
      </c>
      <c r="N441" s="1"/>
      <c r="O441" s="1"/>
    </row>
    <row r="442" spans="1:15" ht="12.75" customHeight="1">
      <c r="A442" s="30">
        <v>432</v>
      </c>
      <c r="B442" s="217" t="s">
        <v>481</v>
      </c>
      <c r="C442" s="231">
        <v>1533.6</v>
      </c>
      <c r="D442" s="232">
        <v>1534.1666666666667</v>
      </c>
      <c r="E442" s="232">
        <v>1516.9833333333336</v>
      </c>
      <c r="F442" s="232">
        <v>1500.3666666666668</v>
      </c>
      <c r="G442" s="232">
        <v>1483.1833333333336</v>
      </c>
      <c r="H442" s="232">
        <v>1550.7833333333335</v>
      </c>
      <c r="I442" s="232">
        <v>1567.9666666666665</v>
      </c>
      <c r="J442" s="232">
        <v>1584.5833333333335</v>
      </c>
      <c r="K442" s="231">
        <v>1551.35</v>
      </c>
      <c r="L442" s="231">
        <v>1517.55</v>
      </c>
      <c r="M442" s="231">
        <v>9.8930000000000004E-2</v>
      </c>
      <c r="N442" s="1"/>
      <c r="O442" s="1"/>
    </row>
    <row r="443" spans="1:15" ht="12.75" customHeight="1">
      <c r="A443" s="30">
        <v>433</v>
      </c>
      <c r="B443" s="217" t="s">
        <v>482</v>
      </c>
      <c r="C443" s="231">
        <v>467.55</v>
      </c>
      <c r="D443" s="232">
        <v>476.83333333333331</v>
      </c>
      <c r="E443" s="232">
        <v>455.71666666666664</v>
      </c>
      <c r="F443" s="232">
        <v>443.88333333333333</v>
      </c>
      <c r="G443" s="232">
        <v>422.76666666666665</v>
      </c>
      <c r="H443" s="232">
        <v>488.66666666666663</v>
      </c>
      <c r="I443" s="232">
        <v>509.7833333333333</v>
      </c>
      <c r="J443" s="232">
        <v>521.61666666666656</v>
      </c>
      <c r="K443" s="231">
        <v>497.95</v>
      </c>
      <c r="L443" s="231">
        <v>465</v>
      </c>
      <c r="M443" s="231">
        <v>1.3646</v>
      </c>
      <c r="N443" s="1"/>
      <c r="O443" s="1"/>
    </row>
    <row r="444" spans="1:15" ht="12.75" customHeight="1">
      <c r="A444" s="30">
        <v>434</v>
      </c>
      <c r="B444" s="217" t="s">
        <v>483</v>
      </c>
      <c r="C444" s="231">
        <v>755.75</v>
      </c>
      <c r="D444" s="232">
        <v>760.15</v>
      </c>
      <c r="E444" s="232">
        <v>746.34999999999991</v>
      </c>
      <c r="F444" s="232">
        <v>736.94999999999993</v>
      </c>
      <c r="G444" s="232">
        <v>723.14999999999986</v>
      </c>
      <c r="H444" s="232">
        <v>769.55</v>
      </c>
      <c r="I444" s="232">
        <v>783.34999999999991</v>
      </c>
      <c r="J444" s="232">
        <v>792.75</v>
      </c>
      <c r="K444" s="231">
        <v>773.95</v>
      </c>
      <c r="L444" s="231">
        <v>750.75</v>
      </c>
      <c r="M444" s="231">
        <v>0.29881000000000002</v>
      </c>
      <c r="N444" s="1"/>
      <c r="O444" s="1"/>
    </row>
    <row r="445" spans="1:15" ht="12.75" customHeight="1">
      <c r="A445" s="30">
        <v>435</v>
      </c>
      <c r="B445" s="217" t="s">
        <v>484</v>
      </c>
      <c r="C445" s="231">
        <v>32.5</v>
      </c>
      <c r="D445" s="232">
        <v>32.866666666666667</v>
      </c>
      <c r="E445" s="232">
        <v>31.933333333333337</v>
      </c>
      <c r="F445" s="232">
        <v>31.366666666666667</v>
      </c>
      <c r="G445" s="232">
        <v>30.433333333333337</v>
      </c>
      <c r="H445" s="232">
        <v>33.433333333333337</v>
      </c>
      <c r="I445" s="232">
        <v>34.36666666666666</v>
      </c>
      <c r="J445" s="232">
        <v>34.933333333333337</v>
      </c>
      <c r="K445" s="231">
        <v>33.799999999999997</v>
      </c>
      <c r="L445" s="231">
        <v>32.299999999999997</v>
      </c>
      <c r="M445" s="231">
        <v>37.712130000000002</v>
      </c>
      <c r="N445" s="1"/>
      <c r="O445" s="1"/>
    </row>
    <row r="446" spans="1:15" ht="12.75" customHeight="1">
      <c r="A446" s="30">
        <v>436</v>
      </c>
      <c r="B446" s="217" t="s">
        <v>203</v>
      </c>
      <c r="C446" s="231">
        <v>1130.7</v>
      </c>
      <c r="D446" s="232">
        <v>1123.75</v>
      </c>
      <c r="E446" s="232">
        <v>1111.5</v>
      </c>
      <c r="F446" s="232">
        <v>1092.3</v>
      </c>
      <c r="G446" s="232">
        <v>1080.05</v>
      </c>
      <c r="H446" s="232">
        <v>1142.95</v>
      </c>
      <c r="I446" s="232">
        <v>1155.2</v>
      </c>
      <c r="J446" s="232">
        <v>1174.4000000000001</v>
      </c>
      <c r="K446" s="231">
        <v>1136</v>
      </c>
      <c r="L446" s="231">
        <v>1104.55</v>
      </c>
      <c r="M446" s="231">
        <v>16.357119999999998</v>
      </c>
      <c r="N446" s="1"/>
      <c r="O446" s="1"/>
    </row>
    <row r="447" spans="1:15" ht="12.75" customHeight="1">
      <c r="A447" s="30">
        <v>437</v>
      </c>
      <c r="B447" s="217" t="s">
        <v>485</v>
      </c>
      <c r="C447" s="231">
        <v>665.2</v>
      </c>
      <c r="D447" s="232">
        <v>667.6</v>
      </c>
      <c r="E447" s="232">
        <v>653.20000000000005</v>
      </c>
      <c r="F447" s="232">
        <v>641.20000000000005</v>
      </c>
      <c r="G447" s="232">
        <v>626.80000000000007</v>
      </c>
      <c r="H447" s="232">
        <v>679.6</v>
      </c>
      <c r="I447" s="232">
        <v>693.99999999999989</v>
      </c>
      <c r="J447" s="232">
        <v>706</v>
      </c>
      <c r="K447" s="231">
        <v>682</v>
      </c>
      <c r="L447" s="231">
        <v>655.6</v>
      </c>
      <c r="M447" s="231">
        <v>4.4453699999999996</v>
      </c>
      <c r="N447" s="1"/>
      <c r="O447" s="1"/>
    </row>
    <row r="448" spans="1:15" ht="12.75" customHeight="1">
      <c r="A448" s="30">
        <v>438</v>
      </c>
      <c r="B448" s="217" t="s">
        <v>192</v>
      </c>
      <c r="C448" s="231">
        <v>1010.95</v>
      </c>
      <c r="D448" s="232">
        <v>1013.7166666666667</v>
      </c>
      <c r="E448" s="232">
        <v>1001.7333333333333</v>
      </c>
      <c r="F448" s="232">
        <v>992.51666666666665</v>
      </c>
      <c r="G448" s="232">
        <v>980.5333333333333</v>
      </c>
      <c r="H448" s="232">
        <v>1022.9333333333334</v>
      </c>
      <c r="I448" s="232">
        <v>1034.9166666666667</v>
      </c>
      <c r="J448" s="232">
        <v>1044.1333333333334</v>
      </c>
      <c r="K448" s="231">
        <v>1025.7</v>
      </c>
      <c r="L448" s="231">
        <v>1004.5</v>
      </c>
      <c r="M448" s="231">
        <v>5.98142</v>
      </c>
      <c r="N448" s="1"/>
      <c r="O448" s="1"/>
    </row>
    <row r="449" spans="1:15" ht="12.75" customHeight="1">
      <c r="A449" s="30">
        <v>439</v>
      </c>
      <c r="B449" s="217" t="s">
        <v>486</v>
      </c>
      <c r="C449" s="231">
        <v>209.35</v>
      </c>
      <c r="D449" s="232">
        <v>209.58333333333334</v>
      </c>
      <c r="E449" s="232">
        <v>208.4666666666667</v>
      </c>
      <c r="F449" s="232">
        <v>207.58333333333334</v>
      </c>
      <c r="G449" s="232">
        <v>206.4666666666667</v>
      </c>
      <c r="H449" s="232">
        <v>210.4666666666667</v>
      </c>
      <c r="I449" s="232">
        <v>211.58333333333331</v>
      </c>
      <c r="J449" s="232">
        <v>212.4666666666667</v>
      </c>
      <c r="K449" s="231">
        <v>210.7</v>
      </c>
      <c r="L449" s="231">
        <v>208.7</v>
      </c>
      <c r="M449" s="231">
        <v>1.956</v>
      </c>
      <c r="N449" s="1"/>
      <c r="O449" s="1"/>
    </row>
    <row r="450" spans="1:15" ht="12.75" customHeight="1">
      <c r="A450" s="30">
        <v>440</v>
      </c>
      <c r="B450" s="217" t="s">
        <v>487</v>
      </c>
      <c r="C450" s="231">
        <v>1238.25</v>
      </c>
      <c r="D450" s="232">
        <v>1242.0833333333333</v>
      </c>
      <c r="E450" s="232">
        <v>1226.1666666666665</v>
      </c>
      <c r="F450" s="232">
        <v>1214.0833333333333</v>
      </c>
      <c r="G450" s="232">
        <v>1198.1666666666665</v>
      </c>
      <c r="H450" s="232">
        <v>1254.1666666666665</v>
      </c>
      <c r="I450" s="232">
        <v>1270.083333333333</v>
      </c>
      <c r="J450" s="232">
        <v>1282.1666666666665</v>
      </c>
      <c r="K450" s="231">
        <v>1258</v>
      </c>
      <c r="L450" s="231">
        <v>1230</v>
      </c>
      <c r="M450" s="231">
        <v>2.3655300000000001</v>
      </c>
      <c r="N450" s="1"/>
      <c r="O450" s="1"/>
    </row>
    <row r="451" spans="1:15" ht="12.75" customHeight="1">
      <c r="A451" s="30">
        <v>441</v>
      </c>
      <c r="B451" s="217" t="s">
        <v>197</v>
      </c>
      <c r="C451" s="231">
        <v>3487.3</v>
      </c>
      <c r="D451" s="232">
        <v>3494.7833333333333</v>
      </c>
      <c r="E451" s="232">
        <v>3467.5666666666666</v>
      </c>
      <c r="F451" s="232">
        <v>3447.8333333333335</v>
      </c>
      <c r="G451" s="232">
        <v>3420.6166666666668</v>
      </c>
      <c r="H451" s="232">
        <v>3514.5166666666664</v>
      </c>
      <c r="I451" s="232">
        <v>3541.7333333333327</v>
      </c>
      <c r="J451" s="232">
        <v>3561.4666666666662</v>
      </c>
      <c r="K451" s="231">
        <v>3522</v>
      </c>
      <c r="L451" s="231">
        <v>3475.05</v>
      </c>
      <c r="M451" s="231">
        <v>12.96082</v>
      </c>
      <c r="N451" s="1"/>
      <c r="O451" s="1"/>
    </row>
    <row r="452" spans="1:15" ht="12.75" customHeight="1">
      <c r="A452" s="30">
        <v>442</v>
      </c>
      <c r="B452" s="217" t="s">
        <v>193</v>
      </c>
      <c r="C452" s="231">
        <v>721.8</v>
      </c>
      <c r="D452" s="232">
        <v>723.2833333333333</v>
      </c>
      <c r="E452" s="232">
        <v>717.11666666666656</v>
      </c>
      <c r="F452" s="232">
        <v>712.43333333333328</v>
      </c>
      <c r="G452" s="232">
        <v>706.26666666666654</v>
      </c>
      <c r="H452" s="232">
        <v>727.96666666666658</v>
      </c>
      <c r="I452" s="232">
        <v>734.13333333333333</v>
      </c>
      <c r="J452" s="232">
        <v>738.81666666666661</v>
      </c>
      <c r="K452" s="231">
        <v>729.45</v>
      </c>
      <c r="L452" s="231">
        <v>718.6</v>
      </c>
      <c r="M452" s="231">
        <v>13.167630000000001</v>
      </c>
      <c r="N452" s="1"/>
      <c r="O452" s="1"/>
    </row>
    <row r="453" spans="1:15" ht="12.75" customHeight="1">
      <c r="A453" s="30">
        <v>443</v>
      </c>
      <c r="B453" s="217" t="s">
        <v>273</v>
      </c>
      <c r="C453" s="231">
        <v>6666.9</v>
      </c>
      <c r="D453" s="232">
        <v>6670.6333333333341</v>
      </c>
      <c r="E453" s="232">
        <v>6621.2666666666682</v>
      </c>
      <c r="F453" s="232">
        <v>6575.6333333333341</v>
      </c>
      <c r="G453" s="232">
        <v>6526.2666666666682</v>
      </c>
      <c r="H453" s="232">
        <v>6716.2666666666682</v>
      </c>
      <c r="I453" s="232">
        <v>6765.633333333335</v>
      </c>
      <c r="J453" s="232">
        <v>6811.2666666666682</v>
      </c>
      <c r="K453" s="231">
        <v>6720</v>
      </c>
      <c r="L453" s="231">
        <v>6625</v>
      </c>
      <c r="M453" s="231">
        <v>0.68364999999999998</v>
      </c>
      <c r="N453" s="1"/>
      <c r="O453" s="1"/>
    </row>
    <row r="454" spans="1:15" ht="12.75" customHeight="1">
      <c r="A454" s="30">
        <v>444</v>
      </c>
      <c r="B454" s="217" t="s">
        <v>832</v>
      </c>
      <c r="C454" s="231">
        <v>2107.0500000000002</v>
      </c>
      <c r="D454" s="232">
        <v>2146.4166666666665</v>
      </c>
      <c r="E454" s="232">
        <v>2059.6333333333332</v>
      </c>
      <c r="F454" s="232">
        <v>2012.2166666666667</v>
      </c>
      <c r="G454" s="232">
        <v>1925.4333333333334</v>
      </c>
      <c r="H454" s="232">
        <v>2193.833333333333</v>
      </c>
      <c r="I454" s="232">
        <v>2280.6166666666668</v>
      </c>
      <c r="J454" s="232">
        <v>2328.0333333333328</v>
      </c>
      <c r="K454" s="231">
        <v>2233.1999999999998</v>
      </c>
      <c r="L454" s="231">
        <v>2099</v>
      </c>
      <c r="M454" s="231">
        <v>0.94732000000000005</v>
      </c>
      <c r="N454" s="1"/>
      <c r="O454" s="1"/>
    </row>
    <row r="455" spans="1:15" ht="12.75" customHeight="1">
      <c r="A455" s="30">
        <v>445</v>
      </c>
      <c r="B455" s="217" t="s">
        <v>488</v>
      </c>
      <c r="C455" s="231">
        <v>221.85</v>
      </c>
      <c r="D455" s="232">
        <v>221.81666666666669</v>
      </c>
      <c r="E455" s="232">
        <v>220.13333333333338</v>
      </c>
      <c r="F455" s="232">
        <v>218.41666666666669</v>
      </c>
      <c r="G455" s="232">
        <v>216.73333333333338</v>
      </c>
      <c r="H455" s="232">
        <v>223.53333333333339</v>
      </c>
      <c r="I455" s="232">
        <v>225.21666666666673</v>
      </c>
      <c r="J455" s="232">
        <v>226.93333333333339</v>
      </c>
      <c r="K455" s="231">
        <v>223.5</v>
      </c>
      <c r="L455" s="231">
        <v>220.1</v>
      </c>
      <c r="M455" s="231">
        <v>11.49479</v>
      </c>
      <c r="N455" s="1"/>
      <c r="O455" s="1"/>
    </row>
    <row r="456" spans="1:15" ht="12.75" customHeight="1">
      <c r="A456" s="30">
        <v>446</v>
      </c>
      <c r="B456" s="217" t="s">
        <v>194</v>
      </c>
      <c r="C456" s="231">
        <v>443</v>
      </c>
      <c r="D456" s="232">
        <v>441.51666666666665</v>
      </c>
      <c r="E456" s="232">
        <v>437.73333333333329</v>
      </c>
      <c r="F456" s="232">
        <v>432.46666666666664</v>
      </c>
      <c r="G456" s="232">
        <v>428.68333333333328</v>
      </c>
      <c r="H456" s="232">
        <v>446.7833333333333</v>
      </c>
      <c r="I456" s="232">
        <v>450.56666666666661</v>
      </c>
      <c r="J456" s="232">
        <v>455.83333333333331</v>
      </c>
      <c r="K456" s="231">
        <v>445.3</v>
      </c>
      <c r="L456" s="231">
        <v>436.25</v>
      </c>
      <c r="M456" s="231">
        <v>97.171970000000002</v>
      </c>
      <c r="N456" s="1"/>
      <c r="O456" s="1"/>
    </row>
    <row r="457" spans="1:15" ht="12.75" customHeight="1">
      <c r="A457" s="30">
        <v>447</v>
      </c>
      <c r="B457" s="217" t="s">
        <v>195</v>
      </c>
      <c r="C457" s="231">
        <v>203.8</v>
      </c>
      <c r="D457" s="232">
        <v>203.7833333333333</v>
      </c>
      <c r="E457" s="232">
        <v>202.21666666666661</v>
      </c>
      <c r="F457" s="232">
        <v>200.6333333333333</v>
      </c>
      <c r="G457" s="232">
        <v>199.06666666666661</v>
      </c>
      <c r="H457" s="232">
        <v>205.36666666666662</v>
      </c>
      <c r="I457" s="232">
        <v>206.93333333333334</v>
      </c>
      <c r="J457" s="232">
        <v>208.51666666666662</v>
      </c>
      <c r="K457" s="231">
        <v>205.35</v>
      </c>
      <c r="L457" s="231">
        <v>202.2</v>
      </c>
      <c r="M457" s="231">
        <v>77.804040000000001</v>
      </c>
      <c r="N457" s="1"/>
      <c r="O457" s="1"/>
    </row>
    <row r="458" spans="1:15" ht="12.75" customHeight="1">
      <c r="A458" s="30">
        <v>448</v>
      </c>
      <c r="B458" s="217" t="s">
        <v>196</v>
      </c>
      <c r="C458" s="231">
        <v>112.35</v>
      </c>
      <c r="D458" s="232">
        <v>112.03333333333335</v>
      </c>
      <c r="E458" s="232">
        <v>111.36666666666669</v>
      </c>
      <c r="F458" s="232">
        <v>110.38333333333334</v>
      </c>
      <c r="G458" s="232">
        <v>109.71666666666668</v>
      </c>
      <c r="H458" s="232">
        <v>113.01666666666669</v>
      </c>
      <c r="I458" s="232">
        <v>113.68333333333335</v>
      </c>
      <c r="J458" s="232">
        <v>114.6666666666667</v>
      </c>
      <c r="K458" s="231">
        <v>112.7</v>
      </c>
      <c r="L458" s="231">
        <v>111.05</v>
      </c>
      <c r="M458" s="231">
        <v>198.96763999999999</v>
      </c>
      <c r="N458" s="1"/>
      <c r="O458" s="1"/>
    </row>
    <row r="459" spans="1:15" ht="12.75" customHeight="1">
      <c r="A459" s="30">
        <v>449</v>
      </c>
      <c r="B459" s="217" t="s">
        <v>787</v>
      </c>
      <c r="C459" s="231">
        <v>63.8</v>
      </c>
      <c r="D459" s="232">
        <v>64.616666666666674</v>
      </c>
      <c r="E459" s="232">
        <v>62.733333333333348</v>
      </c>
      <c r="F459" s="232">
        <v>61.666666666666671</v>
      </c>
      <c r="G459" s="232">
        <v>59.783333333333346</v>
      </c>
      <c r="H459" s="232">
        <v>65.683333333333351</v>
      </c>
      <c r="I459" s="232">
        <v>67.566666666666677</v>
      </c>
      <c r="J459" s="232">
        <v>68.633333333333354</v>
      </c>
      <c r="K459" s="231">
        <v>66.5</v>
      </c>
      <c r="L459" s="231">
        <v>63.55</v>
      </c>
      <c r="M459" s="231">
        <v>23.329930000000001</v>
      </c>
      <c r="N459" s="1"/>
      <c r="O459" s="1"/>
    </row>
    <row r="460" spans="1:15" ht="12.75" customHeight="1">
      <c r="A460" s="30">
        <v>450</v>
      </c>
      <c r="B460" s="217" t="s">
        <v>489</v>
      </c>
      <c r="C460" s="231">
        <v>2518.3000000000002</v>
      </c>
      <c r="D460" s="232">
        <v>2517.6166666666668</v>
      </c>
      <c r="E460" s="232">
        <v>2501.7833333333338</v>
      </c>
      <c r="F460" s="232">
        <v>2485.2666666666669</v>
      </c>
      <c r="G460" s="232">
        <v>2469.4333333333338</v>
      </c>
      <c r="H460" s="232">
        <v>2534.1333333333337</v>
      </c>
      <c r="I460" s="232">
        <v>2549.9666666666667</v>
      </c>
      <c r="J460" s="232">
        <v>2566.4833333333336</v>
      </c>
      <c r="K460" s="231">
        <v>2533.4499999999998</v>
      </c>
      <c r="L460" s="231">
        <v>2501.1</v>
      </c>
      <c r="M460" s="231">
        <v>4.7019999999999999E-2</v>
      </c>
      <c r="N460" s="1"/>
      <c r="O460" s="1"/>
    </row>
    <row r="461" spans="1:15" ht="12.75" customHeight="1">
      <c r="A461" s="30">
        <v>451</v>
      </c>
      <c r="B461" s="217" t="s">
        <v>198</v>
      </c>
      <c r="C461" s="231">
        <v>1144.2</v>
      </c>
      <c r="D461" s="232">
        <v>1140.3500000000001</v>
      </c>
      <c r="E461" s="232">
        <v>1123.8500000000004</v>
      </c>
      <c r="F461" s="232">
        <v>1103.5000000000002</v>
      </c>
      <c r="G461" s="232">
        <v>1087.0000000000005</v>
      </c>
      <c r="H461" s="232">
        <v>1160.7000000000003</v>
      </c>
      <c r="I461" s="232">
        <v>1177.1999999999998</v>
      </c>
      <c r="J461" s="232">
        <v>1197.5500000000002</v>
      </c>
      <c r="K461" s="231">
        <v>1156.8499999999999</v>
      </c>
      <c r="L461" s="231">
        <v>1120</v>
      </c>
      <c r="M461" s="231">
        <v>45.90531</v>
      </c>
      <c r="N461" s="1"/>
      <c r="O461" s="1"/>
    </row>
    <row r="462" spans="1:15" ht="12.75" customHeight="1">
      <c r="A462" s="30">
        <v>452</v>
      </c>
      <c r="B462" s="217" t="s">
        <v>863</v>
      </c>
      <c r="C462" s="231">
        <v>601.95000000000005</v>
      </c>
      <c r="D462" s="232">
        <v>605.06666666666672</v>
      </c>
      <c r="E462" s="232">
        <v>593.13333333333344</v>
      </c>
      <c r="F462" s="232">
        <v>584.31666666666672</v>
      </c>
      <c r="G462" s="232">
        <v>572.38333333333344</v>
      </c>
      <c r="H462" s="232">
        <v>613.88333333333344</v>
      </c>
      <c r="I462" s="232">
        <v>625.81666666666661</v>
      </c>
      <c r="J462" s="232">
        <v>634.63333333333344</v>
      </c>
      <c r="K462" s="231">
        <v>617</v>
      </c>
      <c r="L462" s="231">
        <v>596.25</v>
      </c>
      <c r="M462" s="231">
        <v>9.3076699999999999</v>
      </c>
      <c r="N462" s="1"/>
      <c r="O462" s="1"/>
    </row>
    <row r="463" spans="1:15" ht="12.75" customHeight="1">
      <c r="A463" s="30">
        <v>453</v>
      </c>
      <c r="B463" s="217" t="s">
        <v>490</v>
      </c>
      <c r="C463" s="231">
        <v>103.4</v>
      </c>
      <c r="D463" s="232">
        <v>103.39999999999999</v>
      </c>
      <c r="E463" s="232">
        <v>101.99999999999999</v>
      </c>
      <c r="F463" s="232">
        <v>100.6</v>
      </c>
      <c r="G463" s="232">
        <v>99.199999999999989</v>
      </c>
      <c r="H463" s="232">
        <v>104.79999999999998</v>
      </c>
      <c r="I463" s="232">
        <v>106.19999999999999</v>
      </c>
      <c r="J463" s="232">
        <v>107.59999999999998</v>
      </c>
      <c r="K463" s="231">
        <v>104.8</v>
      </c>
      <c r="L463" s="231">
        <v>102</v>
      </c>
      <c r="M463" s="231">
        <v>6.0786899999999999</v>
      </c>
      <c r="N463" s="1"/>
      <c r="O463" s="1"/>
    </row>
    <row r="464" spans="1:15" ht="12.75" customHeight="1">
      <c r="A464" s="30">
        <v>454</v>
      </c>
      <c r="B464" s="217" t="s">
        <v>180</v>
      </c>
      <c r="C464" s="231">
        <v>738.05</v>
      </c>
      <c r="D464" s="232">
        <v>732.5333333333333</v>
      </c>
      <c r="E464" s="232">
        <v>722.26666666666665</v>
      </c>
      <c r="F464" s="232">
        <v>706.48333333333335</v>
      </c>
      <c r="G464" s="232">
        <v>696.2166666666667</v>
      </c>
      <c r="H464" s="232">
        <v>748.31666666666661</v>
      </c>
      <c r="I464" s="232">
        <v>758.58333333333326</v>
      </c>
      <c r="J464" s="232">
        <v>774.36666666666656</v>
      </c>
      <c r="K464" s="231">
        <v>742.8</v>
      </c>
      <c r="L464" s="231">
        <v>716.75</v>
      </c>
      <c r="M464" s="231">
        <v>5.1657900000000003</v>
      </c>
      <c r="N464" s="1"/>
      <c r="O464" s="1"/>
    </row>
    <row r="465" spans="1:15" ht="12.75" customHeight="1">
      <c r="A465" s="30">
        <v>455</v>
      </c>
      <c r="B465" s="217" t="s">
        <v>491</v>
      </c>
      <c r="C465" s="231">
        <v>2015.2</v>
      </c>
      <c r="D465" s="232">
        <v>2022.7666666666667</v>
      </c>
      <c r="E465" s="232">
        <v>2000.4333333333334</v>
      </c>
      <c r="F465" s="232">
        <v>1985.6666666666667</v>
      </c>
      <c r="G465" s="232">
        <v>1963.3333333333335</v>
      </c>
      <c r="H465" s="232">
        <v>2037.5333333333333</v>
      </c>
      <c r="I465" s="232">
        <v>2059.8666666666668</v>
      </c>
      <c r="J465" s="232">
        <v>2074.6333333333332</v>
      </c>
      <c r="K465" s="231">
        <v>2045.1</v>
      </c>
      <c r="L465" s="231">
        <v>2008</v>
      </c>
      <c r="M465" s="231">
        <v>0.63351000000000002</v>
      </c>
      <c r="N465" s="1"/>
      <c r="O465" s="1"/>
    </row>
    <row r="466" spans="1:15" ht="12.75" customHeight="1">
      <c r="A466" s="30">
        <v>456</v>
      </c>
      <c r="B466" s="217" t="s">
        <v>492</v>
      </c>
      <c r="C466" s="231">
        <v>474.9</v>
      </c>
      <c r="D466" s="232">
        <v>475.86666666666662</v>
      </c>
      <c r="E466" s="232">
        <v>472.03333333333325</v>
      </c>
      <c r="F466" s="232">
        <v>469.16666666666663</v>
      </c>
      <c r="G466" s="232">
        <v>465.33333333333326</v>
      </c>
      <c r="H466" s="232">
        <v>478.73333333333323</v>
      </c>
      <c r="I466" s="232">
        <v>482.56666666666661</v>
      </c>
      <c r="J466" s="232">
        <v>485.43333333333322</v>
      </c>
      <c r="K466" s="231">
        <v>479.7</v>
      </c>
      <c r="L466" s="231">
        <v>473</v>
      </c>
      <c r="M466" s="231">
        <v>0.33509</v>
      </c>
      <c r="N466" s="1"/>
      <c r="O466" s="1"/>
    </row>
    <row r="467" spans="1:15" ht="12.75" customHeight="1">
      <c r="A467" s="30">
        <v>457</v>
      </c>
      <c r="B467" s="217" t="s">
        <v>493</v>
      </c>
      <c r="C467" s="231">
        <v>3147.05</v>
      </c>
      <c r="D467" s="232">
        <v>3152.7833333333333</v>
      </c>
      <c r="E467" s="232">
        <v>3107.5666666666666</v>
      </c>
      <c r="F467" s="232">
        <v>3068.0833333333335</v>
      </c>
      <c r="G467" s="232">
        <v>3022.8666666666668</v>
      </c>
      <c r="H467" s="232">
        <v>3192.2666666666664</v>
      </c>
      <c r="I467" s="232">
        <v>3237.4833333333327</v>
      </c>
      <c r="J467" s="232">
        <v>3276.9666666666662</v>
      </c>
      <c r="K467" s="231">
        <v>3198</v>
      </c>
      <c r="L467" s="231">
        <v>3113.3</v>
      </c>
      <c r="M467" s="231">
        <v>0.62721000000000005</v>
      </c>
      <c r="N467" s="1"/>
      <c r="O467" s="1"/>
    </row>
    <row r="468" spans="1:15" ht="12.75" customHeight="1">
      <c r="A468" s="30">
        <v>458</v>
      </c>
      <c r="B468" s="217" t="s">
        <v>199</v>
      </c>
      <c r="C468" s="231">
        <v>2474.15</v>
      </c>
      <c r="D468" s="232">
        <v>2482.5666666666666</v>
      </c>
      <c r="E468" s="232">
        <v>2457.8833333333332</v>
      </c>
      <c r="F468" s="232">
        <v>2441.6166666666668</v>
      </c>
      <c r="G468" s="232">
        <v>2416.9333333333334</v>
      </c>
      <c r="H468" s="232">
        <v>2498.833333333333</v>
      </c>
      <c r="I468" s="232">
        <v>2523.5166666666664</v>
      </c>
      <c r="J468" s="232">
        <v>2539.7833333333328</v>
      </c>
      <c r="K468" s="231">
        <v>2507.25</v>
      </c>
      <c r="L468" s="231">
        <v>2466.3000000000002</v>
      </c>
      <c r="M468" s="231">
        <v>4.6009000000000002</v>
      </c>
      <c r="N468" s="1"/>
      <c r="O468" s="1"/>
    </row>
    <row r="469" spans="1:15" ht="12.75" customHeight="1">
      <c r="A469" s="30">
        <v>459</v>
      </c>
      <c r="B469" s="217" t="s">
        <v>200</v>
      </c>
      <c r="C469" s="231">
        <v>1481.85</v>
      </c>
      <c r="D469" s="232">
        <v>1484.0666666666668</v>
      </c>
      <c r="E469" s="232">
        <v>1469.6833333333336</v>
      </c>
      <c r="F469" s="232">
        <v>1457.5166666666669</v>
      </c>
      <c r="G469" s="232">
        <v>1443.1333333333337</v>
      </c>
      <c r="H469" s="232">
        <v>1496.2333333333336</v>
      </c>
      <c r="I469" s="232">
        <v>1510.6166666666668</v>
      </c>
      <c r="J469" s="232">
        <v>1522.7833333333335</v>
      </c>
      <c r="K469" s="231">
        <v>1498.45</v>
      </c>
      <c r="L469" s="231">
        <v>1471.9</v>
      </c>
      <c r="M469" s="231">
        <v>1.68588</v>
      </c>
      <c r="N469" s="1"/>
      <c r="O469" s="1"/>
    </row>
    <row r="470" spans="1:15" ht="12.75" customHeight="1">
      <c r="A470" s="30">
        <v>460</v>
      </c>
      <c r="B470" s="217" t="s">
        <v>201</v>
      </c>
      <c r="C470" s="231">
        <v>511.45</v>
      </c>
      <c r="D470" s="232">
        <v>511.46666666666664</v>
      </c>
      <c r="E470" s="232">
        <v>505.0333333333333</v>
      </c>
      <c r="F470" s="232">
        <v>498.61666666666667</v>
      </c>
      <c r="G470" s="232">
        <v>492.18333333333334</v>
      </c>
      <c r="H470" s="232">
        <v>517.88333333333321</v>
      </c>
      <c r="I470" s="232">
        <v>524.31666666666661</v>
      </c>
      <c r="J470" s="232">
        <v>530.73333333333323</v>
      </c>
      <c r="K470" s="231">
        <v>517.9</v>
      </c>
      <c r="L470" s="231">
        <v>505.05</v>
      </c>
      <c r="M470" s="231">
        <v>12.555260000000001</v>
      </c>
      <c r="N470" s="1"/>
      <c r="O470" s="1"/>
    </row>
    <row r="471" spans="1:15" ht="12.75" customHeight="1">
      <c r="A471" s="30">
        <v>461</v>
      </c>
      <c r="B471" s="217" t="s">
        <v>617</v>
      </c>
      <c r="C471" s="231">
        <v>649.29999999999995</v>
      </c>
      <c r="D471" s="232">
        <v>646.98333333333323</v>
      </c>
      <c r="E471" s="232">
        <v>638.96666666666647</v>
      </c>
      <c r="F471" s="232">
        <v>628.63333333333321</v>
      </c>
      <c r="G471" s="232">
        <v>620.61666666666645</v>
      </c>
      <c r="H471" s="232">
        <v>657.31666666666649</v>
      </c>
      <c r="I471" s="232">
        <v>665.33333333333314</v>
      </c>
      <c r="J471" s="232">
        <v>675.66666666666652</v>
      </c>
      <c r="K471" s="231">
        <v>655</v>
      </c>
      <c r="L471" s="231">
        <v>636.65</v>
      </c>
      <c r="M471" s="231">
        <v>0.25519999999999998</v>
      </c>
      <c r="N471" s="1"/>
      <c r="O471" s="1"/>
    </row>
    <row r="472" spans="1:15" ht="12.75" customHeight="1">
      <c r="A472" s="30">
        <v>462</v>
      </c>
      <c r="B472" s="217" t="s">
        <v>202</v>
      </c>
      <c r="C472" s="231">
        <v>1343.85</v>
      </c>
      <c r="D472" s="232">
        <v>1347.0166666666667</v>
      </c>
      <c r="E472" s="232">
        <v>1330.1333333333332</v>
      </c>
      <c r="F472" s="232">
        <v>1316.4166666666665</v>
      </c>
      <c r="G472" s="232">
        <v>1299.5333333333331</v>
      </c>
      <c r="H472" s="232">
        <v>1360.7333333333333</v>
      </c>
      <c r="I472" s="232">
        <v>1377.616666666667</v>
      </c>
      <c r="J472" s="232">
        <v>1391.3333333333335</v>
      </c>
      <c r="K472" s="231">
        <v>1363.9</v>
      </c>
      <c r="L472" s="231">
        <v>1333.3</v>
      </c>
      <c r="M472" s="231">
        <v>3.9043000000000001</v>
      </c>
      <c r="N472" s="1"/>
      <c r="O472" s="1"/>
    </row>
    <row r="473" spans="1:15" ht="12.75" customHeight="1">
      <c r="A473" s="30">
        <v>463</v>
      </c>
      <c r="B473" s="217" t="s">
        <v>494</v>
      </c>
      <c r="C473" s="231">
        <v>31.95</v>
      </c>
      <c r="D473" s="232">
        <v>31.983333333333334</v>
      </c>
      <c r="E473" s="232">
        <v>31.466666666666669</v>
      </c>
      <c r="F473" s="232">
        <v>30.983333333333334</v>
      </c>
      <c r="G473" s="232">
        <v>30.466666666666669</v>
      </c>
      <c r="H473" s="232">
        <v>32.466666666666669</v>
      </c>
      <c r="I473" s="232">
        <v>32.983333333333334</v>
      </c>
      <c r="J473" s="232">
        <v>33.466666666666669</v>
      </c>
      <c r="K473" s="231">
        <v>32.5</v>
      </c>
      <c r="L473" s="231">
        <v>31.5</v>
      </c>
      <c r="M473" s="231">
        <v>50.613289999999999</v>
      </c>
      <c r="N473" s="1"/>
      <c r="O473" s="1"/>
    </row>
    <row r="474" spans="1:15" ht="12.75" customHeight="1">
      <c r="A474" s="30">
        <v>464</v>
      </c>
      <c r="B474" s="217" t="s">
        <v>833</v>
      </c>
      <c r="C474" s="231">
        <v>279.35000000000002</v>
      </c>
      <c r="D474" s="232">
        <v>280.09999999999997</v>
      </c>
      <c r="E474" s="232">
        <v>276.79999999999995</v>
      </c>
      <c r="F474" s="232">
        <v>274.25</v>
      </c>
      <c r="G474" s="232">
        <v>270.95</v>
      </c>
      <c r="H474" s="232">
        <v>282.64999999999992</v>
      </c>
      <c r="I474" s="232">
        <v>285.95</v>
      </c>
      <c r="J474" s="232">
        <v>288.49999999999989</v>
      </c>
      <c r="K474" s="231">
        <v>283.39999999999998</v>
      </c>
      <c r="L474" s="231">
        <v>277.55</v>
      </c>
      <c r="M474" s="231">
        <v>1.6915100000000001</v>
      </c>
      <c r="N474" s="1"/>
      <c r="O474" s="1"/>
    </row>
    <row r="475" spans="1:15" ht="12.75" customHeight="1">
      <c r="A475" s="30">
        <v>465</v>
      </c>
      <c r="B475" s="217" t="s">
        <v>495</v>
      </c>
      <c r="C475" s="231">
        <v>299.85000000000002</v>
      </c>
      <c r="D475" s="232">
        <v>296.90000000000003</v>
      </c>
      <c r="E475" s="232">
        <v>287.90000000000009</v>
      </c>
      <c r="F475" s="232">
        <v>275.95000000000005</v>
      </c>
      <c r="G475" s="232">
        <v>266.9500000000001</v>
      </c>
      <c r="H475" s="232">
        <v>308.85000000000008</v>
      </c>
      <c r="I475" s="232">
        <v>317.84999999999997</v>
      </c>
      <c r="J475" s="232">
        <v>329.80000000000007</v>
      </c>
      <c r="K475" s="231">
        <v>305.89999999999998</v>
      </c>
      <c r="L475" s="231">
        <v>284.95</v>
      </c>
      <c r="M475" s="231">
        <v>32.616900000000001</v>
      </c>
      <c r="N475" s="1"/>
      <c r="O475" s="1"/>
    </row>
    <row r="476" spans="1:15" ht="12.75" customHeight="1">
      <c r="A476" s="30">
        <v>466</v>
      </c>
      <c r="B476" s="217" t="s">
        <v>496</v>
      </c>
      <c r="C476" s="231">
        <v>2471.4</v>
      </c>
      <c r="D476" s="232">
        <v>2443.7999999999997</v>
      </c>
      <c r="E476" s="232">
        <v>2402.5999999999995</v>
      </c>
      <c r="F476" s="232">
        <v>2333.7999999999997</v>
      </c>
      <c r="G476" s="232">
        <v>2292.5999999999995</v>
      </c>
      <c r="H476" s="232">
        <v>2512.5999999999995</v>
      </c>
      <c r="I476" s="232">
        <v>2553.7999999999993</v>
      </c>
      <c r="J476" s="232">
        <v>2622.5999999999995</v>
      </c>
      <c r="K476" s="231">
        <v>2485</v>
      </c>
      <c r="L476" s="231">
        <v>2375</v>
      </c>
      <c r="M476" s="231">
        <v>3.2436699999999998</v>
      </c>
      <c r="N476" s="1"/>
      <c r="O476" s="1"/>
    </row>
    <row r="477" spans="1:15" ht="12.75" customHeight="1">
      <c r="A477" s="30">
        <v>467</v>
      </c>
      <c r="B477" s="217" t="s">
        <v>497</v>
      </c>
      <c r="C477" s="231">
        <v>486.1</v>
      </c>
      <c r="D477" s="232">
        <v>484.98333333333335</v>
      </c>
      <c r="E477" s="232">
        <v>481.11666666666667</v>
      </c>
      <c r="F477" s="232">
        <v>476.13333333333333</v>
      </c>
      <c r="G477" s="232">
        <v>472.26666666666665</v>
      </c>
      <c r="H477" s="232">
        <v>489.9666666666667</v>
      </c>
      <c r="I477" s="232">
        <v>493.83333333333337</v>
      </c>
      <c r="J477" s="232">
        <v>498.81666666666672</v>
      </c>
      <c r="K477" s="231">
        <v>488.85</v>
      </c>
      <c r="L477" s="231">
        <v>480</v>
      </c>
      <c r="M477" s="231">
        <v>0.70270999999999995</v>
      </c>
      <c r="N477" s="1"/>
      <c r="O477" s="1"/>
    </row>
    <row r="478" spans="1:15" ht="12.75" customHeight="1">
      <c r="A478" s="30">
        <v>468</v>
      </c>
      <c r="B478" s="217" t="s">
        <v>864</v>
      </c>
      <c r="C478" s="231">
        <v>510.7</v>
      </c>
      <c r="D478" s="232">
        <v>509.2166666666667</v>
      </c>
      <c r="E478" s="232">
        <v>503.48333333333335</v>
      </c>
      <c r="F478" s="232">
        <v>496.26666666666665</v>
      </c>
      <c r="G478" s="232">
        <v>490.5333333333333</v>
      </c>
      <c r="H478" s="232">
        <v>516.43333333333339</v>
      </c>
      <c r="I478" s="232">
        <v>522.16666666666674</v>
      </c>
      <c r="J478" s="232">
        <v>529.38333333333344</v>
      </c>
      <c r="K478" s="231">
        <v>514.95000000000005</v>
      </c>
      <c r="L478" s="231">
        <v>502</v>
      </c>
      <c r="M478" s="231">
        <v>1.7623200000000001</v>
      </c>
      <c r="N478" s="1"/>
      <c r="O478" s="1"/>
    </row>
    <row r="479" spans="1:15" ht="12.75" customHeight="1">
      <c r="A479" s="30">
        <v>469</v>
      </c>
      <c r="B479" s="217" t="s">
        <v>206</v>
      </c>
      <c r="C479" s="231">
        <v>757.95</v>
      </c>
      <c r="D479" s="232">
        <v>760.9</v>
      </c>
      <c r="E479" s="232">
        <v>752.05</v>
      </c>
      <c r="F479" s="232">
        <v>746.15</v>
      </c>
      <c r="G479" s="232">
        <v>737.3</v>
      </c>
      <c r="H479" s="232">
        <v>766.8</v>
      </c>
      <c r="I479" s="232">
        <v>775.65000000000009</v>
      </c>
      <c r="J479" s="232">
        <v>781.55</v>
      </c>
      <c r="K479" s="231">
        <v>769.75</v>
      </c>
      <c r="L479" s="231">
        <v>755</v>
      </c>
      <c r="M479" s="231">
        <v>11.497590000000001</v>
      </c>
      <c r="N479" s="1"/>
      <c r="O479" s="1"/>
    </row>
    <row r="480" spans="1:15" ht="12.75" customHeight="1">
      <c r="A480" s="30">
        <v>470</v>
      </c>
      <c r="B480" s="217" t="s">
        <v>498</v>
      </c>
      <c r="C480" s="231">
        <v>670.3</v>
      </c>
      <c r="D480" s="232">
        <v>675.43333333333328</v>
      </c>
      <c r="E480" s="232">
        <v>656.86666666666656</v>
      </c>
      <c r="F480" s="232">
        <v>643.43333333333328</v>
      </c>
      <c r="G480" s="232">
        <v>624.86666666666656</v>
      </c>
      <c r="H480" s="232">
        <v>688.86666666666656</v>
      </c>
      <c r="I480" s="232">
        <v>707.43333333333339</v>
      </c>
      <c r="J480" s="232">
        <v>720.86666666666656</v>
      </c>
      <c r="K480" s="231">
        <v>694</v>
      </c>
      <c r="L480" s="231">
        <v>662</v>
      </c>
      <c r="M480" s="231">
        <v>4.4550599999999996</v>
      </c>
      <c r="N480" s="1"/>
      <c r="O480" s="1"/>
    </row>
    <row r="481" spans="1:15" ht="12.75" customHeight="1">
      <c r="A481" s="30">
        <v>471</v>
      </c>
      <c r="B481" s="217" t="s">
        <v>205</v>
      </c>
      <c r="C481" s="231">
        <v>7426.85</v>
      </c>
      <c r="D481" s="232">
        <v>7406.6166666666659</v>
      </c>
      <c r="E481" s="232">
        <v>7321.2333333333318</v>
      </c>
      <c r="F481" s="232">
        <v>7215.6166666666659</v>
      </c>
      <c r="G481" s="232">
        <v>7130.2333333333318</v>
      </c>
      <c r="H481" s="232">
        <v>7512.2333333333318</v>
      </c>
      <c r="I481" s="232">
        <v>7597.616666666665</v>
      </c>
      <c r="J481" s="232">
        <v>7703.2333333333318</v>
      </c>
      <c r="K481" s="231">
        <v>7492</v>
      </c>
      <c r="L481" s="231">
        <v>7301</v>
      </c>
      <c r="M481" s="231">
        <v>7.1349799999999997</v>
      </c>
      <c r="N481" s="1"/>
      <c r="O481" s="1"/>
    </row>
    <row r="482" spans="1:15" ht="12.75" customHeight="1">
      <c r="A482" s="30">
        <v>472</v>
      </c>
      <c r="B482" s="217" t="s">
        <v>274</v>
      </c>
      <c r="C482" s="231">
        <v>70.400000000000006</v>
      </c>
      <c r="D482" s="232">
        <v>70.63333333333334</v>
      </c>
      <c r="E482" s="232">
        <v>69.666666666666686</v>
      </c>
      <c r="F482" s="232">
        <v>68.933333333333351</v>
      </c>
      <c r="G482" s="232">
        <v>67.966666666666697</v>
      </c>
      <c r="H482" s="232">
        <v>71.366666666666674</v>
      </c>
      <c r="I482" s="232">
        <v>72.333333333333343</v>
      </c>
      <c r="J482" s="232">
        <v>73.066666666666663</v>
      </c>
      <c r="K482" s="231">
        <v>71.599999999999994</v>
      </c>
      <c r="L482" s="231">
        <v>69.900000000000006</v>
      </c>
      <c r="M482" s="231">
        <v>52.673720000000003</v>
      </c>
      <c r="N482" s="1"/>
      <c r="O482" s="1"/>
    </row>
    <row r="483" spans="1:15" ht="12.75" customHeight="1">
      <c r="A483" s="30">
        <v>473</v>
      </c>
      <c r="B483" s="217" t="s">
        <v>204</v>
      </c>
      <c r="C483" s="231">
        <v>1459.1</v>
      </c>
      <c r="D483" s="232">
        <v>1462.2666666666667</v>
      </c>
      <c r="E483" s="232">
        <v>1445.3833333333332</v>
      </c>
      <c r="F483" s="232">
        <v>1431.6666666666665</v>
      </c>
      <c r="G483" s="232">
        <v>1414.7833333333331</v>
      </c>
      <c r="H483" s="232">
        <v>1475.9833333333333</v>
      </c>
      <c r="I483" s="232">
        <v>1492.866666666667</v>
      </c>
      <c r="J483" s="232">
        <v>1506.5833333333335</v>
      </c>
      <c r="K483" s="231">
        <v>1479.15</v>
      </c>
      <c r="L483" s="231">
        <v>1448.55</v>
      </c>
      <c r="M483" s="231">
        <v>3.78443</v>
      </c>
      <c r="N483" s="1"/>
      <c r="O483" s="1"/>
    </row>
    <row r="484" spans="1:15" ht="12.75" customHeight="1">
      <c r="A484" s="30">
        <v>474</v>
      </c>
      <c r="B484" s="241" t="s">
        <v>153</v>
      </c>
      <c r="C484" s="242">
        <v>765.75</v>
      </c>
      <c r="D484" s="242">
        <v>768.56666666666661</v>
      </c>
      <c r="E484" s="242">
        <v>760.18333333333317</v>
      </c>
      <c r="F484" s="242">
        <v>754.61666666666656</v>
      </c>
      <c r="G484" s="242">
        <v>746.23333333333312</v>
      </c>
      <c r="H484" s="242">
        <v>774.13333333333321</v>
      </c>
      <c r="I484" s="242">
        <v>782.51666666666665</v>
      </c>
      <c r="J484" s="241">
        <v>788.08333333333326</v>
      </c>
      <c r="K484" s="241">
        <v>776.95</v>
      </c>
      <c r="L484" s="241">
        <v>763</v>
      </c>
      <c r="M484" s="217">
        <v>7.2878400000000001</v>
      </c>
      <c r="N484" s="1"/>
      <c r="O484" s="1"/>
    </row>
    <row r="485" spans="1:15" ht="12.75" customHeight="1">
      <c r="A485" s="30">
        <v>475</v>
      </c>
      <c r="B485" s="241" t="s">
        <v>275</v>
      </c>
      <c r="C485" s="242">
        <v>246.1</v>
      </c>
      <c r="D485" s="242">
        <v>246.53333333333333</v>
      </c>
      <c r="E485" s="242">
        <v>242.16666666666666</v>
      </c>
      <c r="F485" s="242">
        <v>238.23333333333332</v>
      </c>
      <c r="G485" s="242">
        <v>233.86666666666665</v>
      </c>
      <c r="H485" s="242">
        <v>250.46666666666667</v>
      </c>
      <c r="I485" s="242">
        <v>254.83333333333334</v>
      </c>
      <c r="J485" s="241">
        <v>258.76666666666665</v>
      </c>
      <c r="K485" s="241">
        <v>250.9</v>
      </c>
      <c r="L485" s="241">
        <v>242.6</v>
      </c>
      <c r="M485" s="217">
        <v>2.6765400000000001</v>
      </c>
      <c r="N485" s="1"/>
      <c r="O485" s="1"/>
    </row>
    <row r="486" spans="1:15" ht="12.75" customHeight="1">
      <c r="A486" s="30">
        <v>476</v>
      </c>
      <c r="B486" s="241" t="s">
        <v>499</v>
      </c>
      <c r="C486" s="231">
        <v>2484.15</v>
      </c>
      <c r="D486" s="232">
        <v>2479.7166666666667</v>
      </c>
      <c r="E486" s="232">
        <v>2434.4333333333334</v>
      </c>
      <c r="F486" s="232">
        <v>2384.7166666666667</v>
      </c>
      <c r="G486" s="232">
        <v>2339.4333333333334</v>
      </c>
      <c r="H486" s="232">
        <v>2529.4333333333334</v>
      </c>
      <c r="I486" s="232">
        <v>2574.7166666666672</v>
      </c>
      <c r="J486" s="232">
        <v>2624.4333333333334</v>
      </c>
      <c r="K486" s="231">
        <v>2525</v>
      </c>
      <c r="L486" s="231">
        <v>2430</v>
      </c>
      <c r="M486" s="231">
        <v>0.15182999999999999</v>
      </c>
      <c r="N486" s="1"/>
      <c r="O486" s="1"/>
    </row>
    <row r="487" spans="1:15" ht="12.75" customHeight="1">
      <c r="A487" s="30">
        <v>477</v>
      </c>
      <c r="B487" s="241" t="s">
        <v>500</v>
      </c>
      <c r="C487" s="242">
        <v>661.65</v>
      </c>
      <c r="D487" s="242">
        <v>664.46666666666658</v>
      </c>
      <c r="E487" s="242">
        <v>654.13333333333321</v>
      </c>
      <c r="F487" s="242">
        <v>646.61666666666667</v>
      </c>
      <c r="G487" s="242">
        <v>636.2833333333333</v>
      </c>
      <c r="H487" s="242">
        <v>671.98333333333312</v>
      </c>
      <c r="I487" s="242">
        <v>682.31666666666638</v>
      </c>
      <c r="J487" s="241">
        <v>689.83333333333303</v>
      </c>
      <c r="K487" s="241">
        <v>674.8</v>
      </c>
      <c r="L487" s="241">
        <v>656.95</v>
      </c>
      <c r="M487" s="217">
        <v>0.56789000000000001</v>
      </c>
      <c r="N487" s="1"/>
      <c r="O487" s="1"/>
    </row>
    <row r="488" spans="1:15" ht="12.75" customHeight="1">
      <c r="A488" s="30">
        <v>478</v>
      </c>
      <c r="B488" s="241" t="s">
        <v>501</v>
      </c>
      <c r="C488" s="231">
        <v>335.6</v>
      </c>
      <c r="D488" s="232">
        <v>334.66666666666669</v>
      </c>
      <c r="E488" s="232">
        <v>324.18333333333339</v>
      </c>
      <c r="F488" s="232">
        <v>312.76666666666671</v>
      </c>
      <c r="G488" s="232">
        <v>302.28333333333342</v>
      </c>
      <c r="H488" s="232">
        <v>346.08333333333337</v>
      </c>
      <c r="I488" s="232">
        <v>356.56666666666661</v>
      </c>
      <c r="J488" s="232">
        <v>367.98333333333335</v>
      </c>
      <c r="K488" s="231">
        <v>345.15</v>
      </c>
      <c r="L488" s="231">
        <v>323.25</v>
      </c>
      <c r="M488" s="231">
        <v>5.6532999999999998</v>
      </c>
      <c r="N488" s="1"/>
      <c r="O488" s="1"/>
    </row>
    <row r="489" spans="1:15" ht="12.75" customHeight="1">
      <c r="A489" s="30">
        <v>479</v>
      </c>
      <c r="B489" s="241" t="s">
        <v>502</v>
      </c>
      <c r="C489" s="242">
        <v>310.7</v>
      </c>
      <c r="D489" s="242">
        <v>311.51666666666665</v>
      </c>
      <c r="E489" s="232">
        <v>306.83333333333331</v>
      </c>
      <c r="F489" s="232">
        <v>302.96666666666664</v>
      </c>
      <c r="G489" s="232">
        <v>298.2833333333333</v>
      </c>
      <c r="H489" s="232">
        <v>315.38333333333333</v>
      </c>
      <c r="I489" s="232">
        <v>320.06666666666672</v>
      </c>
      <c r="J489" s="232">
        <v>323.93333333333334</v>
      </c>
      <c r="K489" s="231">
        <v>316.2</v>
      </c>
      <c r="L489" s="231">
        <v>307.64999999999998</v>
      </c>
      <c r="M489" s="231">
        <v>1.00929</v>
      </c>
      <c r="N489" s="1"/>
      <c r="O489" s="1"/>
    </row>
    <row r="490" spans="1:15" ht="12.75" customHeight="1">
      <c r="A490" s="30">
        <v>480</v>
      </c>
      <c r="B490" s="241" t="s">
        <v>503</v>
      </c>
      <c r="C490" s="231">
        <v>258.14999999999998</v>
      </c>
      <c r="D490" s="232">
        <v>261.29999999999995</v>
      </c>
      <c r="E490" s="232">
        <v>253.89999999999992</v>
      </c>
      <c r="F490" s="232">
        <v>249.64999999999998</v>
      </c>
      <c r="G490" s="232">
        <v>242.24999999999994</v>
      </c>
      <c r="H490" s="232">
        <v>265.5499999999999</v>
      </c>
      <c r="I490" s="232">
        <v>272.95</v>
      </c>
      <c r="J490" s="232">
        <v>277.19999999999987</v>
      </c>
      <c r="K490" s="231">
        <v>268.7</v>
      </c>
      <c r="L490" s="231">
        <v>257.05</v>
      </c>
      <c r="M490" s="231">
        <v>1.99038</v>
      </c>
      <c r="N490" s="1"/>
      <c r="O490" s="1"/>
    </row>
    <row r="491" spans="1:15" ht="12.75" customHeight="1">
      <c r="A491" s="30">
        <v>481</v>
      </c>
      <c r="B491" s="241" t="s">
        <v>276</v>
      </c>
      <c r="C491" s="242">
        <v>1307.5</v>
      </c>
      <c r="D491" s="242">
        <v>1309.8</v>
      </c>
      <c r="E491" s="232">
        <v>1284.75</v>
      </c>
      <c r="F491" s="232">
        <v>1262</v>
      </c>
      <c r="G491" s="232">
        <v>1236.95</v>
      </c>
      <c r="H491" s="232">
        <v>1332.55</v>
      </c>
      <c r="I491" s="232">
        <v>1357.5999999999997</v>
      </c>
      <c r="J491" s="232">
        <v>1380.35</v>
      </c>
      <c r="K491" s="231">
        <v>1334.85</v>
      </c>
      <c r="L491" s="231">
        <v>1287.05</v>
      </c>
      <c r="M491" s="231">
        <v>18.08117</v>
      </c>
      <c r="N491" s="1"/>
      <c r="O491" s="1"/>
    </row>
    <row r="492" spans="1:15" ht="12.75" customHeight="1">
      <c r="A492" s="30">
        <v>482</v>
      </c>
      <c r="B492" s="217" t="s">
        <v>865</v>
      </c>
      <c r="C492" s="231">
        <v>1212.45</v>
      </c>
      <c r="D492" s="232">
        <v>1223.4000000000001</v>
      </c>
      <c r="E492" s="232">
        <v>1196.9500000000003</v>
      </c>
      <c r="F492" s="232">
        <v>1181.4500000000003</v>
      </c>
      <c r="G492" s="232">
        <v>1155.0000000000005</v>
      </c>
      <c r="H492" s="232">
        <v>1238.9000000000001</v>
      </c>
      <c r="I492" s="232">
        <v>1265.3499999999999</v>
      </c>
      <c r="J492" s="232">
        <v>1280.8499999999999</v>
      </c>
      <c r="K492" s="231">
        <v>1249.8499999999999</v>
      </c>
      <c r="L492" s="231">
        <v>1207.9000000000001</v>
      </c>
      <c r="M492" s="231">
        <v>0.29347000000000001</v>
      </c>
      <c r="N492" s="1"/>
      <c r="O492" s="1"/>
    </row>
    <row r="493" spans="1:15" ht="12.75" customHeight="1">
      <c r="A493" s="30">
        <v>483</v>
      </c>
      <c r="B493" s="217" t="s">
        <v>207</v>
      </c>
      <c r="C493" s="242">
        <v>310.85000000000002</v>
      </c>
      <c r="D493" s="242">
        <v>312.23333333333329</v>
      </c>
      <c r="E493" s="232">
        <v>308.76666666666659</v>
      </c>
      <c r="F493" s="232">
        <v>306.68333333333328</v>
      </c>
      <c r="G493" s="232">
        <v>303.21666666666658</v>
      </c>
      <c r="H493" s="232">
        <v>314.31666666666661</v>
      </c>
      <c r="I493" s="232">
        <v>317.7833333333333</v>
      </c>
      <c r="J493" s="232">
        <v>319.86666666666662</v>
      </c>
      <c r="K493" s="231">
        <v>315.7</v>
      </c>
      <c r="L493" s="231">
        <v>310.14999999999998</v>
      </c>
      <c r="M493" s="231">
        <v>52.640999999999998</v>
      </c>
      <c r="N493" s="1"/>
      <c r="O493" s="1"/>
    </row>
    <row r="494" spans="1:15" ht="12.75" customHeight="1">
      <c r="A494" s="30">
        <v>484</v>
      </c>
      <c r="B494" s="217" t="s">
        <v>834</v>
      </c>
      <c r="C494" s="231">
        <v>401.75</v>
      </c>
      <c r="D494" s="232">
        <v>405.63333333333338</v>
      </c>
      <c r="E494" s="232">
        <v>396.31666666666678</v>
      </c>
      <c r="F494" s="232">
        <v>390.88333333333338</v>
      </c>
      <c r="G494" s="232">
        <v>381.56666666666678</v>
      </c>
      <c r="H494" s="232">
        <v>411.06666666666678</v>
      </c>
      <c r="I494" s="232">
        <v>420.38333333333338</v>
      </c>
      <c r="J494" s="232">
        <v>425.81666666666678</v>
      </c>
      <c r="K494" s="231">
        <v>414.95</v>
      </c>
      <c r="L494" s="231">
        <v>400.2</v>
      </c>
      <c r="M494" s="231">
        <v>0.51626000000000005</v>
      </c>
      <c r="N494" s="1"/>
      <c r="O494" s="1"/>
    </row>
    <row r="495" spans="1:15" ht="12.75" customHeight="1">
      <c r="A495" s="30">
        <v>485</v>
      </c>
      <c r="B495" s="217" t="s">
        <v>504</v>
      </c>
      <c r="C495" s="242">
        <v>1864.75</v>
      </c>
      <c r="D495" s="242">
        <v>1870.0833333333333</v>
      </c>
      <c r="E495" s="232">
        <v>1849.6666666666665</v>
      </c>
      <c r="F495" s="232">
        <v>1834.5833333333333</v>
      </c>
      <c r="G495" s="232">
        <v>1814.1666666666665</v>
      </c>
      <c r="H495" s="232">
        <v>1885.1666666666665</v>
      </c>
      <c r="I495" s="232">
        <v>1905.583333333333</v>
      </c>
      <c r="J495" s="232">
        <v>1920.6666666666665</v>
      </c>
      <c r="K495" s="231">
        <v>1890.5</v>
      </c>
      <c r="L495" s="231">
        <v>1855</v>
      </c>
      <c r="M495" s="231">
        <v>0.23880999999999999</v>
      </c>
      <c r="N495" s="1"/>
      <c r="O495" s="1"/>
    </row>
    <row r="496" spans="1:15" ht="12.75" customHeight="1">
      <c r="A496" s="30">
        <v>486</v>
      </c>
      <c r="B496" s="217" t="s">
        <v>127</v>
      </c>
      <c r="C496" s="242">
        <v>7.05</v>
      </c>
      <c r="D496" s="242">
        <v>7.05</v>
      </c>
      <c r="E496" s="232">
        <v>6.85</v>
      </c>
      <c r="F496" s="232">
        <v>6.6499999999999995</v>
      </c>
      <c r="G496" s="232">
        <v>6.4499999999999993</v>
      </c>
      <c r="H496" s="232">
        <v>7.25</v>
      </c>
      <c r="I496" s="232">
        <v>7.4500000000000011</v>
      </c>
      <c r="J496" s="232">
        <v>7.65</v>
      </c>
      <c r="K496" s="231">
        <v>7.25</v>
      </c>
      <c r="L496" s="231">
        <v>6.85</v>
      </c>
      <c r="M496" s="231">
        <v>1520.49838</v>
      </c>
      <c r="N496" s="1"/>
      <c r="O496" s="1"/>
    </row>
    <row r="497" spans="1:15" ht="12.75" customHeight="1">
      <c r="A497" s="30">
        <v>487</v>
      </c>
      <c r="B497" s="217" t="s">
        <v>208</v>
      </c>
      <c r="C497" s="242">
        <v>873.05</v>
      </c>
      <c r="D497" s="242">
        <v>868.73333333333323</v>
      </c>
      <c r="E497" s="232">
        <v>854.66666666666652</v>
      </c>
      <c r="F497" s="232">
        <v>836.2833333333333</v>
      </c>
      <c r="G497" s="232">
        <v>822.21666666666658</v>
      </c>
      <c r="H497" s="232">
        <v>887.11666666666645</v>
      </c>
      <c r="I497" s="232">
        <v>901.18333333333328</v>
      </c>
      <c r="J497" s="232">
        <v>919.56666666666638</v>
      </c>
      <c r="K497" s="231">
        <v>882.8</v>
      </c>
      <c r="L497" s="231">
        <v>850.35</v>
      </c>
      <c r="M497" s="231">
        <v>14.727919999999999</v>
      </c>
      <c r="N497" s="1"/>
      <c r="O497" s="1"/>
    </row>
    <row r="498" spans="1:15" ht="12.75" customHeight="1">
      <c r="A498" s="30">
        <v>488</v>
      </c>
      <c r="B498" s="217" t="s">
        <v>505</v>
      </c>
      <c r="C498" s="242">
        <v>194.35</v>
      </c>
      <c r="D498" s="242">
        <v>194.81666666666663</v>
      </c>
      <c r="E498" s="232">
        <v>192.68333333333328</v>
      </c>
      <c r="F498" s="232">
        <v>191.01666666666665</v>
      </c>
      <c r="G498" s="232">
        <v>188.8833333333333</v>
      </c>
      <c r="H498" s="232">
        <v>196.48333333333326</v>
      </c>
      <c r="I498" s="232">
        <v>198.61666666666665</v>
      </c>
      <c r="J498" s="232">
        <v>200.28333333333325</v>
      </c>
      <c r="K498" s="231">
        <v>196.95</v>
      </c>
      <c r="L498" s="231">
        <v>193.15</v>
      </c>
      <c r="M498" s="231">
        <v>1.8414600000000001</v>
      </c>
      <c r="N498" s="1"/>
      <c r="O498" s="1"/>
    </row>
    <row r="499" spans="1:15" ht="12.75" customHeight="1">
      <c r="A499" s="30">
        <v>489</v>
      </c>
      <c r="B499" s="217" t="s">
        <v>506</v>
      </c>
      <c r="C499" s="242">
        <v>70.650000000000006</v>
      </c>
      <c r="D499" s="242">
        <v>70.766666666666666</v>
      </c>
      <c r="E499" s="232">
        <v>69.683333333333337</v>
      </c>
      <c r="F499" s="232">
        <v>68.716666666666669</v>
      </c>
      <c r="G499" s="232">
        <v>67.63333333333334</v>
      </c>
      <c r="H499" s="232">
        <v>71.733333333333334</v>
      </c>
      <c r="I499" s="232">
        <v>72.816666666666677</v>
      </c>
      <c r="J499" s="232">
        <v>73.783333333333331</v>
      </c>
      <c r="K499" s="231">
        <v>71.849999999999994</v>
      </c>
      <c r="L499" s="231">
        <v>69.8</v>
      </c>
      <c r="M499" s="231">
        <v>3.1992500000000001</v>
      </c>
      <c r="N499" s="1"/>
      <c r="O499" s="1"/>
    </row>
    <row r="500" spans="1:15" ht="12.75" customHeight="1">
      <c r="A500" s="30">
        <v>490</v>
      </c>
      <c r="B500" s="217" t="s">
        <v>507</v>
      </c>
      <c r="C500" s="242">
        <v>666.2</v>
      </c>
      <c r="D500" s="242">
        <v>670.83333333333337</v>
      </c>
      <c r="E500" s="232">
        <v>656.86666666666679</v>
      </c>
      <c r="F500" s="232">
        <v>647.53333333333342</v>
      </c>
      <c r="G500" s="232">
        <v>633.56666666666683</v>
      </c>
      <c r="H500" s="232">
        <v>680.16666666666674</v>
      </c>
      <c r="I500" s="232">
        <v>694.13333333333321</v>
      </c>
      <c r="J500" s="232">
        <v>703.4666666666667</v>
      </c>
      <c r="K500" s="231">
        <v>684.8</v>
      </c>
      <c r="L500" s="231">
        <v>661.5</v>
      </c>
      <c r="M500" s="231">
        <v>0.87222</v>
      </c>
      <c r="N500" s="1"/>
      <c r="O500" s="1"/>
    </row>
    <row r="501" spans="1:15" ht="12.75" customHeight="1">
      <c r="A501" s="30">
        <v>491</v>
      </c>
      <c r="B501" s="217" t="s">
        <v>277</v>
      </c>
      <c r="C501" s="242">
        <v>1296.7</v>
      </c>
      <c r="D501" s="242">
        <v>1295.4333333333332</v>
      </c>
      <c r="E501" s="232">
        <v>1284.1166666666663</v>
      </c>
      <c r="F501" s="232">
        <v>1271.5333333333331</v>
      </c>
      <c r="G501" s="232">
        <v>1260.2166666666662</v>
      </c>
      <c r="H501" s="232">
        <v>1308.0166666666664</v>
      </c>
      <c r="I501" s="232">
        <v>1319.3333333333335</v>
      </c>
      <c r="J501" s="232">
        <v>1331.9166666666665</v>
      </c>
      <c r="K501" s="231">
        <v>1306.75</v>
      </c>
      <c r="L501" s="231">
        <v>1282.8499999999999</v>
      </c>
      <c r="M501" s="231">
        <v>0.73865000000000003</v>
      </c>
      <c r="N501" s="1"/>
      <c r="O501" s="1"/>
    </row>
    <row r="502" spans="1:15" ht="12.75" customHeight="1">
      <c r="A502" s="30">
        <v>492</v>
      </c>
      <c r="B502" s="217" t="s">
        <v>209</v>
      </c>
      <c r="C502" s="217">
        <v>407.05</v>
      </c>
      <c r="D502" s="242">
        <v>405.68333333333334</v>
      </c>
      <c r="E502" s="232">
        <v>403.56666666666666</v>
      </c>
      <c r="F502" s="232">
        <v>400.08333333333331</v>
      </c>
      <c r="G502" s="232">
        <v>397.96666666666664</v>
      </c>
      <c r="H502" s="232">
        <v>409.16666666666669</v>
      </c>
      <c r="I502" s="232">
        <v>411.28333333333336</v>
      </c>
      <c r="J502" s="232">
        <v>414.76666666666671</v>
      </c>
      <c r="K502" s="231">
        <v>407.8</v>
      </c>
      <c r="L502" s="231">
        <v>402.2</v>
      </c>
      <c r="M502" s="231">
        <v>32.485939999999999</v>
      </c>
      <c r="N502" s="1"/>
      <c r="O502" s="1"/>
    </row>
    <row r="503" spans="1:15" ht="12.75" customHeight="1">
      <c r="A503" s="30">
        <v>493</v>
      </c>
      <c r="B503" s="217" t="s">
        <v>508</v>
      </c>
      <c r="C503" s="217">
        <v>188.9</v>
      </c>
      <c r="D503" s="242">
        <v>190.11666666666667</v>
      </c>
      <c r="E503" s="232">
        <v>185.83333333333334</v>
      </c>
      <c r="F503" s="232">
        <v>182.76666666666668</v>
      </c>
      <c r="G503" s="232">
        <v>178.48333333333335</v>
      </c>
      <c r="H503" s="232">
        <v>193.18333333333334</v>
      </c>
      <c r="I503" s="232">
        <v>197.46666666666664</v>
      </c>
      <c r="J503" s="232">
        <v>200.53333333333333</v>
      </c>
      <c r="K503" s="231">
        <v>194.4</v>
      </c>
      <c r="L503" s="231">
        <v>187.05</v>
      </c>
      <c r="M503" s="231">
        <v>4.5372399999999997</v>
      </c>
      <c r="N503" s="1"/>
      <c r="O503" s="1"/>
    </row>
    <row r="504" spans="1:15" ht="12.75" customHeight="1">
      <c r="A504" s="30">
        <v>494</v>
      </c>
      <c r="B504" s="217" t="s">
        <v>278</v>
      </c>
      <c r="C504" s="217">
        <v>16.600000000000001</v>
      </c>
      <c r="D504" s="242">
        <v>16.483333333333334</v>
      </c>
      <c r="E504" s="232">
        <v>16.216666666666669</v>
      </c>
      <c r="F504" s="232">
        <v>15.833333333333336</v>
      </c>
      <c r="G504" s="232">
        <v>15.56666666666667</v>
      </c>
      <c r="H504" s="232">
        <v>16.866666666666667</v>
      </c>
      <c r="I504" s="232">
        <v>17.133333333333333</v>
      </c>
      <c r="J504" s="232">
        <v>17.516666666666666</v>
      </c>
      <c r="K504" s="231">
        <v>16.75</v>
      </c>
      <c r="L504" s="231">
        <v>16.100000000000001</v>
      </c>
      <c r="M504" s="231">
        <v>1737.5245399999999</v>
      </c>
      <c r="N504" s="1"/>
      <c r="O504" s="1"/>
    </row>
    <row r="505" spans="1:15" ht="12.75" customHeight="1">
      <c r="A505" s="30">
        <v>495</v>
      </c>
      <c r="B505" s="217" t="s">
        <v>835</v>
      </c>
      <c r="C505" s="217">
        <v>10189.6</v>
      </c>
      <c r="D505" s="242">
        <v>10224.75</v>
      </c>
      <c r="E505" s="232">
        <v>10074.9</v>
      </c>
      <c r="F505" s="232">
        <v>9960.1999999999989</v>
      </c>
      <c r="G505" s="232">
        <v>9810.3499999999985</v>
      </c>
      <c r="H505" s="232">
        <v>10339.450000000001</v>
      </c>
      <c r="I505" s="232">
        <v>10489.3</v>
      </c>
      <c r="J505" s="232">
        <v>10604.000000000002</v>
      </c>
      <c r="K505" s="231">
        <v>10374.6</v>
      </c>
      <c r="L505" s="231">
        <v>10110.049999999999</v>
      </c>
      <c r="M505" s="231">
        <v>3.4450000000000001E-2</v>
      </c>
      <c r="N505" s="1"/>
      <c r="O505" s="1"/>
    </row>
    <row r="506" spans="1:15" ht="12.75" customHeight="1">
      <c r="A506" s="30">
        <v>496</v>
      </c>
      <c r="B506" s="217" t="s">
        <v>210</v>
      </c>
      <c r="C506" s="242">
        <v>214.95</v>
      </c>
      <c r="D506" s="232">
        <v>214.63333333333333</v>
      </c>
      <c r="E506" s="232">
        <v>213.16666666666666</v>
      </c>
      <c r="F506" s="232">
        <v>211.38333333333333</v>
      </c>
      <c r="G506" s="232">
        <v>209.91666666666666</v>
      </c>
      <c r="H506" s="232">
        <v>216.41666666666666</v>
      </c>
      <c r="I506" s="232">
        <v>217.88333333333335</v>
      </c>
      <c r="J506" s="231">
        <v>219.66666666666666</v>
      </c>
      <c r="K506" s="231">
        <v>216.1</v>
      </c>
      <c r="L506" s="231">
        <v>212.85</v>
      </c>
      <c r="M506" s="217">
        <v>21.4269</v>
      </c>
      <c r="N506" s="1"/>
      <c r="O506" s="1"/>
    </row>
    <row r="507" spans="1:15" ht="12.75" customHeight="1">
      <c r="A507" s="30">
        <v>497</v>
      </c>
      <c r="B507" s="217" t="s">
        <v>509</v>
      </c>
      <c r="C507" s="242">
        <v>271.2</v>
      </c>
      <c r="D507" s="232">
        <v>269.76666666666665</v>
      </c>
      <c r="E507" s="232">
        <v>262.58333333333331</v>
      </c>
      <c r="F507" s="232">
        <v>253.96666666666664</v>
      </c>
      <c r="G507" s="232">
        <v>246.7833333333333</v>
      </c>
      <c r="H507" s="232">
        <v>278.38333333333333</v>
      </c>
      <c r="I507" s="232">
        <v>285.56666666666672</v>
      </c>
      <c r="J507" s="231">
        <v>294.18333333333334</v>
      </c>
      <c r="K507" s="231">
        <v>276.95</v>
      </c>
      <c r="L507" s="231">
        <v>261.14999999999998</v>
      </c>
      <c r="M507" s="217">
        <v>26.178909999999998</v>
      </c>
      <c r="N507" s="1"/>
      <c r="O507" s="1"/>
    </row>
    <row r="508" spans="1:15" ht="12.75" customHeight="1">
      <c r="A508" s="30">
        <v>498</v>
      </c>
      <c r="B508" s="217" t="s">
        <v>808</v>
      </c>
      <c r="C508" s="217">
        <v>54.6</v>
      </c>
      <c r="D508" s="242">
        <v>53.800000000000004</v>
      </c>
      <c r="E508" s="232">
        <v>52.550000000000011</v>
      </c>
      <c r="F508" s="232">
        <v>50.500000000000007</v>
      </c>
      <c r="G508" s="232">
        <v>49.250000000000014</v>
      </c>
      <c r="H508" s="232">
        <v>55.850000000000009</v>
      </c>
      <c r="I508" s="232">
        <v>57.099999999999994</v>
      </c>
      <c r="J508" s="232">
        <v>59.150000000000006</v>
      </c>
      <c r="K508" s="231">
        <v>55.05</v>
      </c>
      <c r="L508" s="231">
        <v>51.75</v>
      </c>
      <c r="M508" s="231">
        <v>933.15254000000004</v>
      </c>
      <c r="N508" s="1"/>
      <c r="O508" s="1"/>
    </row>
    <row r="509" spans="1:15" ht="12.75" customHeight="1">
      <c r="A509" s="30">
        <v>499</v>
      </c>
      <c r="B509" s="217" t="s">
        <v>799</v>
      </c>
      <c r="C509" s="217">
        <v>464.45</v>
      </c>
      <c r="D509" s="242">
        <v>466.51666666666665</v>
      </c>
      <c r="E509" s="232">
        <v>459.68333333333328</v>
      </c>
      <c r="F509" s="232">
        <v>454.91666666666663</v>
      </c>
      <c r="G509" s="232">
        <v>448.08333333333326</v>
      </c>
      <c r="H509" s="232">
        <v>471.2833333333333</v>
      </c>
      <c r="I509" s="232">
        <v>478.11666666666667</v>
      </c>
      <c r="J509" s="232">
        <v>482.88333333333333</v>
      </c>
      <c r="K509" s="231">
        <v>473.35</v>
      </c>
      <c r="L509" s="231">
        <v>461.75</v>
      </c>
      <c r="M509" s="231">
        <v>7.3865499999999997</v>
      </c>
      <c r="N509" s="1"/>
      <c r="O509" s="1"/>
    </row>
    <row r="510" spans="1:15" ht="12.75" customHeight="1">
      <c r="A510" s="265">
        <v>500</v>
      </c>
      <c r="B510" s="217" t="s">
        <v>510</v>
      </c>
      <c r="C510" s="242">
        <v>1445.45</v>
      </c>
      <c r="D510" s="232">
        <v>1448.7166666666665</v>
      </c>
      <c r="E510" s="232">
        <v>1437.6833333333329</v>
      </c>
      <c r="F510" s="232">
        <v>1429.9166666666665</v>
      </c>
      <c r="G510" s="232">
        <v>1418.883333333333</v>
      </c>
      <c r="H510" s="232">
        <v>1456.4833333333329</v>
      </c>
      <c r="I510" s="232">
        <v>1467.5166666666662</v>
      </c>
      <c r="J510" s="231">
        <v>1475.2833333333328</v>
      </c>
      <c r="K510" s="231">
        <v>1459.75</v>
      </c>
      <c r="L510" s="231">
        <v>1440.95</v>
      </c>
      <c r="M510" s="217">
        <v>0.15578</v>
      </c>
      <c r="N510" s="1"/>
      <c r="O510" s="1"/>
    </row>
    <row r="511" spans="1:15" ht="12.75" customHeight="1">
      <c r="A511" s="217">
        <v>501</v>
      </c>
      <c r="B511" s="217" t="s">
        <v>511</v>
      </c>
      <c r="C511" s="217">
        <v>1435.55</v>
      </c>
      <c r="D511" s="242">
        <v>1440.3666666666668</v>
      </c>
      <c r="E511" s="232">
        <v>1416.2333333333336</v>
      </c>
      <c r="F511" s="232">
        <v>1396.9166666666667</v>
      </c>
      <c r="G511" s="232">
        <v>1372.7833333333335</v>
      </c>
      <c r="H511" s="232">
        <v>1459.6833333333336</v>
      </c>
      <c r="I511" s="232">
        <v>1483.8166666666668</v>
      </c>
      <c r="J511" s="232">
        <v>1503.1333333333337</v>
      </c>
      <c r="K511" s="231">
        <v>1464.5</v>
      </c>
      <c r="L511" s="231">
        <v>1421.05</v>
      </c>
      <c r="M511" s="231">
        <v>0.59723000000000004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88"/>
      <c r="B5" s="389"/>
      <c r="C5" s="388"/>
      <c r="D5" s="389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40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512</v>
      </c>
      <c r="B7" s="390" t="s">
        <v>513</v>
      </c>
      <c r="C7" s="389"/>
      <c r="D7" s="7">
        <f>Main!B10</f>
        <v>44978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514</v>
      </c>
      <c r="B9" s="83" t="s">
        <v>515</v>
      </c>
      <c r="C9" s="83" t="s">
        <v>516</v>
      </c>
      <c r="D9" s="83" t="s">
        <v>517</v>
      </c>
      <c r="E9" s="83" t="s">
        <v>518</v>
      </c>
      <c r="F9" s="83" t="s">
        <v>519</v>
      </c>
      <c r="G9" s="83" t="s">
        <v>520</v>
      </c>
      <c r="H9" s="83" t="s">
        <v>521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44977</v>
      </c>
      <c r="B10" s="29">
        <v>531658</v>
      </c>
      <c r="C10" s="28" t="s">
        <v>1008</v>
      </c>
      <c r="D10" s="28" t="s">
        <v>1009</v>
      </c>
      <c r="E10" s="28" t="s">
        <v>523</v>
      </c>
      <c r="F10" s="85">
        <v>30000</v>
      </c>
      <c r="G10" s="29">
        <v>16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44977</v>
      </c>
      <c r="B11" s="29">
        <v>511463</v>
      </c>
      <c r="C11" s="28" t="s">
        <v>1010</v>
      </c>
      <c r="D11" s="28" t="s">
        <v>1011</v>
      </c>
      <c r="E11" s="28" t="s">
        <v>522</v>
      </c>
      <c r="F11" s="85">
        <v>50000</v>
      </c>
      <c r="G11" s="29">
        <v>20.3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44977</v>
      </c>
      <c r="B12" s="29">
        <v>517546</v>
      </c>
      <c r="C12" s="28" t="s">
        <v>1012</v>
      </c>
      <c r="D12" s="28" t="s">
        <v>1013</v>
      </c>
      <c r="E12" s="28" t="s">
        <v>523</v>
      </c>
      <c r="F12" s="85">
        <v>47289</v>
      </c>
      <c r="G12" s="29">
        <v>20.67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44977</v>
      </c>
      <c r="B13" s="29">
        <v>530723</v>
      </c>
      <c r="C13" s="28" t="s">
        <v>1014</v>
      </c>
      <c r="D13" s="28" t="s">
        <v>1015</v>
      </c>
      <c r="E13" s="28" t="s">
        <v>523</v>
      </c>
      <c r="F13" s="85">
        <v>467945</v>
      </c>
      <c r="G13" s="29">
        <v>151.4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44977</v>
      </c>
      <c r="B14" s="29">
        <v>530723</v>
      </c>
      <c r="C14" s="28" t="s">
        <v>1014</v>
      </c>
      <c r="D14" s="28" t="s">
        <v>1016</v>
      </c>
      <c r="E14" s="28" t="s">
        <v>522</v>
      </c>
      <c r="F14" s="85">
        <v>467945</v>
      </c>
      <c r="G14" s="29">
        <v>151.4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44977</v>
      </c>
      <c r="B15" s="29">
        <v>543439</v>
      </c>
      <c r="C15" s="28" t="s">
        <v>977</v>
      </c>
      <c r="D15" s="28" t="s">
        <v>978</v>
      </c>
      <c r="E15" s="28" t="s">
        <v>523</v>
      </c>
      <c r="F15" s="85">
        <v>54000</v>
      </c>
      <c r="G15" s="29">
        <v>20.5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44977</v>
      </c>
      <c r="B16" s="29">
        <v>542678</v>
      </c>
      <c r="C16" s="28" t="s">
        <v>1017</v>
      </c>
      <c r="D16" s="28" t="s">
        <v>1018</v>
      </c>
      <c r="E16" s="28" t="s">
        <v>523</v>
      </c>
      <c r="F16" s="85">
        <v>186000</v>
      </c>
      <c r="G16" s="29">
        <v>18.91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44977</v>
      </c>
      <c r="B17" s="29">
        <v>539770</v>
      </c>
      <c r="C17" s="28" t="s">
        <v>1019</v>
      </c>
      <c r="D17" s="28" t="s">
        <v>1020</v>
      </c>
      <c r="E17" s="28" t="s">
        <v>523</v>
      </c>
      <c r="F17" s="85">
        <v>40015</v>
      </c>
      <c r="G17" s="29">
        <v>3.99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44977</v>
      </c>
      <c r="B18" s="29">
        <v>539770</v>
      </c>
      <c r="C18" s="28" t="s">
        <v>1019</v>
      </c>
      <c r="D18" s="28" t="s">
        <v>1021</v>
      </c>
      <c r="E18" s="28" t="s">
        <v>522</v>
      </c>
      <c r="F18" s="85">
        <v>40000</v>
      </c>
      <c r="G18" s="29">
        <v>3.99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44977</v>
      </c>
      <c r="B19" s="29">
        <v>540811</v>
      </c>
      <c r="C19" s="28" t="s">
        <v>1022</v>
      </c>
      <c r="D19" s="28" t="s">
        <v>1023</v>
      </c>
      <c r="E19" s="28" t="s">
        <v>522</v>
      </c>
      <c r="F19" s="85">
        <v>100000</v>
      </c>
      <c r="G19" s="29">
        <v>13.5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44977</v>
      </c>
      <c r="B20" s="29">
        <v>540811</v>
      </c>
      <c r="C20" s="28" t="s">
        <v>1022</v>
      </c>
      <c r="D20" s="28" t="s">
        <v>1024</v>
      </c>
      <c r="E20" s="28" t="s">
        <v>523</v>
      </c>
      <c r="F20" s="85">
        <v>80000</v>
      </c>
      <c r="G20" s="29">
        <v>13.51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44977</v>
      </c>
      <c r="B21" s="29">
        <v>540811</v>
      </c>
      <c r="C21" s="28" t="s">
        <v>1022</v>
      </c>
      <c r="D21" s="28" t="s">
        <v>1024</v>
      </c>
      <c r="E21" s="28" t="s">
        <v>522</v>
      </c>
      <c r="F21" s="85">
        <v>10000</v>
      </c>
      <c r="G21" s="29">
        <v>12.5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44977</v>
      </c>
      <c r="B22" s="29">
        <v>540811</v>
      </c>
      <c r="C22" s="28" t="s">
        <v>1022</v>
      </c>
      <c r="D22" s="28" t="s">
        <v>1025</v>
      </c>
      <c r="E22" s="28" t="s">
        <v>522</v>
      </c>
      <c r="F22" s="85">
        <v>50000</v>
      </c>
      <c r="G22" s="29">
        <v>13.78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44977</v>
      </c>
      <c r="B23" s="29">
        <v>540811</v>
      </c>
      <c r="C23" s="28" t="s">
        <v>1022</v>
      </c>
      <c r="D23" s="28" t="s">
        <v>1026</v>
      </c>
      <c r="E23" s="28" t="s">
        <v>523</v>
      </c>
      <c r="F23" s="85">
        <v>50000</v>
      </c>
      <c r="G23" s="29">
        <v>14.1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44977</v>
      </c>
      <c r="B24" s="29">
        <v>540811</v>
      </c>
      <c r="C24" s="28" t="s">
        <v>1022</v>
      </c>
      <c r="D24" s="28" t="s">
        <v>1027</v>
      </c>
      <c r="E24" s="28" t="s">
        <v>523</v>
      </c>
      <c r="F24" s="85">
        <v>10000</v>
      </c>
      <c r="G24" s="29">
        <v>13.5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44977</v>
      </c>
      <c r="B25" s="29">
        <v>540811</v>
      </c>
      <c r="C25" s="28" t="s">
        <v>1022</v>
      </c>
      <c r="D25" s="28" t="s">
        <v>1027</v>
      </c>
      <c r="E25" s="28" t="s">
        <v>522</v>
      </c>
      <c r="F25" s="85">
        <v>60000</v>
      </c>
      <c r="G25" s="29">
        <v>14.17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44977</v>
      </c>
      <c r="B26" s="29">
        <v>521137</v>
      </c>
      <c r="C26" s="28" t="s">
        <v>1028</v>
      </c>
      <c r="D26" s="28" t="s">
        <v>1029</v>
      </c>
      <c r="E26" s="28" t="s">
        <v>522</v>
      </c>
      <c r="F26" s="85">
        <v>250000</v>
      </c>
      <c r="G26" s="29">
        <v>6.07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44977</v>
      </c>
      <c r="B27" s="29">
        <v>543372</v>
      </c>
      <c r="C27" s="28" t="s">
        <v>1030</v>
      </c>
      <c r="D27" s="28" t="s">
        <v>1031</v>
      </c>
      <c r="E27" s="28" t="s">
        <v>522</v>
      </c>
      <c r="F27" s="85">
        <v>12000</v>
      </c>
      <c r="G27" s="29">
        <v>85.03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44977</v>
      </c>
      <c r="B28" s="29">
        <v>543372</v>
      </c>
      <c r="C28" s="28" t="s">
        <v>1030</v>
      </c>
      <c r="D28" s="28" t="s">
        <v>1032</v>
      </c>
      <c r="E28" s="28" t="s">
        <v>523</v>
      </c>
      <c r="F28" s="85">
        <v>12000</v>
      </c>
      <c r="G28" s="29">
        <v>85.03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44977</v>
      </c>
      <c r="B29" s="29">
        <v>531913</v>
      </c>
      <c r="C29" s="28" t="s">
        <v>971</v>
      </c>
      <c r="D29" s="28" t="s">
        <v>1033</v>
      </c>
      <c r="E29" s="28" t="s">
        <v>522</v>
      </c>
      <c r="F29" s="85">
        <v>29737</v>
      </c>
      <c r="G29" s="29">
        <v>10.61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44977</v>
      </c>
      <c r="B30" s="29">
        <v>531913</v>
      </c>
      <c r="C30" s="28" t="s">
        <v>971</v>
      </c>
      <c r="D30" s="28" t="s">
        <v>1034</v>
      </c>
      <c r="E30" s="28" t="s">
        <v>523</v>
      </c>
      <c r="F30" s="85">
        <v>70000</v>
      </c>
      <c r="G30" s="29">
        <v>10.61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44977</v>
      </c>
      <c r="B31" s="29">
        <v>531913</v>
      </c>
      <c r="C31" s="28" t="s">
        <v>971</v>
      </c>
      <c r="D31" s="28" t="s">
        <v>1035</v>
      </c>
      <c r="E31" s="28" t="s">
        <v>522</v>
      </c>
      <c r="F31" s="85">
        <v>30000</v>
      </c>
      <c r="G31" s="29">
        <v>10.61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44977</v>
      </c>
      <c r="B32" s="29">
        <v>531913</v>
      </c>
      <c r="C32" s="28" t="s">
        <v>971</v>
      </c>
      <c r="D32" s="28" t="s">
        <v>1036</v>
      </c>
      <c r="E32" s="28" t="s">
        <v>522</v>
      </c>
      <c r="F32" s="85">
        <v>25000</v>
      </c>
      <c r="G32" s="29">
        <v>10.61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44977</v>
      </c>
      <c r="B33" s="29">
        <v>526967</v>
      </c>
      <c r="C33" s="28" t="s">
        <v>972</v>
      </c>
      <c r="D33" s="28" t="s">
        <v>1037</v>
      </c>
      <c r="E33" s="28" t="s">
        <v>522</v>
      </c>
      <c r="F33" s="85">
        <v>50000</v>
      </c>
      <c r="G33" s="29">
        <v>9.7100000000000009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44977</v>
      </c>
      <c r="B34" s="29">
        <v>526967</v>
      </c>
      <c r="C34" s="28" t="s">
        <v>972</v>
      </c>
      <c r="D34" s="28" t="s">
        <v>1038</v>
      </c>
      <c r="E34" s="28" t="s">
        <v>522</v>
      </c>
      <c r="F34" s="85">
        <v>30000</v>
      </c>
      <c r="G34" s="29">
        <v>9.1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44977</v>
      </c>
      <c r="B35" s="29">
        <v>526967</v>
      </c>
      <c r="C35" s="28" t="s">
        <v>972</v>
      </c>
      <c r="D35" s="28" t="s">
        <v>1039</v>
      </c>
      <c r="E35" s="28" t="s">
        <v>522</v>
      </c>
      <c r="F35" s="85">
        <v>31039</v>
      </c>
      <c r="G35" s="29">
        <v>9.23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44977</v>
      </c>
      <c r="B36" s="29">
        <v>526967</v>
      </c>
      <c r="C36" s="28" t="s">
        <v>972</v>
      </c>
      <c r="D36" s="28" t="s">
        <v>1040</v>
      </c>
      <c r="E36" s="28" t="s">
        <v>523</v>
      </c>
      <c r="F36" s="85">
        <v>72660</v>
      </c>
      <c r="G36" s="29">
        <v>9.39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44977</v>
      </c>
      <c r="B37" s="29">
        <v>526967</v>
      </c>
      <c r="C37" s="28" t="s">
        <v>972</v>
      </c>
      <c r="D37" s="28" t="s">
        <v>1041</v>
      </c>
      <c r="E37" s="28" t="s">
        <v>523</v>
      </c>
      <c r="F37" s="85">
        <v>78478</v>
      </c>
      <c r="G37" s="29">
        <v>9.2200000000000006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44977</v>
      </c>
      <c r="B38" s="29">
        <v>526967</v>
      </c>
      <c r="C38" s="28" t="s">
        <v>972</v>
      </c>
      <c r="D38" s="28" t="s">
        <v>973</v>
      </c>
      <c r="E38" s="28" t="s">
        <v>522</v>
      </c>
      <c r="F38" s="85">
        <v>88868</v>
      </c>
      <c r="G38" s="29">
        <v>9.2799999999999994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44977</v>
      </c>
      <c r="B39" s="29">
        <v>526967</v>
      </c>
      <c r="C39" s="28" t="s">
        <v>972</v>
      </c>
      <c r="D39" s="28" t="s">
        <v>973</v>
      </c>
      <c r="E39" s="28" t="s">
        <v>523</v>
      </c>
      <c r="F39" s="85">
        <v>45500</v>
      </c>
      <c r="G39" s="29">
        <v>9.3800000000000008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44977</v>
      </c>
      <c r="B40" s="29">
        <v>535667</v>
      </c>
      <c r="C40" s="28" t="s">
        <v>1042</v>
      </c>
      <c r="D40" s="28" t="s">
        <v>1043</v>
      </c>
      <c r="E40" s="28" t="s">
        <v>523</v>
      </c>
      <c r="F40" s="85">
        <v>770400</v>
      </c>
      <c r="G40" s="29">
        <v>26.65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44977</v>
      </c>
      <c r="B41" s="29">
        <v>535667</v>
      </c>
      <c r="C41" s="28" t="s">
        <v>1042</v>
      </c>
      <c r="D41" s="28" t="s">
        <v>1044</v>
      </c>
      <c r="E41" s="28" t="s">
        <v>522</v>
      </c>
      <c r="F41" s="85">
        <v>380402</v>
      </c>
      <c r="G41" s="29">
        <v>26.65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44977</v>
      </c>
      <c r="B42" s="29">
        <v>535667</v>
      </c>
      <c r="C42" s="28" t="s">
        <v>1042</v>
      </c>
      <c r="D42" s="28" t="s">
        <v>1045</v>
      </c>
      <c r="E42" s="28" t="s">
        <v>522</v>
      </c>
      <c r="F42" s="85">
        <v>390000</v>
      </c>
      <c r="G42" s="29">
        <v>26.65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44977</v>
      </c>
      <c r="B43" s="29">
        <v>531784</v>
      </c>
      <c r="C43" s="28" t="s">
        <v>979</v>
      </c>
      <c r="D43" s="28" t="s">
        <v>980</v>
      </c>
      <c r="E43" s="28" t="s">
        <v>523</v>
      </c>
      <c r="F43" s="85">
        <v>381677</v>
      </c>
      <c r="G43" s="29">
        <v>1.89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44977</v>
      </c>
      <c r="B44" s="29">
        <v>543624</v>
      </c>
      <c r="C44" s="28" t="s">
        <v>1046</v>
      </c>
      <c r="D44" s="28" t="s">
        <v>1047</v>
      </c>
      <c r="E44" s="28" t="s">
        <v>523</v>
      </c>
      <c r="F44" s="85">
        <v>18000</v>
      </c>
      <c r="G44" s="29">
        <v>30.3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44977</v>
      </c>
      <c r="B45" s="29">
        <v>543624</v>
      </c>
      <c r="C45" s="28" t="s">
        <v>1046</v>
      </c>
      <c r="D45" s="28" t="s">
        <v>1048</v>
      </c>
      <c r="E45" s="28" t="s">
        <v>522</v>
      </c>
      <c r="F45" s="85">
        <v>18000</v>
      </c>
      <c r="G45" s="29">
        <v>30.3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44977</v>
      </c>
      <c r="B46" s="29">
        <v>512267</v>
      </c>
      <c r="C46" s="28" t="s">
        <v>1049</v>
      </c>
      <c r="D46" s="28" t="s">
        <v>1050</v>
      </c>
      <c r="E46" s="28" t="s">
        <v>522</v>
      </c>
      <c r="F46" s="85">
        <v>10000000</v>
      </c>
      <c r="G46" s="29">
        <v>11.99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44977</v>
      </c>
      <c r="B47" s="29">
        <v>512267</v>
      </c>
      <c r="C47" s="28" t="s">
        <v>1049</v>
      </c>
      <c r="D47" s="28" t="s">
        <v>1051</v>
      </c>
      <c r="E47" s="28" t="s">
        <v>523</v>
      </c>
      <c r="F47" s="85">
        <v>10095000</v>
      </c>
      <c r="G47" s="29">
        <v>11.99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44977</v>
      </c>
      <c r="B48" s="29">
        <v>530341</v>
      </c>
      <c r="C48" s="28" t="s">
        <v>1052</v>
      </c>
      <c r="D48" s="28" t="s">
        <v>1053</v>
      </c>
      <c r="E48" s="28" t="s">
        <v>522</v>
      </c>
      <c r="F48" s="85">
        <v>40000</v>
      </c>
      <c r="G48" s="29">
        <v>82.76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44977</v>
      </c>
      <c r="B49" s="29">
        <v>530341</v>
      </c>
      <c r="C49" s="28" t="s">
        <v>1052</v>
      </c>
      <c r="D49" s="28" t="s">
        <v>1054</v>
      </c>
      <c r="E49" s="28" t="s">
        <v>523</v>
      </c>
      <c r="F49" s="85">
        <v>40000</v>
      </c>
      <c r="G49" s="29">
        <v>82.76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44977</v>
      </c>
      <c r="B50" s="29">
        <v>540386</v>
      </c>
      <c r="C50" s="28" t="s">
        <v>981</v>
      </c>
      <c r="D50" s="28" t="s">
        <v>982</v>
      </c>
      <c r="E50" s="28" t="s">
        <v>523</v>
      </c>
      <c r="F50" s="85">
        <v>599585</v>
      </c>
      <c r="G50" s="29">
        <v>1.35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44977</v>
      </c>
      <c r="B51" s="29">
        <v>540386</v>
      </c>
      <c r="C51" s="28" t="s">
        <v>981</v>
      </c>
      <c r="D51" s="28" t="s">
        <v>1055</v>
      </c>
      <c r="E51" s="28" t="s">
        <v>522</v>
      </c>
      <c r="F51" s="85">
        <v>1512850</v>
      </c>
      <c r="G51" s="29">
        <v>1.36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44977</v>
      </c>
      <c r="B52" s="29">
        <v>509835</v>
      </c>
      <c r="C52" s="28" t="s">
        <v>1056</v>
      </c>
      <c r="D52" s="28" t="s">
        <v>1057</v>
      </c>
      <c r="E52" s="28" t="s">
        <v>523</v>
      </c>
      <c r="F52" s="85">
        <v>34037</v>
      </c>
      <c r="G52" s="29">
        <v>20.87</v>
      </c>
      <c r="H52" s="29" t="s">
        <v>302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44977</v>
      </c>
      <c r="B53" s="29">
        <v>537254</v>
      </c>
      <c r="C53" s="28" t="s">
        <v>1058</v>
      </c>
      <c r="D53" s="28" t="s">
        <v>1059</v>
      </c>
      <c r="E53" s="28" t="s">
        <v>523</v>
      </c>
      <c r="F53" s="85">
        <v>287000</v>
      </c>
      <c r="G53" s="29">
        <v>4.99</v>
      </c>
      <c r="H53" s="29" t="s">
        <v>302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44977</v>
      </c>
      <c r="B54" s="29">
        <v>537254</v>
      </c>
      <c r="C54" s="28" t="s">
        <v>1058</v>
      </c>
      <c r="D54" s="28" t="s">
        <v>1060</v>
      </c>
      <c r="E54" s="28" t="s">
        <v>522</v>
      </c>
      <c r="F54" s="85">
        <v>287000</v>
      </c>
      <c r="G54" s="29">
        <v>4.99</v>
      </c>
      <c r="H54" s="29" t="s">
        <v>302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44977</v>
      </c>
      <c r="B55" s="29">
        <v>531529</v>
      </c>
      <c r="C55" s="28" t="s">
        <v>1061</v>
      </c>
      <c r="D55" s="28" t="s">
        <v>1062</v>
      </c>
      <c r="E55" s="28" t="s">
        <v>523</v>
      </c>
      <c r="F55" s="85">
        <v>404000</v>
      </c>
      <c r="G55" s="29">
        <v>7.59</v>
      </c>
      <c r="H55" s="29" t="s">
        <v>302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44977</v>
      </c>
      <c r="B56" s="29">
        <v>531529</v>
      </c>
      <c r="C56" s="28" t="s">
        <v>1061</v>
      </c>
      <c r="D56" s="28" t="s">
        <v>1063</v>
      </c>
      <c r="E56" s="28" t="s">
        <v>522</v>
      </c>
      <c r="F56" s="85">
        <v>250000</v>
      </c>
      <c r="G56" s="29">
        <v>7.59</v>
      </c>
      <c r="H56" s="29" t="s">
        <v>302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44977</v>
      </c>
      <c r="B57" s="29">
        <v>539041</v>
      </c>
      <c r="C57" s="28" t="s">
        <v>1064</v>
      </c>
      <c r="D57" s="28" t="s">
        <v>1065</v>
      </c>
      <c r="E57" s="28" t="s">
        <v>523</v>
      </c>
      <c r="F57" s="85">
        <v>70000</v>
      </c>
      <c r="G57" s="29">
        <v>46.95</v>
      </c>
      <c r="H57" s="29" t="s">
        <v>302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44977</v>
      </c>
      <c r="B58" s="29">
        <v>539041</v>
      </c>
      <c r="C58" s="28" t="s">
        <v>1064</v>
      </c>
      <c r="D58" s="28" t="s">
        <v>1066</v>
      </c>
      <c r="E58" s="28" t="s">
        <v>523</v>
      </c>
      <c r="F58" s="85">
        <v>80000</v>
      </c>
      <c r="G58" s="29">
        <v>47</v>
      </c>
      <c r="H58" s="29" t="s">
        <v>302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44977</v>
      </c>
      <c r="B59" s="29">
        <v>539041</v>
      </c>
      <c r="C59" s="28" t="s">
        <v>1064</v>
      </c>
      <c r="D59" s="28" t="s">
        <v>1067</v>
      </c>
      <c r="E59" s="28" t="s">
        <v>522</v>
      </c>
      <c r="F59" s="85">
        <v>95000</v>
      </c>
      <c r="G59" s="29">
        <v>46.96</v>
      </c>
      <c r="H59" s="29" t="s">
        <v>302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44977</v>
      </c>
      <c r="B60" s="29">
        <v>539310</v>
      </c>
      <c r="C60" s="28" t="s">
        <v>1068</v>
      </c>
      <c r="D60" s="28" t="s">
        <v>1069</v>
      </c>
      <c r="E60" s="28" t="s">
        <v>522</v>
      </c>
      <c r="F60" s="85">
        <v>235000</v>
      </c>
      <c r="G60" s="29">
        <v>80.790000000000006</v>
      </c>
      <c r="H60" s="29" t="s">
        <v>302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44977</v>
      </c>
      <c r="B61" s="29">
        <v>540108</v>
      </c>
      <c r="C61" s="28" t="s">
        <v>1070</v>
      </c>
      <c r="D61" s="28" t="s">
        <v>1071</v>
      </c>
      <c r="E61" s="28" t="s">
        <v>522</v>
      </c>
      <c r="F61" s="85">
        <v>136700</v>
      </c>
      <c r="G61" s="29">
        <v>3.6</v>
      </c>
      <c r="H61" s="29" t="s">
        <v>302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44977</v>
      </c>
      <c r="B62" s="29">
        <v>540108</v>
      </c>
      <c r="C62" s="28" t="s">
        <v>1070</v>
      </c>
      <c r="D62" s="28" t="s">
        <v>1072</v>
      </c>
      <c r="E62" s="28" t="s">
        <v>523</v>
      </c>
      <c r="F62" s="85">
        <v>148385</v>
      </c>
      <c r="G62" s="29">
        <v>3.6</v>
      </c>
      <c r="H62" s="29" t="s">
        <v>302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44977</v>
      </c>
      <c r="B63" s="29">
        <v>521005</v>
      </c>
      <c r="C63" s="28" t="s">
        <v>985</v>
      </c>
      <c r="D63" s="28" t="s">
        <v>986</v>
      </c>
      <c r="E63" s="28" t="s">
        <v>522</v>
      </c>
      <c r="F63" s="85">
        <v>6531</v>
      </c>
      <c r="G63" s="29">
        <v>74.099999999999994</v>
      </c>
      <c r="H63" s="29" t="s">
        <v>302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44977</v>
      </c>
      <c r="B64" s="29">
        <v>521005</v>
      </c>
      <c r="C64" s="28" t="s">
        <v>985</v>
      </c>
      <c r="D64" s="28" t="s">
        <v>986</v>
      </c>
      <c r="E64" s="28" t="s">
        <v>523</v>
      </c>
      <c r="F64" s="85">
        <v>14020</v>
      </c>
      <c r="G64" s="29">
        <v>73.44</v>
      </c>
      <c r="H64" s="29" t="s">
        <v>302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44977</v>
      </c>
      <c r="B65" s="29">
        <v>521005</v>
      </c>
      <c r="C65" s="28" t="s">
        <v>985</v>
      </c>
      <c r="D65" s="28" t="s">
        <v>1073</v>
      </c>
      <c r="E65" s="28" t="s">
        <v>523</v>
      </c>
      <c r="F65" s="85">
        <v>25268</v>
      </c>
      <c r="G65" s="29">
        <v>74.099999999999994</v>
      </c>
      <c r="H65" s="29" t="s">
        <v>302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44977</v>
      </c>
      <c r="B66" s="29">
        <v>511493</v>
      </c>
      <c r="C66" s="28" t="s">
        <v>1074</v>
      </c>
      <c r="D66" s="28" t="s">
        <v>983</v>
      </c>
      <c r="E66" s="28" t="s">
        <v>522</v>
      </c>
      <c r="F66" s="85">
        <v>55000</v>
      </c>
      <c r="G66" s="29">
        <v>29.45</v>
      </c>
      <c r="H66" s="29" t="s">
        <v>302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44977</v>
      </c>
      <c r="B67" s="29">
        <v>511493</v>
      </c>
      <c r="C67" s="28" t="s">
        <v>1074</v>
      </c>
      <c r="D67" s="28" t="s">
        <v>984</v>
      </c>
      <c r="E67" s="28" t="s">
        <v>523</v>
      </c>
      <c r="F67" s="85">
        <v>55000</v>
      </c>
      <c r="G67" s="29">
        <v>29.45</v>
      </c>
      <c r="H67" s="29" t="s">
        <v>302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44977</v>
      </c>
      <c r="B68" s="29" t="s">
        <v>1075</v>
      </c>
      <c r="C68" s="28" t="s">
        <v>1076</v>
      </c>
      <c r="D68" s="28" t="s">
        <v>957</v>
      </c>
      <c r="E68" s="28" t="s">
        <v>522</v>
      </c>
      <c r="F68" s="85">
        <v>198713</v>
      </c>
      <c r="G68" s="29">
        <v>22</v>
      </c>
      <c r="H68" s="29" t="s">
        <v>875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44977</v>
      </c>
      <c r="B69" s="29" t="s">
        <v>987</v>
      </c>
      <c r="C69" s="28" t="s">
        <v>988</v>
      </c>
      <c r="D69" s="28" t="s">
        <v>1077</v>
      </c>
      <c r="E69" s="28" t="s">
        <v>522</v>
      </c>
      <c r="F69" s="85">
        <v>46000</v>
      </c>
      <c r="G69" s="29">
        <v>102.57</v>
      </c>
      <c r="H69" s="29" t="s">
        <v>875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44977</v>
      </c>
      <c r="B70" s="29" t="s">
        <v>987</v>
      </c>
      <c r="C70" s="28" t="s">
        <v>988</v>
      </c>
      <c r="D70" s="28" t="s">
        <v>970</v>
      </c>
      <c r="E70" s="28" t="s">
        <v>522</v>
      </c>
      <c r="F70" s="85">
        <v>76445</v>
      </c>
      <c r="G70" s="29">
        <v>102.41</v>
      </c>
      <c r="H70" s="29" t="s">
        <v>875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44977</v>
      </c>
      <c r="B71" s="29" t="s">
        <v>1078</v>
      </c>
      <c r="C71" s="28" t="s">
        <v>1079</v>
      </c>
      <c r="D71" s="28" t="s">
        <v>1080</v>
      </c>
      <c r="E71" s="28" t="s">
        <v>522</v>
      </c>
      <c r="F71" s="85">
        <v>333000</v>
      </c>
      <c r="G71" s="29">
        <v>5.01</v>
      </c>
      <c r="H71" s="29" t="s">
        <v>875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44977</v>
      </c>
      <c r="B72" s="29" t="s">
        <v>1081</v>
      </c>
      <c r="C72" s="28" t="s">
        <v>1082</v>
      </c>
      <c r="D72" s="28" t="s">
        <v>1083</v>
      </c>
      <c r="E72" s="28" t="s">
        <v>522</v>
      </c>
      <c r="F72" s="85">
        <v>80327</v>
      </c>
      <c r="G72" s="29">
        <v>171.57</v>
      </c>
      <c r="H72" s="29" t="s">
        <v>875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44977</v>
      </c>
      <c r="B73" s="29" t="s">
        <v>1081</v>
      </c>
      <c r="C73" s="28" t="s">
        <v>1082</v>
      </c>
      <c r="D73" s="28" t="s">
        <v>1077</v>
      </c>
      <c r="E73" s="28" t="s">
        <v>522</v>
      </c>
      <c r="F73" s="85">
        <v>76639</v>
      </c>
      <c r="G73" s="29">
        <v>180.25</v>
      </c>
      <c r="H73" s="29" t="s">
        <v>875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44977</v>
      </c>
      <c r="B74" s="29" t="s">
        <v>1084</v>
      </c>
      <c r="C74" s="28" t="s">
        <v>1085</v>
      </c>
      <c r="D74" s="28" t="s">
        <v>1086</v>
      </c>
      <c r="E74" s="28" t="s">
        <v>522</v>
      </c>
      <c r="F74" s="85">
        <v>93618</v>
      </c>
      <c r="G74" s="29">
        <v>165.22</v>
      </c>
      <c r="H74" s="29" t="s">
        <v>875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44977</v>
      </c>
      <c r="B75" s="29" t="s">
        <v>1087</v>
      </c>
      <c r="C75" s="28" t="s">
        <v>1088</v>
      </c>
      <c r="D75" s="28" t="s">
        <v>1089</v>
      </c>
      <c r="E75" s="28" t="s">
        <v>522</v>
      </c>
      <c r="F75" s="85">
        <v>126000</v>
      </c>
      <c r="G75" s="29">
        <v>58.6</v>
      </c>
      <c r="H75" s="29" t="s">
        <v>875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44977</v>
      </c>
      <c r="B76" s="29" t="s">
        <v>1090</v>
      </c>
      <c r="C76" s="28" t="s">
        <v>1091</v>
      </c>
      <c r="D76" s="28" t="s">
        <v>1092</v>
      </c>
      <c r="E76" s="28" t="s">
        <v>522</v>
      </c>
      <c r="F76" s="85">
        <v>729192</v>
      </c>
      <c r="G76" s="29">
        <v>170.86</v>
      </c>
      <c r="H76" s="29" t="s">
        <v>875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44977</v>
      </c>
      <c r="B77" s="29" t="s">
        <v>1093</v>
      </c>
      <c r="C77" s="28" t="s">
        <v>1094</v>
      </c>
      <c r="D77" s="28" t="s">
        <v>1095</v>
      </c>
      <c r="E77" s="28" t="s">
        <v>522</v>
      </c>
      <c r="F77" s="85">
        <v>152609</v>
      </c>
      <c r="G77" s="29">
        <v>251.35</v>
      </c>
      <c r="H77" s="29" t="s">
        <v>875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44977</v>
      </c>
      <c r="B78" s="29" t="s">
        <v>1093</v>
      </c>
      <c r="C78" s="28" t="s">
        <v>1094</v>
      </c>
      <c r="D78" s="28" t="s">
        <v>1096</v>
      </c>
      <c r="E78" s="28" t="s">
        <v>522</v>
      </c>
      <c r="F78" s="85">
        <v>100244</v>
      </c>
      <c r="G78" s="29">
        <v>249.52</v>
      </c>
      <c r="H78" s="29" t="s">
        <v>875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44977</v>
      </c>
      <c r="B79" s="29" t="s">
        <v>1093</v>
      </c>
      <c r="C79" s="28" t="s">
        <v>1094</v>
      </c>
      <c r="D79" s="28" t="s">
        <v>1097</v>
      </c>
      <c r="E79" s="28" t="s">
        <v>522</v>
      </c>
      <c r="F79" s="85">
        <v>126113</v>
      </c>
      <c r="G79" s="29">
        <v>251.29</v>
      </c>
      <c r="H79" s="29" t="s">
        <v>875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44977</v>
      </c>
      <c r="B80" s="29" t="s">
        <v>1098</v>
      </c>
      <c r="C80" s="28" t="s">
        <v>1099</v>
      </c>
      <c r="D80" s="28" t="s">
        <v>1100</v>
      </c>
      <c r="E80" s="28" t="s">
        <v>522</v>
      </c>
      <c r="F80" s="85">
        <v>28504</v>
      </c>
      <c r="G80" s="29">
        <v>152.19</v>
      </c>
      <c r="H80" s="29" t="s">
        <v>875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44977</v>
      </c>
      <c r="B81" s="29" t="s">
        <v>1101</v>
      </c>
      <c r="C81" s="28" t="s">
        <v>1102</v>
      </c>
      <c r="D81" s="28" t="s">
        <v>949</v>
      </c>
      <c r="E81" s="28" t="s">
        <v>522</v>
      </c>
      <c r="F81" s="85">
        <v>75925</v>
      </c>
      <c r="G81" s="29">
        <v>95.48</v>
      </c>
      <c r="H81" s="29" t="s">
        <v>875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44977</v>
      </c>
      <c r="B82" s="29" t="s">
        <v>1103</v>
      </c>
      <c r="C82" s="28" t="s">
        <v>1104</v>
      </c>
      <c r="D82" s="28" t="s">
        <v>1105</v>
      </c>
      <c r="E82" s="28" t="s">
        <v>522</v>
      </c>
      <c r="F82" s="85">
        <v>138000</v>
      </c>
      <c r="G82" s="29">
        <v>27.4</v>
      </c>
      <c r="H82" s="29" t="s">
        <v>875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44977</v>
      </c>
      <c r="B83" s="29" t="s">
        <v>1103</v>
      </c>
      <c r="C83" s="28" t="s">
        <v>1104</v>
      </c>
      <c r="D83" s="28" t="s">
        <v>1106</v>
      </c>
      <c r="E83" s="28" t="s">
        <v>522</v>
      </c>
      <c r="F83" s="85">
        <v>150000</v>
      </c>
      <c r="G83" s="29">
        <v>27.4</v>
      </c>
      <c r="H83" s="29" t="s">
        <v>875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44977</v>
      </c>
      <c r="B84" s="29" t="s">
        <v>1107</v>
      </c>
      <c r="C84" s="28" t="s">
        <v>1108</v>
      </c>
      <c r="D84" s="28" t="s">
        <v>1109</v>
      </c>
      <c r="E84" s="28" t="s">
        <v>522</v>
      </c>
      <c r="F84" s="85">
        <v>2000</v>
      </c>
      <c r="G84" s="29">
        <v>164.12</v>
      </c>
      <c r="H84" s="29" t="s">
        <v>875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44977</v>
      </c>
      <c r="B85" s="29" t="s">
        <v>1107</v>
      </c>
      <c r="C85" s="28" t="s">
        <v>1108</v>
      </c>
      <c r="D85" s="28" t="s">
        <v>949</v>
      </c>
      <c r="E85" s="28" t="s">
        <v>522</v>
      </c>
      <c r="F85" s="85">
        <v>75106</v>
      </c>
      <c r="G85" s="29">
        <v>164.51</v>
      </c>
      <c r="H85" s="29" t="s">
        <v>875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44977</v>
      </c>
      <c r="B86" s="29" t="s">
        <v>1075</v>
      </c>
      <c r="C86" s="28" t="s">
        <v>1076</v>
      </c>
      <c r="D86" s="28" t="s">
        <v>957</v>
      </c>
      <c r="E86" s="28" t="s">
        <v>523</v>
      </c>
      <c r="F86" s="85">
        <v>11504</v>
      </c>
      <c r="G86" s="29">
        <v>22.07</v>
      </c>
      <c r="H86" s="29" t="s">
        <v>875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44977</v>
      </c>
      <c r="B87" s="29" t="s">
        <v>1075</v>
      </c>
      <c r="C87" s="28" t="s">
        <v>1076</v>
      </c>
      <c r="D87" s="28" t="s">
        <v>1110</v>
      </c>
      <c r="E87" s="28" t="s">
        <v>523</v>
      </c>
      <c r="F87" s="85">
        <v>200000</v>
      </c>
      <c r="G87" s="29">
        <v>22</v>
      </c>
      <c r="H87" s="29" t="s">
        <v>875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44977</v>
      </c>
      <c r="B88" s="29" t="s">
        <v>987</v>
      </c>
      <c r="C88" s="28" t="s">
        <v>988</v>
      </c>
      <c r="D88" s="28" t="s">
        <v>970</v>
      </c>
      <c r="E88" s="28" t="s">
        <v>523</v>
      </c>
      <c r="F88" s="85">
        <v>76445</v>
      </c>
      <c r="G88" s="29">
        <v>102.38</v>
      </c>
      <c r="H88" s="29" t="s">
        <v>875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44977</v>
      </c>
      <c r="B89" s="29" t="s">
        <v>987</v>
      </c>
      <c r="C89" s="28" t="s">
        <v>988</v>
      </c>
      <c r="D89" s="28" t="s">
        <v>1077</v>
      </c>
      <c r="E89" s="28" t="s">
        <v>523</v>
      </c>
      <c r="F89" s="85">
        <v>20000</v>
      </c>
      <c r="G89" s="29">
        <v>103.5</v>
      </c>
      <c r="H89" s="29" t="s">
        <v>875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44977</v>
      </c>
      <c r="B90" s="29" t="s">
        <v>1111</v>
      </c>
      <c r="C90" s="28" t="s">
        <v>1112</v>
      </c>
      <c r="D90" s="28" t="s">
        <v>1113</v>
      </c>
      <c r="E90" s="28" t="s">
        <v>523</v>
      </c>
      <c r="F90" s="85">
        <v>30000</v>
      </c>
      <c r="G90" s="29">
        <v>9.67</v>
      </c>
      <c r="H90" s="29" t="s">
        <v>875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44977</v>
      </c>
      <c r="B91" s="29" t="s">
        <v>1081</v>
      </c>
      <c r="C91" s="28" t="s">
        <v>1082</v>
      </c>
      <c r="D91" s="28" t="s">
        <v>1077</v>
      </c>
      <c r="E91" s="28" t="s">
        <v>523</v>
      </c>
      <c r="F91" s="85">
        <v>66608</v>
      </c>
      <c r="G91" s="29">
        <v>176.74</v>
      </c>
      <c r="H91" s="29" t="s">
        <v>875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44977</v>
      </c>
      <c r="B92" s="29" t="s">
        <v>1090</v>
      </c>
      <c r="C92" s="28" t="s">
        <v>1091</v>
      </c>
      <c r="D92" s="28" t="s">
        <v>1092</v>
      </c>
      <c r="E92" s="28" t="s">
        <v>523</v>
      </c>
      <c r="F92" s="85">
        <v>669445</v>
      </c>
      <c r="G92" s="29">
        <v>170.63</v>
      </c>
      <c r="H92" s="29" t="s">
        <v>875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44977</v>
      </c>
      <c r="B93" s="29" t="s">
        <v>1114</v>
      </c>
      <c r="C93" s="28" t="s">
        <v>1115</v>
      </c>
      <c r="D93" s="28" t="s">
        <v>1116</v>
      </c>
      <c r="E93" s="28" t="s">
        <v>523</v>
      </c>
      <c r="F93" s="85">
        <v>2300000</v>
      </c>
      <c r="G93" s="29">
        <v>1.75</v>
      </c>
      <c r="H93" s="29" t="s">
        <v>875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44977</v>
      </c>
      <c r="B94" s="29" t="s">
        <v>1093</v>
      </c>
      <c r="C94" s="28" t="s">
        <v>1094</v>
      </c>
      <c r="D94" s="28" t="s">
        <v>1096</v>
      </c>
      <c r="E94" s="28" t="s">
        <v>523</v>
      </c>
      <c r="F94" s="85">
        <v>149099</v>
      </c>
      <c r="G94" s="29">
        <v>250.14</v>
      </c>
      <c r="H94" s="29" t="s">
        <v>875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44977</v>
      </c>
      <c r="B95" s="29" t="s">
        <v>1093</v>
      </c>
      <c r="C95" s="28" t="s">
        <v>1094</v>
      </c>
      <c r="D95" s="28" t="s">
        <v>1095</v>
      </c>
      <c r="E95" s="28" t="s">
        <v>523</v>
      </c>
      <c r="F95" s="85">
        <v>152609</v>
      </c>
      <c r="G95" s="29">
        <v>251.32</v>
      </c>
      <c r="H95" s="29" t="s">
        <v>875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44977</v>
      </c>
      <c r="B96" s="29" t="s">
        <v>1093</v>
      </c>
      <c r="C96" s="28" t="s">
        <v>1094</v>
      </c>
      <c r="D96" s="28" t="s">
        <v>1097</v>
      </c>
      <c r="E96" s="28" t="s">
        <v>523</v>
      </c>
      <c r="F96" s="85">
        <v>188911</v>
      </c>
      <c r="G96" s="29">
        <v>246.54</v>
      </c>
      <c r="H96" s="29" t="s">
        <v>875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44977</v>
      </c>
      <c r="B97" s="29" t="s">
        <v>1117</v>
      </c>
      <c r="C97" s="28" t="s">
        <v>1118</v>
      </c>
      <c r="D97" s="28" t="s">
        <v>1119</v>
      </c>
      <c r="E97" s="28" t="s">
        <v>523</v>
      </c>
      <c r="F97" s="85">
        <v>40000</v>
      </c>
      <c r="G97" s="29">
        <v>45.55</v>
      </c>
      <c r="H97" s="29" t="s">
        <v>875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44977</v>
      </c>
      <c r="B98" s="29" t="s">
        <v>1098</v>
      </c>
      <c r="C98" s="28" t="s">
        <v>1099</v>
      </c>
      <c r="D98" s="28" t="s">
        <v>1100</v>
      </c>
      <c r="E98" s="28" t="s">
        <v>523</v>
      </c>
      <c r="F98" s="85">
        <v>10266</v>
      </c>
      <c r="G98" s="29">
        <v>152.02000000000001</v>
      </c>
      <c r="H98" s="29" t="s">
        <v>875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44977</v>
      </c>
      <c r="B99" s="29" t="s">
        <v>1101</v>
      </c>
      <c r="C99" s="28" t="s">
        <v>1102</v>
      </c>
      <c r="D99" s="28" t="s">
        <v>949</v>
      </c>
      <c r="E99" s="28" t="s">
        <v>523</v>
      </c>
      <c r="F99" s="85">
        <v>75925</v>
      </c>
      <c r="G99" s="29">
        <v>95.63</v>
      </c>
      <c r="H99" s="29" t="s">
        <v>875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44977</v>
      </c>
      <c r="B100" s="29" t="s">
        <v>1103</v>
      </c>
      <c r="C100" s="28" t="s">
        <v>1104</v>
      </c>
      <c r="D100" s="28" t="s">
        <v>1105</v>
      </c>
      <c r="E100" s="28" t="s">
        <v>523</v>
      </c>
      <c r="F100" s="85">
        <v>2000</v>
      </c>
      <c r="G100" s="29">
        <v>27.4</v>
      </c>
      <c r="H100" s="29" t="s">
        <v>875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44977</v>
      </c>
      <c r="B101" s="29" t="s">
        <v>1103</v>
      </c>
      <c r="C101" s="28" t="s">
        <v>1104</v>
      </c>
      <c r="D101" s="28" t="s">
        <v>1120</v>
      </c>
      <c r="E101" s="28" t="s">
        <v>523</v>
      </c>
      <c r="F101" s="85">
        <v>68000</v>
      </c>
      <c r="G101" s="29">
        <v>27.4</v>
      </c>
      <c r="H101" s="29" t="s">
        <v>875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44977</v>
      </c>
      <c r="B102" s="29" t="s">
        <v>1103</v>
      </c>
      <c r="C102" s="28" t="s">
        <v>1104</v>
      </c>
      <c r="D102" s="28" t="s">
        <v>1121</v>
      </c>
      <c r="E102" s="28" t="s">
        <v>523</v>
      </c>
      <c r="F102" s="85">
        <v>214000</v>
      </c>
      <c r="G102" s="29">
        <v>27.4</v>
      </c>
      <c r="H102" s="29" t="s">
        <v>875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44977</v>
      </c>
      <c r="B103" s="29" t="s">
        <v>1122</v>
      </c>
      <c r="C103" s="28" t="s">
        <v>1123</v>
      </c>
      <c r="D103" s="28" t="s">
        <v>1124</v>
      </c>
      <c r="E103" s="28" t="s">
        <v>523</v>
      </c>
      <c r="F103" s="85">
        <v>633007</v>
      </c>
      <c r="G103" s="29">
        <v>28.24</v>
      </c>
      <c r="H103" s="29" t="s">
        <v>875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44977</v>
      </c>
      <c r="B104" s="29" t="s">
        <v>1107</v>
      </c>
      <c r="C104" s="28" t="s">
        <v>1108</v>
      </c>
      <c r="D104" s="28" t="s">
        <v>949</v>
      </c>
      <c r="E104" s="28" t="s">
        <v>523</v>
      </c>
      <c r="F104" s="85">
        <v>75106</v>
      </c>
      <c r="G104" s="29">
        <v>164.63</v>
      </c>
      <c r="H104" s="29" t="s">
        <v>875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44977</v>
      </c>
      <c r="B105" s="29" t="s">
        <v>1107</v>
      </c>
      <c r="C105" s="28" t="s">
        <v>1108</v>
      </c>
      <c r="D105" s="28" t="s">
        <v>1109</v>
      </c>
      <c r="E105" s="28" t="s">
        <v>523</v>
      </c>
      <c r="F105" s="85">
        <v>84872</v>
      </c>
      <c r="G105" s="29">
        <v>165.02</v>
      </c>
      <c r="H105" s="29" t="s">
        <v>875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/>
      <c r="B106" s="29"/>
      <c r="C106" s="28"/>
      <c r="D106" s="28"/>
      <c r="E106" s="28"/>
      <c r="F106" s="85"/>
      <c r="G106" s="29"/>
      <c r="H106" s="29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/>
      <c r="B107" s="29"/>
      <c r="C107" s="28"/>
      <c r="D107" s="28"/>
      <c r="E107" s="28"/>
      <c r="F107" s="85"/>
      <c r="G107" s="29"/>
      <c r="H107" s="29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62"/>
  <sheetViews>
    <sheetView zoomScale="85" zoomScaleNormal="85" workbookViewId="0">
      <selection activeCell="H68" sqref="H68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9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940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44978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524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514</v>
      </c>
      <c r="C9" s="94"/>
      <c r="D9" s="95" t="s">
        <v>525</v>
      </c>
      <c r="E9" s="94" t="s">
        <v>526</v>
      </c>
      <c r="F9" s="94" t="s">
        <v>527</v>
      </c>
      <c r="G9" s="94" t="s">
        <v>528</v>
      </c>
      <c r="H9" s="94" t="s">
        <v>529</v>
      </c>
      <c r="I9" s="94" t="s">
        <v>530</v>
      </c>
      <c r="J9" s="93" t="s">
        <v>531</v>
      </c>
      <c r="K9" s="94" t="s">
        <v>532</v>
      </c>
      <c r="L9" s="96" t="s">
        <v>533</v>
      </c>
      <c r="M9" s="96" t="s">
        <v>534</v>
      </c>
      <c r="N9" s="94" t="s">
        <v>535</v>
      </c>
      <c r="O9" s="95" t="s">
        <v>536</v>
      </c>
      <c r="P9" s="94" t="s">
        <v>765</v>
      </c>
      <c r="Q9" s="1"/>
      <c r="R9" s="6"/>
      <c r="S9" s="1"/>
      <c r="T9" s="1"/>
      <c r="U9" s="1"/>
      <c r="V9" s="1"/>
      <c r="W9" s="1"/>
      <c r="X9" s="1"/>
    </row>
    <row r="10" spans="1:56" s="198" customFormat="1" ht="13.9" customHeight="1">
      <c r="A10" s="358">
        <v>1</v>
      </c>
      <c r="B10" s="359">
        <v>44861</v>
      </c>
      <c r="C10" s="332"/>
      <c r="D10" s="333" t="s">
        <v>55</v>
      </c>
      <c r="E10" s="334" t="s">
        <v>539</v>
      </c>
      <c r="F10" s="299">
        <v>147</v>
      </c>
      <c r="G10" s="299">
        <v>137</v>
      </c>
      <c r="H10" s="299">
        <v>154.5</v>
      </c>
      <c r="I10" s="335" t="s">
        <v>866</v>
      </c>
      <c r="J10" s="297" t="s">
        <v>911</v>
      </c>
      <c r="K10" s="297">
        <f t="shared" ref="K10" si="0">H10-F10</f>
        <v>7.5</v>
      </c>
      <c r="L10" s="300">
        <f t="shared" ref="L10" si="1">(F10*-0.7)/100</f>
        <v>-1.0289999999999999</v>
      </c>
      <c r="M10" s="301">
        <f t="shared" ref="M10" si="2">(K10+L10)/F10</f>
        <v>4.4020408163265308E-2</v>
      </c>
      <c r="N10" s="297" t="s">
        <v>537</v>
      </c>
      <c r="O10" s="302">
        <v>44594</v>
      </c>
      <c r="P10" s="297"/>
      <c r="Q10" s="197"/>
      <c r="R10" s="197" t="s">
        <v>801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s="198" customFormat="1" ht="13.9" customHeight="1">
      <c r="A11" s="290">
        <v>2</v>
      </c>
      <c r="B11" s="292">
        <v>44890</v>
      </c>
      <c r="C11" s="287"/>
      <c r="D11" s="288" t="s">
        <v>271</v>
      </c>
      <c r="E11" s="289" t="s">
        <v>539</v>
      </c>
      <c r="F11" s="290">
        <v>5670</v>
      </c>
      <c r="G11" s="290">
        <v>5250</v>
      </c>
      <c r="H11" s="290">
        <v>5905</v>
      </c>
      <c r="I11" s="291" t="s">
        <v>870</v>
      </c>
      <c r="J11" s="270" t="s">
        <v>873</v>
      </c>
      <c r="K11" s="270">
        <f t="shared" ref="K11" si="3">H11-F11</f>
        <v>235</v>
      </c>
      <c r="L11" s="271">
        <f t="shared" ref="L11" si="4">(F11*-0.7)/100</f>
        <v>-39.69</v>
      </c>
      <c r="M11" s="272">
        <f t="shared" ref="M11" si="5">(K11+L11)/F11</f>
        <v>3.4446208112874778E-2</v>
      </c>
      <c r="N11" s="270" t="s">
        <v>537</v>
      </c>
      <c r="O11" s="273">
        <v>44923</v>
      </c>
      <c r="P11" s="270"/>
      <c r="Q11" s="197"/>
      <c r="R11" s="197" t="s">
        <v>538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s="198" customFormat="1" ht="13.9" customHeight="1">
      <c r="A12" s="344">
        <v>3</v>
      </c>
      <c r="B12" s="340">
        <v>44896</v>
      </c>
      <c r="C12" s="341"/>
      <c r="D12" s="342" t="s">
        <v>197</v>
      </c>
      <c r="E12" s="343" t="s">
        <v>883</v>
      </c>
      <c r="F12" s="344">
        <v>3380</v>
      </c>
      <c r="G12" s="344">
        <v>3140</v>
      </c>
      <c r="H12" s="344">
        <v>3565</v>
      </c>
      <c r="I12" s="345" t="s">
        <v>867</v>
      </c>
      <c r="J12" s="346" t="s">
        <v>962</v>
      </c>
      <c r="K12" s="346">
        <f t="shared" ref="K12" si="6">H12-F12</f>
        <v>185</v>
      </c>
      <c r="L12" s="347">
        <f t="shared" ref="L12" si="7">(F12*-0.7)/100</f>
        <v>-23.66</v>
      </c>
      <c r="M12" s="348">
        <f t="shared" ref="M12" si="8">(K12+L12)/F12</f>
        <v>4.773372781065089E-2</v>
      </c>
      <c r="N12" s="346" t="s">
        <v>537</v>
      </c>
      <c r="O12" s="349">
        <v>44973</v>
      </c>
      <c r="P12" s="346"/>
      <c r="Q12" s="197"/>
      <c r="R12" s="197" t="s">
        <v>538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245">
        <v>4</v>
      </c>
      <c r="B13" s="244">
        <v>44936</v>
      </c>
      <c r="C13" s="250"/>
      <c r="D13" s="251" t="s">
        <v>75</v>
      </c>
      <c r="E13" s="252" t="s">
        <v>539</v>
      </c>
      <c r="F13" s="245" t="s">
        <v>877</v>
      </c>
      <c r="G13" s="245">
        <v>735</v>
      </c>
      <c r="H13" s="245"/>
      <c r="I13" s="253" t="s">
        <v>878</v>
      </c>
      <c r="J13" s="246" t="s">
        <v>540</v>
      </c>
      <c r="K13" s="246"/>
      <c r="L13" s="247"/>
      <c r="M13" s="248"/>
      <c r="N13" s="246"/>
      <c r="O13" s="249"/>
      <c r="P13" s="247"/>
      <c r="Q13" s="197"/>
      <c r="R13" s="197" t="s">
        <v>538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303">
        <v>5</v>
      </c>
      <c r="B14" s="304">
        <v>44942</v>
      </c>
      <c r="C14" s="305"/>
      <c r="D14" s="306" t="s">
        <v>163</v>
      </c>
      <c r="E14" s="307" t="s">
        <v>539</v>
      </c>
      <c r="F14" s="303">
        <v>4025</v>
      </c>
      <c r="G14" s="303">
        <v>3770</v>
      </c>
      <c r="H14" s="303">
        <v>4260</v>
      </c>
      <c r="I14" s="308" t="s">
        <v>880</v>
      </c>
      <c r="J14" s="297" t="s">
        <v>749</v>
      </c>
      <c r="K14" s="297">
        <f t="shared" ref="K14:K15" si="9">H14-F14</f>
        <v>235</v>
      </c>
      <c r="L14" s="300">
        <f t="shared" ref="L14:L15" si="10">(F14*-0.7)/100</f>
        <v>-28.175000000000001</v>
      </c>
      <c r="M14" s="301">
        <f t="shared" ref="M14:M15" si="11">(K14+L14)/F14</f>
        <v>5.1385093167701859E-2</v>
      </c>
      <c r="N14" s="297" t="s">
        <v>537</v>
      </c>
      <c r="O14" s="302">
        <v>44964</v>
      </c>
      <c r="P14" s="297"/>
      <c r="Q14" s="197"/>
      <c r="R14" s="197" t="s">
        <v>801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303">
        <v>6</v>
      </c>
      <c r="B15" s="304">
        <v>44945</v>
      </c>
      <c r="C15" s="305"/>
      <c r="D15" s="306" t="s">
        <v>189</v>
      </c>
      <c r="E15" s="307" t="s">
        <v>539</v>
      </c>
      <c r="F15" s="303">
        <v>2140</v>
      </c>
      <c r="G15" s="303">
        <v>2000</v>
      </c>
      <c r="H15" s="303">
        <v>2277</v>
      </c>
      <c r="I15" s="308" t="s">
        <v>882</v>
      </c>
      <c r="J15" s="297" t="s">
        <v>934</v>
      </c>
      <c r="K15" s="297">
        <f t="shared" si="9"/>
        <v>137</v>
      </c>
      <c r="L15" s="300">
        <f t="shared" si="10"/>
        <v>-14.98</v>
      </c>
      <c r="M15" s="301">
        <f t="shared" si="11"/>
        <v>5.7018691588785045E-2</v>
      </c>
      <c r="N15" s="297" t="s">
        <v>537</v>
      </c>
      <c r="O15" s="302">
        <v>44967</v>
      </c>
      <c r="P15" s="297"/>
      <c r="Q15" s="197"/>
      <c r="R15" s="197" t="s">
        <v>801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303">
        <v>7</v>
      </c>
      <c r="B16" s="304">
        <v>44950</v>
      </c>
      <c r="C16" s="305"/>
      <c r="D16" s="306" t="s">
        <v>175</v>
      </c>
      <c r="E16" s="307" t="s">
        <v>567</v>
      </c>
      <c r="F16" s="303">
        <v>3045</v>
      </c>
      <c r="G16" s="303">
        <v>2890</v>
      </c>
      <c r="H16" s="303">
        <v>3245</v>
      </c>
      <c r="I16" s="308" t="s">
        <v>884</v>
      </c>
      <c r="J16" s="297" t="s">
        <v>950</v>
      </c>
      <c r="K16" s="297">
        <f t="shared" ref="K16" si="12">H16-F16</f>
        <v>200</v>
      </c>
      <c r="L16" s="300">
        <f t="shared" ref="L16" si="13">(F16*-0.7)/100</f>
        <v>-21.315000000000001</v>
      </c>
      <c r="M16" s="301">
        <f t="shared" ref="M16" si="14">(K16+L16)/F16</f>
        <v>5.8681444991789823E-2</v>
      </c>
      <c r="N16" s="297" t="s">
        <v>537</v>
      </c>
      <c r="O16" s="302">
        <v>44972</v>
      </c>
      <c r="P16" s="297"/>
      <c r="Q16" s="197"/>
      <c r="R16" s="197" t="s">
        <v>538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344">
        <v>8</v>
      </c>
      <c r="B17" s="340">
        <v>44950</v>
      </c>
      <c r="C17" s="341"/>
      <c r="D17" s="342" t="s">
        <v>764</v>
      </c>
      <c r="E17" s="343" t="s">
        <v>539</v>
      </c>
      <c r="F17" s="344">
        <v>1435</v>
      </c>
      <c r="G17" s="344">
        <v>1340</v>
      </c>
      <c r="H17" s="344">
        <v>1512.5</v>
      </c>
      <c r="I17" s="345" t="s">
        <v>885</v>
      </c>
      <c r="J17" s="346" t="s">
        <v>894</v>
      </c>
      <c r="K17" s="346">
        <f t="shared" ref="K17" si="15">H17-F17</f>
        <v>77.5</v>
      </c>
      <c r="L17" s="347">
        <f t="shared" ref="L17" si="16">(F17*-0.7)/100</f>
        <v>-10.044999999999998</v>
      </c>
      <c r="M17" s="348">
        <f t="shared" ref="M17" si="17">(K17+L17)/F17</f>
        <v>4.7006968641114984E-2</v>
      </c>
      <c r="N17" s="346" t="s">
        <v>537</v>
      </c>
      <c r="O17" s="349">
        <v>44957</v>
      </c>
      <c r="P17" s="346"/>
      <c r="Q17" s="197"/>
      <c r="R17" s="197" t="s">
        <v>801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303">
        <v>9</v>
      </c>
      <c r="B18" s="304">
        <v>44951</v>
      </c>
      <c r="C18" s="305"/>
      <c r="D18" s="306" t="s">
        <v>454</v>
      </c>
      <c r="E18" s="307" t="s">
        <v>567</v>
      </c>
      <c r="F18" s="303">
        <v>177.5</v>
      </c>
      <c r="G18" s="303">
        <v>167</v>
      </c>
      <c r="H18" s="303">
        <v>189.5</v>
      </c>
      <c r="I18" s="308" t="s">
        <v>879</v>
      </c>
      <c r="J18" s="297" t="s">
        <v>881</v>
      </c>
      <c r="K18" s="297">
        <f t="shared" ref="K18" si="18">H18-F18</f>
        <v>12</v>
      </c>
      <c r="L18" s="300">
        <f t="shared" ref="L18" si="19">(F18*-0.7)/100</f>
        <v>-1.2424999999999999</v>
      </c>
      <c r="M18" s="301">
        <f t="shared" ref="M18" si="20">(K18+L18)/F18</f>
        <v>6.0605633802816902E-2</v>
      </c>
      <c r="N18" s="297" t="s">
        <v>537</v>
      </c>
      <c r="O18" s="302">
        <v>44958</v>
      </c>
      <c r="P18" s="297"/>
      <c r="Q18" s="197"/>
      <c r="R18" s="197" t="s">
        <v>538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5">
        <v>10</v>
      </c>
      <c r="B19" s="244">
        <v>44953</v>
      </c>
      <c r="C19" s="250"/>
      <c r="D19" s="251" t="s">
        <v>115</v>
      </c>
      <c r="E19" s="252" t="s">
        <v>567</v>
      </c>
      <c r="F19" s="245" t="s">
        <v>888</v>
      </c>
      <c r="G19" s="245">
        <v>1790</v>
      </c>
      <c r="H19" s="245"/>
      <c r="I19" s="253" t="s">
        <v>889</v>
      </c>
      <c r="J19" s="246" t="s">
        <v>540</v>
      </c>
      <c r="K19" s="246"/>
      <c r="L19" s="247"/>
      <c r="M19" s="248"/>
      <c r="N19" s="246"/>
      <c r="O19" s="249"/>
      <c r="P19" s="247"/>
      <c r="Q19" s="197"/>
      <c r="R19" s="197" t="s">
        <v>538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303">
        <v>11</v>
      </c>
      <c r="B20" s="304">
        <v>44958</v>
      </c>
      <c r="C20" s="305"/>
      <c r="D20" s="306" t="s">
        <v>362</v>
      </c>
      <c r="E20" s="307" t="s">
        <v>567</v>
      </c>
      <c r="F20" s="303">
        <v>2645</v>
      </c>
      <c r="G20" s="303">
        <v>2480</v>
      </c>
      <c r="H20" s="303">
        <v>2840</v>
      </c>
      <c r="I20" s="308" t="s">
        <v>897</v>
      </c>
      <c r="J20" s="297" t="s">
        <v>922</v>
      </c>
      <c r="K20" s="297">
        <f t="shared" ref="K20" si="21">H20-F20</f>
        <v>195</v>
      </c>
      <c r="L20" s="300">
        <f t="shared" ref="L20" si="22">(F20*-0.7)/100</f>
        <v>-18.514999999999997</v>
      </c>
      <c r="M20" s="301">
        <f t="shared" ref="M20" si="23">(K20+L20)/F20</f>
        <v>6.6724007561436677E-2</v>
      </c>
      <c r="N20" s="297" t="s">
        <v>537</v>
      </c>
      <c r="O20" s="302">
        <v>44964</v>
      </c>
      <c r="P20" s="297"/>
      <c r="Q20" s="197"/>
      <c r="R20" s="197" t="s">
        <v>538</v>
      </c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45">
        <v>12</v>
      </c>
      <c r="B21" s="244">
        <v>44958</v>
      </c>
      <c r="C21" s="250"/>
      <c r="D21" s="251" t="s">
        <v>61</v>
      </c>
      <c r="E21" s="252" t="s">
        <v>567</v>
      </c>
      <c r="F21" s="245" t="s">
        <v>895</v>
      </c>
      <c r="G21" s="245">
        <v>790</v>
      </c>
      <c r="H21" s="245"/>
      <c r="I21" s="253" t="s">
        <v>896</v>
      </c>
      <c r="J21" s="246" t="s">
        <v>540</v>
      </c>
      <c r="K21" s="246"/>
      <c r="L21" s="247"/>
      <c r="M21" s="248"/>
      <c r="N21" s="246"/>
      <c r="O21" s="249"/>
      <c r="P21" s="247"/>
      <c r="Q21" s="197"/>
      <c r="R21" s="197" t="s">
        <v>538</v>
      </c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303">
        <v>13</v>
      </c>
      <c r="B22" s="304">
        <v>44959</v>
      </c>
      <c r="C22" s="305"/>
      <c r="D22" s="306" t="s">
        <v>186</v>
      </c>
      <c r="E22" s="307" t="s">
        <v>567</v>
      </c>
      <c r="F22" s="303">
        <v>522.5</v>
      </c>
      <c r="G22" s="303">
        <v>478</v>
      </c>
      <c r="H22" s="303">
        <v>553</v>
      </c>
      <c r="I22" s="308" t="s">
        <v>910</v>
      </c>
      <c r="J22" s="297" t="s">
        <v>933</v>
      </c>
      <c r="K22" s="297">
        <f t="shared" ref="K22" si="24">H22-F22</f>
        <v>30.5</v>
      </c>
      <c r="L22" s="300">
        <f t="shared" ref="L22" si="25">(F22*-0.7)/100</f>
        <v>-3.6575000000000002</v>
      </c>
      <c r="M22" s="301">
        <f t="shared" ref="M22" si="26">(K22+L22)/F22</f>
        <v>5.13732057416268E-2</v>
      </c>
      <c r="N22" s="297" t="s">
        <v>537</v>
      </c>
      <c r="O22" s="302">
        <v>44967</v>
      </c>
      <c r="P22" s="297"/>
      <c r="Q22" s="197"/>
      <c r="R22" s="197" t="s">
        <v>538</v>
      </c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3.9" customHeight="1">
      <c r="A23" s="303">
        <v>14</v>
      </c>
      <c r="B23" s="304">
        <v>44963</v>
      </c>
      <c r="C23" s="305"/>
      <c r="D23" s="306" t="s">
        <v>915</v>
      </c>
      <c r="E23" s="307" t="s">
        <v>567</v>
      </c>
      <c r="F23" s="303">
        <v>4500</v>
      </c>
      <c r="G23" s="303">
        <v>4190</v>
      </c>
      <c r="H23" s="303">
        <v>4785</v>
      </c>
      <c r="I23" s="308" t="s">
        <v>916</v>
      </c>
      <c r="J23" s="297" t="s">
        <v>961</v>
      </c>
      <c r="K23" s="297">
        <f t="shared" ref="K23" si="27">H23-F23</f>
        <v>285</v>
      </c>
      <c r="L23" s="300">
        <f t="shared" ref="L23" si="28">(F23*-0.7)/100</f>
        <v>-31.5</v>
      </c>
      <c r="M23" s="301">
        <f t="shared" ref="M23" si="29">(K23+L23)/F23</f>
        <v>5.6333333333333332E-2</v>
      </c>
      <c r="N23" s="297" t="s">
        <v>537</v>
      </c>
      <c r="O23" s="302">
        <v>44973</v>
      </c>
      <c r="P23" s="297"/>
      <c r="Q23" s="197"/>
      <c r="R23" s="197" t="s">
        <v>538</v>
      </c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3.9" customHeight="1">
      <c r="A24" s="245">
        <v>15</v>
      </c>
      <c r="B24" s="244">
        <v>44963</v>
      </c>
      <c r="C24" s="250"/>
      <c r="D24" s="251" t="s">
        <v>917</v>
      </c>
      <c r="E24" s="252" t="s">
        <v>567</v>
      </c>
      <c r="F24" s="245" t="s">
        <v>963</v>
      </c>
      <c r="G24" s="245">
        <v>660</v>
      </c>
      <c r="H24" s="245"/>
      <c r="I24" s="253" t="s">
        <v>918</v>
      </c>
      <c r="J24" s="246" t="s">
        <v>540</v>
      </c>
      <c r="K24" s="246"/>
      <c r="L24" s="247"/>
      <c r="M24" s="248"/>
      <c r="N24" s="246"/>
      <c r="O24" s="249"/>
      <c r="P24" s="247"/>
      <c r="Q24" s="197"/>
      <c r="R24" s="197" t="s">
        <v>538</v>
      </c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</row>
    <row r="25" spans="1:56" ht="13.9" customHeight="1">
      <c r="A25" s="303">
        <v>16</v>
      </c>
      <c r="B25" s="304">
        <v>44963</v>
      </c>
      <c r="C25" s="305"/>
      <c r="D25" s="306" t="s">
        <v>919</v>
      </c>
      <c r="E25" s="307" t="s">
        <v>567</v>
      </c>
      <c r="F25" s="303">
        <v>1890</v>
      </c>
      <c r="G25" s="303">
        <v>1745</v>
      </c>
      <c r="H25" s="303">
        <v>2025</v>
      </c>
      <c r="I25" s="308" t="s">
        <v>920</v>
      </c>
      <c r="J25" s="297" t="s">
        <v>921</v>
      </c>
      <c r="K25" s="297">
        <f t="shared" ref="K25" si="30">H25-F25</f>
        <v>135</v>
      </c>
      <c r="L25" s="300">
        <f t="shared" ref="L25" si="31">(F25*-0.7)/100</f>
        <v>-13.23</v>
      </c>
      <c r="M25" s="301">
        <f t="shared" ref="M25" si="32">(K25+L25)/F25</f>
        <v>6.4428571428571432E-2</v>
      </c>
      <c r="N25" s="297" t="s">
        <v>537</v>
      </c>
      <c r="O25" s="302">
        <v>44964</v>
      </c>
      <c r="P25" s="297"/>
      <c r="Q25" s="197"/>
      <c r="R25" s="197" t="s">
        <v>538</v>
      </c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</row>
    <row r="26" spans="1:56" ht="13.9" customHeight="1">
      <c r="A26" s="303">
        <v>17</v>
      </c>
      <c r="B26" s="304">
        <v>44965</v>
      </c>
      <c r="C26" s="305"/>
      <c r="D26" s="306" t="s">
        <v>391</v>
      </c>
      <c r="E26" s="307" t="s">
        <v>567</v>
      </c>
      <c r="F26" s="303">
        <v>452.2</v>
      </c>
      <c r="G26" s="303">
        <v>415</v>
      </c>
      <c r="H26" s="303">
        <v>474</v>
      </c>
      <c r="I26" s="308" t="s">
        <v>927</v>
      </c>
      <c r="J26" s="297" t="s">
        <v>942</v>
      </c>
      <c r="K26" s="297">
        <f t="shared" ref="K26" si="33">H26-F26</f>
        <v>21.800000000000011</v>
      </c>
      <c r="L26" s="300">
        <f t="shared" ref="L26" si="34">(F26*-0.7)/100</f>
        <v>-3.1653999999999995</v>
      </c>
      <c r="M26" s="301">
        <f t="shared" ref="M26" si="35">(K26+L26)/F26</f>
        <v>4.1208757187085387E-2</v>
      </c>
      <c r="N26" s="297" t="s">
        <v>537</v>
      </c>
      <c r="O26" s="302">
        <v>44971</v>
      </c>
      <c r="P26" s="297"/>
      <c r="Q26" s="197"/>
      <c r="R26" s="197" t="s">
        <v>538</v>
      </c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</row>
    <row r="27" spans="1:56" ht="13.9" customHeight="1">
      <c r="A27" s="245">
        <v>18</v>
      </c>
      <c r="B27" s="244">
        <v>44966</v>
      </c>
      <c r="C27" s="250"/>
      <c r="D27" s="251" t="s">
        <v>43</v>
      </c>
      <c r="E27" s="252" t="s">
        <v>567</v>
      </c>
      <c r="F27" s="245" t="s">
        <v>964</v>
      </c>
      <c r="G27" s="245">
        <v>1745</v>
      </c>
      <c r="H27" s="245"/>
      <c r="I27" s="253" t="s">
        <v>920</v>
      </c>
      <c r="J27" s="246" t="s">
        <v>540</v>
      </c>
      <c r="K27" s="246"/>
      <c r="L27" s="247"/>
      <c r="M27" s="248"/>
      <c r="N27" s="246"/>
      <c r="O27" s="249"/>
      <c r="P27" s="247"/>
      <c r="Q27" s="197"/>
      <c r="R27" s="197" t="s">
        <v>538</v>
      </c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7"/>
    </row>
    <row r="28" spans="1:56" ht="13.9" customHeight="1">
      <c r="A28" s="303">
        <v>19</v>
      </c>
      <c r="B28" s="304">
        <v>44972</v>
      </c>
      <c r="C28" s="305"/>
      <c r="D28" s="306" t="s">
        <v>175</v>
      </c>
      <c r="E28" s="307" t="s">
        <v>567</v>
      </c>
      <c r="F28" s="303">
        <v>3085</v>
      </c>
      <c r="G28" s="303">
        <v>2890</v>
      </c>
      <c r="H28" s="303">
        <v>3265</v>
      </c>
      <c r="I28" s="308" t="s">
        <v>884</v>
      </c>
      <c r="J28" s="297" t="s">
        <v>960</v>
      </c>
      <c r="K28" s="297">
        <f t="shared" ref="K28" si="36">H28-F28</f>
        <v>180</v>
      </c>
      <c r="L28" s="300">
        <f t="shared" ref="L28" si="37">(F28*-0.7)/100</f>
        <v>-21.594999999999999</v>
      </c>
      <c r="M28" s="301">
        <f t="shared" ref="M28" si="38">(K28+L28)/F28</f>
        <v>5.134683954619125E-2</v>
      </c>
      <c r="N28" s="297" t="s">
        <v>537</v>
      </c>
      <c r="O28" s="302">
        <v>44973</v>
      </c>
      <c r="P28" s="297"/>
      <c r="Q28" s="197"/>
      <c r="R28" s="197" t="s">
        <v>538</v>
      </c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197"/>
      <c r="AT28" s="197"/>
      <c r="AU28" s="197"/>
      <c r="AV28" s="197"/>
      <c r="AW28" s="197"/>
      <c r="AX28" s="197"/>
      <c r="AY28" s="197"/>
      <c r="AZ28" s="197"/>
      <c r="BA28" s="197"/>
      <c r="BB28" s="197"/>
      <c r="BC28" s="197"/>
      <c r="BD28" s="197"/>
    </row>
    <row r="29" spans="1:56" ht="13.9" customHeight="1">
      <c r="A29" s="245">
        <v>20</v>
      </c>
      <c r="B29" s="244">
        <v>44973</v>
      </c>
      <c r="C29" s="250"/>
      <c r="D29" s="251" t="s">
        <v>174</v>
      </c>
      <c r="E29" s="252" t="s">
        <v>567</v>
      </c>
      <c r="F29" s="245" t="s">
        <v>965</v>
      </c>
      <c r="G29" s="245">
        <v>2170</v>
      </c>
      <c r="H29" s="245"/>
      <c r="I29" s="253" t="s">
        <v>966</v>
      </c>
      <c r="J29" s="246" t="s">
        <v>540</v>
      </c>
      <c r="K29" s="246"/>
      <c r="L29" s="247"/>
      <c r="M29" s="248"/>
      <c r="N29" s="246"/>
      <c r="O29" s="249"/>
      <c r="P29" s="247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7"/>
      <c r="AM29" s="197"/>
      <c r="AN29" s="197"/>
      <c r="AO29" s="197"/>
      <c r="AP29" s="197"/>
      <c r="AQ29" s="197"/>
      <c r="AR29" s="197"/>
      <c r="AS29" s="197"/>
      <c r="AT29" s="197"/>
      <c r="AU29" s="197"/>
      <c r="AV29" s="197"/>
      <c r="AW29" s="197"/>
      <c r="AX29" s="197"/>
      <c r="AY29" s="197"/>
      <c r="AZ29" s="197"/>
      <c r="BA29" s="197"/>
      <c r="BB29" s="197"/>
      <c r="BC29" s="197"/>
      <c r="BD29" s="197"/>
    </row>
    <row r="30" spans="1:56" ht="13.9" customHeight="1">
      <c r="A30" s="245">
        <v>21</v>
      </c>
      <c r="B30" s="244">
        <v>44977</v>
      </c>
      <c r="C30" s="250"/>
      <c r="D30" s="251" t="s">
        <v>860</v>
      </c>
      <c r="E30" s="252" t="s">
        <v>567</v>
      </c>
      <c r="F30" s="245" t="s">
        <v>990</v>
      </c>
      <c r="G30" s="245">
        <v>425</v>
      </c>
      <c r="H30" s="245"/>
      <c r="I30" s="253" t="s">
        <v>991</v>
      </c>
      <c r="J30" s="246" t="s">
        <v>540</v>
      </c>
      <c r="K30" s="246"/>
      <c r="L30" s="247"/>
      <c r="M30" s="248"/>
      <c r="N30" s="246"/>
      <c r="O30" s="249"/>
      <c r="P30" s="247"/>
      <c r="Q30" s="197"/>
      <c r="R30" s="197"/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  <c r="AH30" s="197"/>
      <c r="AI30" s="197"/>
      <c r="AJ30" s="197"/>
      <c r="AK30" s="197"/>
      <c r="AL30" s="197"/>
      <c r="AM30" s="197"/>
      <c r="AN30" s="197"/>
      <c r="AO30" s="197"/>
      <c r="AP30" s="197"/>
      <c r="AQ30" s="197"/>
      <c r="AR30" s="197"/>
      <c r="AS30" s="197"/>
      <c r="AT30" s="197"/>
      <c r="AU30" s="197"/>
      <c r="AV30" s="197"/>
      <c r="AW30" s="197"/>
      <c r="AX30" s="197"/>
      <c r="AY30" s="197"/>
      <c r="AZ30" s="197"/>
      <c r="BA30" s="197"/>
      <c r="BB30" s="197"/>
      <c r="BC30" s="197"/>
      <c r="BD30" s="197"/>
    </row>
    <row r="31" spans="1:56" ht="13.9" customHeight="1">
      <c r="A31" s="245"/>
      <c r="B31" s="244"/>
      <c r="C31" s="250"/>
      <c r="D31" s="251"/>
      <c r="E31" s="252"/>
      <c r="F31" s="245"/>
      <c r="G31" s="245"/>
      <c r="H31" s="245"/>
      <c r="I31" s="253"/>
      <c r="J31" s="246"/>
      <c r="K31" s="246"/>
      <c r="L31" s="247"/>
      <c r="M31" s="248"/>
      <c r="N31" s="246"/>
      <c r="O31" s="249"/>
      <c r="P31" s="247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  <c r="AM31" s="197"/>
      <c r="AN31" s="197"/>
      <c r="AO31" s="197"/>
      <c r="AP31" s="197"/>
      <c r="AQ31" s="197"/>
      <c r="AR31" s="197"/>
      <c r="AS31" s="197"/>
      <c r="AT31" s="197"/>
      <c r="AU31" s="197"/>
      <c r="AV31" s="197"/>
      <c r="AW31" s="197"/>
      <c r="AX31" s="197"/>
      <c r="AY31" s="197"/>
      <c r="AZ31" s="197"/>
      <c r="BA31" s="197"/>
      <c r="BB31" s="197"/>
      <c r="BC31" s="197"/>
      <c r="BD31" s="197"/>
    </row>
    <row r="32" spans="1:56" ht="14.25" customHeight="1">
      <c r="A32" s="97"/>
      <c r="B32" s="98"/>
      <c r="C32" s="99"/>
      <c r="D32" s="100"/>
      <c r="E32" s="101"/>
      <c r="F32" s="101"/>
      <c r="H32" s="101"/>
      <c r="I32" s="102"/>
      <c r="J32" s="103"/>
      <c r="K32" s="103"/>
      <c r="L32" s="104"/>
      <c r="M32" s="105"/>
      <c r="N32" s="106"/>
      <c r="O32" s="107"/>
      <c r="P32" s="108"/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197"/>
      <c r="AT32" s="197"/>
      <c r="AU32" s="197"/>
      <c r="AV32" s="197"/>
      <c r="AW32" s="197"/>
      <c r="AX32" s="197"/>
      <c r="AY32" s="197"/>
      <c r="AZ32" s="197"/>
      <c r="BA32" s="197"/>
      <c r="BB32" s="197"/>
      <c r="BC32" s="197"/>
      <c r="BD32" s="197"/>
    </row>
    <row r="33" spans="1:38" ht="14.25" customHeight="1">
      <c r="A33" s="97"/>
      <c r="B33" s="98"/>
      <c r="C33" s="99"/>
      <c r="D33" s="100"/>
      <c r="E33" s="101"/>
      <c r="F33" s="101"/>
      <c r="G33" s="97"/>
      <c r="H33" s="101"/>
      <c r="I33" s="102"/>
      <c r="J33" s="103"/>
      <c r="K33" s="103"/>
      <c r="L33" s="104"/>
      <c r="M33" s="105"/>
      <c r="N33" s="106"/>
      <c r="O33" s="107"/>
      <c r="P33" s="108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" customHeight="1">
      <c r="A34" s="109" t="s">
        <v>541</v>
      </c>
      <c r="B34" s="110"/>
      <c r="C34" s="111"/>
      <c r="E34" s="112"/>
      <c r="F34" s="112"/>
      <c r="G34" s="112"/>
      <c r="H34" s="112"/>
      <c r="I34" s="112"/>
      <c r="J34" s="113"/>
      <c r="K34" s="112"/>
      <c r="L34" s="114"/>
      <c r="M34" s="54"/>
      <c r="N34" s="113"/>
      <c r="O34" s="11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" customHeight="1">
      <c r="A35" s="115" t="s">
        <v>542</v>
      </c>
      <c r="B35" s="109"/>
      <c r="C35" s="109"/>
      <c r="D35" s="109"/>
      <c r="E35" s="41"/>
      <c r="F35" s="116" t="s">
        <v>543</v>
      </c>
      <c r="G35" s="6"/>
      <c r="H35" s="6"/>
      <c r="I35" s="6"/>
      <c r="J35" s="117"/>
      <c r="K35" s="118"/>
      <c r="L35" s="118"/>
      <c r="M35" s="119"/>
      <c r="N35" s="1"/>
      <c r="O35" s="120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2" customHeight="1">
      <c r="A36" s="109" t="s">
        <v>544</v>
      </c>
      <c r="B36" s="109"/>
      <c r="C36" s="109"/>
      <c r="D36" s="109" t="s">
        <v>791</v>
      </c>
      <c r="E36" s="6"/>
      <c r="F36" s="116" t="s">
        <v>545</v>
      </c>
      <c r="G36" s="6"/>
      <c r="H36" s="6"/>
      <c r="I36" s="6"/>
      <c r="J36" s="117"/>
      <c r="K36" s="118"/>
      <c r="L36" s="118"/>
      <c r="M36" s="119"/>
      <c r="N36" s="1"/>
      <c r="O36" s="120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2" customHeight="1">
      <c r="A37" s="109"/>
      <c r="B37" s="109"/>
      <c r="C37" s="109"/>
      <c r="D37" s="109"/>
      <c r="E37" s="6"/>
      <c r="F37" s="6"/>
      <c r="G37" s="6"/>
      <c r="H37" s="6"/>
      <c r="I37" s="6"/>
      <c r="J37" s="121"/>
      <c r="K37" s="118"/>
      <c r="L37" s="118"/>
      <c r="M37" s="6"/>
      <c r="N37" s="122"/>
      <c r="O37" s="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ht="12.75" customHeight="1">
      <c r="A38" s="1"/>
      <c r="B38" s="123" t="s">
        <v>546</v>
      </c>
      <c r="C38" s="123"/>
      <c r="D38" s="123"/>
      <c r="E38" s="123"/>
      <c r="F38" s="124"/>
      <c r="G38" s="6"/>
      <c r="H38" s="6"/>
      <c r="I38" s="125"/>
      <c r="J38" s="126"/>
      <c r="K38" s="127"/>
      <c r="L38" s="126"/>
      <c r="M38" s="6"/>
      <c r="N38" s="1"/>
      <c r="O38" s="1"/>
      <c r="P38" s="1"/>
      <c r="R38" s="54"/>
      <c r="S38" s="1"/>
      <c r="T38" s="1"/>
      <c r="U38" s="1"/>
      <c r="V38" s="1"/>
      <c r="W38" s="1"/>
      <c r="X38" s="1"/>
      <c r="Y38" s="1"/>
      <c r="Z38" s="1"/>
    </row>
    <row r="39" spans="1:38" ht="38.25" customHeight="1">
      <c r="A39" s="266" t="s">
        <v>16</v>
      </c>
      <c r="B39" s="266" t="s">
        <v>514</v>
      </c>
      <c r="C39" s="266"/>
      <c r="D39" s="228" t="s">
        <v>525</v>
      </c>
      <c r="E39" s="266" t="s">
        <v>526</v>
      </c>
      <c r="F39" s="266" t="s">
        <v>527</v>
      </c>
      <c r="G39" s="266" t="s">
        <v>547</v>
      </c>
      <c r="H39" s="266" t="s">
        <v>529</v>
      </c>
      <c r="I39" s="266" t="s">
        <v>530</v>
      </c>
      <c r="J39" s="96" t="s">
        <v>531</v>
      </c>
      <c r="K39" s="94" t="s">
        <v>548</v>
      </c>
      <c r="L39" s="129" t="s">
        <v>533</v>
      </c>
      <c r="M39" s="96" t="s">
        <v>534</v>
      </c>
      <c r="N39" s="93" t="s">
        <v>535</v>
      </c>
      <c r="O39" s="228" t="s">
        <v>536</v>
      </c>
      <c r="P39" s="41"/>
      <c r="Q39" s="1"/>
      <c r="R39" s="54"/>
      <c r="S39" s="54"/>
      <c r="T39" s="54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s="276" customFormat="1" ht="13.5" customHeight="1">
      <c r="A40" s="269">
        <v>1</v>
      </c>
      <c r="B40" s="268">
        <v>44957</v>
      </c>
      <c r="C40" s="336"/>
      <c r="D40" s="337" t="s">
        <v>186</v>
      </c>
      <c r="E40" s="338" t="s">
        <v>539</v>
      </c>
      <c r="F40" s="269">
        <v>551</v>
      </c>
      <c r="G40" s="269">
        <v>530</v>
      </c>
      <c r="H40" s="269">
        <v>530</v>
      </c>
      <c r="I40" s="339" t="s">
        <v>893</v>
      </c>
      <c r="J40" s="267" t="s">
        <v>898</v>
      </c>
      <c r="K40" s="267">
        <f t="shared" ref="K40:K41" si="39">H40-F40</f>
        <v>-21</v>
      </c>
      <c r="L40" s="309">
        <f t="shared" ref="L40" si="40">(F40*-0.7)/100</f>
        <v>-3.8569999999999998</v>
      </c>
      <c r="M40" s="310">
        <f t="shared" ref="M40:M41" si="41">(K40+L40)/F40</f>
        <v>-4.5112522686025405E-2</v>
      </c>
      <c r="N40" s="267" t="s">
        <v>549</v>
      </c>
      <c r="O40" s="311">
        <v>44958</v>
      </c>
      <c r="P40" s="274"/>
      <c r="Q40" s="198"/>
      <c r="R40" s="227" t="s">
        <v>538</v>
      </c>
      <c r="S40" s="197"/>
      <c r="T40" s="275"/>
      <c r="U40" s="275"/>
      <c r="V40" s="275"/>
      <c r="W40" s="275"/>
      <c r="X40" s="275"/>
      <c r="Y40" s="275"/>
      <c r="Z40" s="275"/>
      <c r="AA40" s="275"/>
      <c r="AB40" s="275"/>
      <c r="AC40" s="275"/>
      <c r="AD40" s="275"/>
      <c r="AE40" s="275"/>
      <c r="AF40" s="275"/>
      <c r="AG40" s="275"/>
      <c r="AH40" s="275"/>
      <c r="AI40" s="275"/>
      <c r="AJ40" s="275"/>
      <c r="AK40" s="275"/>
      <c r="AL40" s="275"/>
    </row>
    <row r="41" spans="1:38" s="276" customFormat="1" ht="13.5" customHeight="1">
      <c r="A41" s="299">
        <v>2</v>
      </c>
      <c r="B41" s="298">
        <v>44958</v>
      </c>
      <c r="C41" s="332"/>
      <c r="D41" s="333" t="s">
        <v>145</v>
      </c>
      <c r="E41" s="334" t="s">
        <v>539</v>
      </c>
      <c r="F41" s="299">
        <v>2110</v>
      </c>
      <c r="G41" s="299">
        <v>2035</v>
      </c>
      <c r="H41" s="299">
        <v>2175</v>
      </c>
      <c r="I41" s="335" t="s">
        <v>899</v>
      </c>
      <c r="J41" s="297" t="s">
        <v>874</v>
      </c>
      <c r="K41" s="297">
        <f t="shared" si="39"/>
        <v>65</v>
      </c>
      <c r="L41" s="300">
        <f>(F41*-0.07)/100</f>
        <v>-1.4770000000000001</v>
      </c>
      <c r="M41" s="301">
        <f t="shared" si="41"/>
        <v>3.0105687203791472E-2</v>
      </c>
      <c r="N41" s="297" t="s">
        <v>537</v>
      </c>
      <c r="O41" s="302">
        <v>44958</v>
      </c>
      <c r="P41" s="274"/>
      <c r="Q41" s="198"/>
      <c r="R41" s="227" t="s">
        <v>538</v>
      </c>
      <c r="S41" s="197"/>
      <c r="T41" s="275"/>
      <c r="U41" s="275"/>
      <c r="V41" s="275"/>
      <c r="W41" s="275"/>
      <c r="X41" s="275"/>
      <c r="Y41" s="275"/>
      <c r="Z41" s="275"/>
      <c r="AA41" s="275"/>
      <c r="AB41" s="275"/>
      <c r="AC41" s="275"/>
      <c r="AD41" s="275"/>
      <c r="AE41" s="275"/>
      <c r="AF41" s="275"/>
      <c r="AG41" s="275"/>
      <c r="AH41" s="275"/>
      <c r="AI41" s="275"/>
      <c r="AJ41" s="275"/>
      <c r="AK41" s="275"/>
      <c r="AL41" s="275"/>
    </row>
    <row r="42" spans="1:38" s="276" customFormat="1" ht="13.5" customHeight="1">
      <c r="A42" s="269">
        <v>3</v>
      </c>
      <c r="B42" s="268">
        <v>44958</v>
      </c>
      <c r="C42" s="336"/>
      <c r="D42" s="337" t="s">
        <v>300</v>
      </c>
      <c r="E42" s="338" t="s">
        <v>539</v>
      </c>
      <c r="F42" s="269">
        <v>406</v>
      </c>
      <c r="G42" s="269">
        <v>390</v>
      </c>
      <c r="H42" s="269">
        <v>388</v>
      </c>
      <c r="I42" s="339" t="s">
        <v>900</v>
      </c>
      <c r="J42" s="267" t="s">
        <v>901</v>
      </c>
      <c r="K42" s="267">
        <f t="shared" ref="K42:K43" si="42">H42-F42</f>
        <v>-18</v>
      </c>
      <c r="L42" s="309">
        <f>(F42*-0.07)/100</f>
        <v>-0.28420000000000001</v>
      </c>
      <c r="M42" s="310">
        <f t="shared" ref="M42:M43" si="43">(K42+L42)/F42</f>
        <v>-4.5034975369458122E-2</v>
      </c>
      <c r="N42" s="267" t="s">
        <v>549</v>
      </c>
      <c r="O42" s="311">
        <v>44958</v>
      </c>
      <c r="P42" s="274"/>
      <c r="Q42" s="198"/>
      <c r="R42" s="227" t="s">
        <v>538</v>
      </c>
      <c r="S42" s="197"/>
      <c r="T42" s="275"/>
      <c r="U42" s="275"/>
      <c r="V42" s="275"/>
      <c r="W42" s="275"/>
      <c r="X42" s="275"/>
      <c r="Y42" s="275"/>
      <c r="Z42" s="275"/>
      <c r="AA42" s="275"/>
      <c r="AB42" s="275"/>
      <c r="AC42" s="275"/>
      <c r="AD42" s="275"/>
      <c r="AE42" s="275"/>
      <c r="AF42" s="275"/>
      <c r="AG42" s="275"/>
      <c r="AH42" s="275"/>
      <c r="AI42" s="275"/>
      <c r="AJ42" s="275"/>
      <c r="AK42" s="275"/>
      <c r="AL42" s="275"/>
    </row>
    <row r="43" spans="1:38" s="276" customFormat="1" ht="13.5" customHeight="1">
      <c r="A43" s="299">
        <v>4</v>
      </c>
      <c r="B43" s="298">
        <v>44958</v>
      </c>
      <c r="C43" s="332"/>
      <c r="D43" s="333" t="s">
        <v>188</v>
      </c>
      <c r="E43" s="334" t="s">
        <v>539</v>
      </c>
      <c r="F43" s="299">
        <v>2965</v>
      </c>
      <c r="G43" s="299">
        <v>2850</v>
      </c>
      <c r="H43" s="299">
        <v>3044</v>
      </c>
      <c r="I43" s="335" t="s">
        <v>902</v>
      </c>
      <c r="J43" s="297" t="s">
        <v>912</v>
      </c>
      <c r="K43" s="297">
        <f t="shared" si="42"/>
        <v>79</v>
      </c>
      <c r="L43" s="300">
        <f>(F43*-0.7)/100</f>
        <v>-20.754999999999999</v>
      </c>
      <c r="M43" s="301">
        <f t="shared" si="43"/>
        <v>1.964418212478921E-2</v>
      </c>
      <c r="N43" s="297" t="s">
        <v>537</v>
      </c>
      <c r="O43" s="302">
        <v>44960</v>
      </c>
      <c r="P43" s="274"/>
      <c r="Q43" s="198"/>
      <c r="R43" s="227" t="s">
        <v>538</v>
      </c>
      <c r="S43" s="197"/>
      <c r="T43" s="275"/>
      <c r="U43" s="275"/>
      <c r="V43" s="275"/>
      <c r="W43" s="275"/>
      <c r="X43" s="275"/>
      <c r="Y43" s="275"/>
      <c r="Z43" s="275"/>
      <c r="AA43" s="275"/>
      <c r="AB43" s="275"/>
      <c r="AC43" s="275"/>
      <c r="AD43" s="275"/>
      <c r="AE43" s="275"/>
      <c r="AF43" s="275"/>
      <c r="AG43" s="275"/>
      <c r="AH43" s="275"/>
      <c r="AI43" s="275"/>
      <c r="AJ43" s="275"/>
      <c r="AK43" s="275"/>
      <c r="AL43" s="275"/>
    </row>
    <row r="44" spans="1:38" s="276" customFormat="1" ht="13.5" customHeight="1">
      <c r="A44" s="299">
        <v>5</v>
      </c>
      <c r="B44" s="304">
        <v>44959</v>
      </c>
      <c r="C44" s="332"/>
      <c r="D44" s="333" t="s">
        <v>183</v>
      </c>
      <c r="E44" s="334" t="s">
        <v>539</v>
      </c>
      <c r="F44" s="299">
        <v>2315</v>
      </c>
      <c r="G44" s="299">
        <v>2245</v>
      </c>
      <c r="H44" s="299">
        <v>2400</v>
      </c>
      <c r="I44" s="335" t="s">
        <v>908</v>
      </c>
      <c r="J44" s="297" t="s">
        <v>951</v>
      </c>
      <c r="K44" s="297">
        <f t="shared" ref="K44" si="44">H44-F44</f>
        <v>85</v>
      </c>
      <c r="L44" s="300">
        <f>(F44*-0.7)/100</f>
        <v>-16.204999999999998</v>
      </c>
      <c r="M44" s="301">
        <f t="shared" ref="M44" si="45">(K44+L44)/F44</f>
        <v>2.9717062634989203E-2</v>
      </c>
      <c r="N44" s="297" t="s">
        <v>537</v>
      </c>
      <c r="O44" s="302">
        <v>44972</v>
      </c>
      <c r="P44" s="274"/>
      <c r="Q44" s="198"/>
      <c r="R44" s="227" t="s">
        <v>538</v>
      </c>
      <c r="S44" s="197"/>
      <c r="T44" s="275"/>
      <c r="U44" s="275"/>
      <c r="V44" s="275"/>
      <c r="W44" s="275"/>
      <c r="X44" s="275"/>
      <c r="Y44" s="275"/>
      <c r="Z44" s="275"/>
      <c r="AA44" s="275"/>
      <c r="AB44" s="275"/>
      <c r="AC44" s="275"/>
      <c r="AD44" s="275"/>
      <c r="AE44" s="275"/>
      <c r="AF44" s="275"/>
      <c r="AG44" s="275"/>
      <c r="AH44" s="275"/>
      <c r="AI44" s="275"/>
      <c r="AJ44" s="275"/>
      <c r="AK44" s="275"/>
      <c r="AL44" s="275"/>
    </row>
    <row r="45" spans="1:38" s="276" customFormat="1" ht="13.5" customHeight="1">
      <c r="A45" s="299">
        <v>6</v>
      </c>
      <c r="B45" s="304">
        <v>44959</v>
      </c>
      <c r="C45" s="332"/>
      <c r="D45" s="333" t="s">
        <v>145</v>
      </c>
      <c r="E45" s="334" t="s">
        <v>539</v>
      </c>
      <c r="F45" s="299">
        <v>2125</v>
      </c>
      <c r="G45" s="299">
        <v>2060</v>
      </c>
      <c r="H45" s="299">
        <v>2192.5</v>
      </c>
      <c r="I45" s="335" t="s">
        <v>909</v>
      </c>
      <c r="J45" s="297" t="s">
        <v>941</v>
      </c>
      <c r="K45" s="297">
        <f t="shared" ref="K45" si="46">H45-F45</f>
        <v>67.5</v>
      </c>
      <c r="L45" s="300">
        <f>(F45*-0.7)/100</f>
        <v>-14.875</v>
      </c>
      <c r="M45" s="301">
        <f t="shared" ref="M45" si="47">(K45+L45)/F45</f>
        <v>2.4764705882352942E-2</v>
      </c>
      <c r="N45" s="297" t="s">
        <v>537</v>
      </c>
      <c r="O45" s="302">
        <v>44970</v>
      </c>
      <c r="P45" s="274"/>
      <c r="Q45" s="198"/>
      <c r="R45" s="227" t="s">
        <v>538</v>
      </c>
      <c r="S45" s="197"/>
      <c r="T45" s="275"/>
      <c r="U45" s="275"/>
      <c r="V45" s="275"/>
      <c r="W45" s="275"/>
      <c r="X45" s="275"/>
      <c r="Y45" s="275"/>
      <c r="Z45" s="275"/>
      <c r="AA45" s="275"/>
      <c r="AB45" s="275"/>
      <c r="AC45" s="275"/>
      <c r="AD45" s="275"/>
      <c r="AE45" s="275"/>
      <c r="AF45" s="275"/>
      <c r="AG45" s="275"/>
      <c r="AH45" s="275"/>
      <c r="AI45" s="275"/>
      <c r="AJ45" s="275"/>
      <c r="AK45" s="275"/>
      <c r="AL45" s="275"/>
    </row>
    <row r="46" spans="1:38" s="276" customFormat="1" ht="13.5" customHeight="1">
      <c r="A46" s="299">
        <v>7</v>
      </c>
      <c r="B46" s="304">
        <v>44964</v>
      </c>
      <c r="C46" s="332"/>
      <c r="D46" s="333" t="s">
        <v>268</v>
      </c>
      <c r="E46" s="334" t="s">
        <v>539</v>
      </c>
      <c r="F46" s="299">
        <v>399</v>
      </c>
      <c r="G46" s="299">
        <v>387</v>
      </c>
      <c r="H46" s="299">
        <v>413</v>
      </c>
      <c r="I46" s="335" t="s">
        <v>923</v>
      </c>
      <c r="J46" s="297" t="s">
        <v>935</v>
      </c>
      <c r="K46" s="297">
        <f t="shared" ref="K46:K47" si="48">H46-F46</f>
        <v>14</v>
      </c>
      <c r="L46" s="300">
        <f>(F46*-0.7)/100</f>
        <v>-2.7929999999999997</v>
      </c>
      <c r="M46" s="301">
        <f t="shared" ref="M46:M47" si="49">(K46+L46)/F46</f>
        <v>2.8087719298245616E-2</v>
      </c>
      <c r="N46" s="297" t="s">
        <v>537</v>
      </c>
      <c r="O46" s="302">
        <v>44967</v>
      </c>
      <c r="P46" s="274"/>
      <c r="Q46" s="198"/>
      <c r="R46" s="227" t="s">
        <v>538</v>
      </c>
      <c r="S46" s="197"/>
      <c r="T46" s="275"/>
      <c r="U46" s="275"/>
      <c r="V46" s="275"/>
      <c r="W46" s="275"/>
      <c r="X46" s="275"/>
      <c r="Y46" s="275"/>
      <c r="Z46" s="275"/>
      <c r="AA46" s="275"/>
      <c r="AB46" s="275"/>
      <c r="AC46" s="275"/>
      <c r="AD46" s="275"/>
      <c r="AE46" s="275"/>
      <c r="AF46" s="275"/>
      <c r="AG46" s="275"/>
      <c r="AH46" s="275"/>
      <c r="AI46" s="275"/>
      <c r="AJ46" s="275"/>
      <c r="AK46" s="275"/>
      <c r="AL46" s="275"/>
    </row>
    <row r="47" spans="1:38" s="276" customFormat="1" ht="13.5" customHeight="1">
      <c r="A47" s="299">
        <v>8</v>
      </c>
      <c r="B47" s="304">
        <v>44964</v>
      </c>
      <c r="C47" s="332"/>
      <c r="D47" s="333" t="s">
        <v>148</v>
      </c>
      <c r="E47" s="334" t="s">
        <v>539</v>
      </c>
      <c r="F47" s="299">
        <v>1365</v>
      </c>
      <c r="G47" s="299">
        <v>1330</v>
      </c>
      <c r="H47" s="299">
        <v>1395</v>
      </c>
      <c r="I47" s="335" t="s">
        <v>924</v>
      </c>
      <c r="J47" s="297" t="s">
        <v>552</v>
      </c>
      <c r="K47" s="297">
        <f t="shared" si="48"/>
        <v>30</v>
      </c>
      <c r="L47" s="300">
        <f>(F47*-0.7)/100</f>
        <v>-9.5549999999999997</v>
      </c>
      <c r="M47" s="301">
        <f t="shared" si="49"/>
        <v>1.4978021978021979E-2</v>
      </c>
      <c r="N47" s="297" t="s">
        <v>537</v>
      </c>
      <c r="O47" s="302">
        <v>44973</v>
      </c>
      <c r="P47" s="274"/>
      <c r="Q47" s="198"/>
      <c r="R47" s="227" t="s">
        <v>538</v>
      </c>
      <c r="S47" s="197"/>
      <c r="T47" s="275"/>
      <c r="U47" s="275"/>
      <c r="V47" s="275"/>
      <c r="W47" s="275"/>
      <c r="X47" s="275"/>
      <c r="Y47" s="275"/>
      <c r="Z47" s="275"/>
      <c r="AA47" s="275"/>
      <c r="AB47" s="275"/>
      <c r="AC47" s="275"/>
      <c r="AD47" s="275"/>
      <c r="AE47" s="275"/>
      <c r="AF47" s="275"/>
      <c r="AG47" s="275"/>
      <c r="AH47" s="275"/>
      <c r="AI47" s="275"/>
      <c r="AJ47" s="275"/>
      <c r="AK47" s="275"/>
      <c r="AL47" s="275"/>
    </row>
    <row r="48" spans="1:38" s="276" customFormat="1" ht="13.5" customHeight="1">
      <c r="A48" s="201">
        <v>9</v>
      </c>
      <c r="B48" s="244">
        <v>44965</v>
      </c>
      <c r="C48" s="293"/>
      <c r="D48" s="294" t="s">
        <v>75</v>
      </c>
      <c r="E48" s="295" t="s">
        <v>539</v>
      </c>
      <c r="F48" s="201" t="s">
        <v>925</v>
      </c>
      <c r="G48" s="201">
        <v>748</v>
      </c>
      <c r="H48" s="201"/>
      <c r="I48" s="296" t="s">
        <v>926</v>
      </c>
      <c r="J48" s="226" t="s">
        <v>540</v>
      </c>
      <c r="K48" s="226"/>
      <c r="L48" s="319"/>
      <c r="M48" s="320"/>
      <c r="N48" s="226"/>
      <c r="O48" s="321"/>
      <c r="P48" s="274"/>
      <c r="Q48" s="198"/>
      <c r="R48" s="227" t="s">
        <v>538</v>
      </c>
      <c r="S48" s="197"/>
      <c r="T48" s="275"/>
      <c r="U48" s="275"/>
      <c r="V48" s="275"/>
      <c r="W48" s="275"/>
      <c r="X48" s="275"/>
      <c r="Y48" s="275"/>
      <c r="Z48" s="275"/>
      <c r="AA48" s="275"/>
      <c r="AB48" s="275"/>
      <c r="AC48" s="275"/>
      <c r="AD48" s="275"/>
      <c r="AE48" s="275"/>
      <c r="AF48" s="275"/>
      <c r="AG48" s="275"/>
      <c r="AH48" s="275"/>
      <c r="AI48" s="275"/>
      <c r="AJ48" s="275"/>
      <c r="AK48" s="275"/>
      <c r="AL48" s="275"/>
    </row>
    <row r="49" spans="1:38" s="276" customFormat="1" ht="13.5" customHeight="1">
      <c r="A49" s="269">
        <v>10</v>
      </c>
      <c r="B49" s="367">
        <v>44971</v>
      </c>
      <c r="C49" s="336"/>
      <c r="D49" s="337" t="s">
        <v>84</v>
      </c>
      <c r="E49" s="338" t="s">
        <v>539</v>
      </c>
      <c r="F49" s="269">
        <v>1023</v>
      </c>
      <c r="G49" s="269">
        <v>995</v>
      </c>
      <c r="H49" s="269">
        <v>965</v>
      </c>
      <c r="I49" s="339" t="s">
        <v>946</v>
      </c>
      <c r="J49" s="267" t="s">
        <v>989</v>
      </c>
      <c r="K49" s="267">
        <f t="shared" ref="K49" si="50">H49-F49</f>
        <v>-58</v>
      </c>
      <c r="L49" s="309">
        <f>(F49*-0.07)/100</f>
        <v>-0.71610000000000018</v>
      </c>
      <c r="M49" s="310">
        <f t="shared" ref="M49" si="51">(K49+L49)/F49</f>
        <v>-5.7395992179863145E-2</v>
      </c>
      <c r="N49" s="267" t="s">
        <v>549</v>
      </c>
      <c r="O49" s="311">
        <v>44977</v>
      </c>
      <c r="P49" s="274"/>
      <c r="Q49" s="198"/>
      <c r="R49" s="227" t="s">
        <v>538</v>
      </c>
      <c r="S49" s="197"/>
      <c r="T49" s="275"/>
      <c r="U49" s="275"/>
      <c r="V49" s="275"/>
      <c r="W49" s="275"/>
      <c r="X49" s="275"/>
      <c r="Y49" s="275"/>
      <c r="Z49" s="275"/>
      <c r="AA49" s="275"/>
      <c r="AB49" s="275"/>
      <c r="AC49" s="275"/>
      <c r="AD49" s="275"/>
      <c r="AE49" s="275"/>
      <c r="AF49" s="275"/>
      <c r="AG49" s="275"/>
      <c r="AH49" s="275"/>
      <c r="AI49" s="275"/>
      <c r="AJ49" s="275"/>
      <c r="AK49" s="275"/>
      <c r="AL49" s="275"/>
    </row>
    <row r="50" spans="1:38" s="276" customFormat="1" ht="13.5" customHeight="1">
      <c r="A50" s="299">
        <v>11</v>
      </c>
      <c r="B50" s="304">
        <v>44972</v>
      </c>
      <c r="C50" s="332"/>
      <c r="D50" s="333" t="s">
        <v>391</v>
      </c>
      <c r="E50" s="334" t="s">
        <v>539</v>
      </c>
      <c r="F50" s="299">
        <v>455</v>
      </c>
      <c r="G50" s="299">
        <v>442</v>
      </c>
      <c r="H50" s="299">
        <v>465.5</v>
      </c>
      <c r="I50" s="335" t="s">
        <v>952</v>
      </c>
      <c r="J50" s="297" t="s">
        <v>953</v>
      </c>
      <c r="K50" s="297">
        <f t="shared" ref="K50:K51" si="52">H50-F50</f>
        <v>10.5</v>
      </c>
      <c r="L50" s="300">
        <f>(F50*-0.07)/100</f>
        <v>-0.31850000000000001</v>
      </c>
      <c r="M50" s="301">
        <f t="shared" ref="M50:M51" si="53">(K50+L50)/F50</f>
        <v>2.2376923076923076E-2</v>
      </c>
      <c r="N50" s="297" t="s">
        <v>537</v>
      </c>
      <c r="O50" s="302">
        <v>44972</v>
      </c>
      <c r="P50" s="274"/>
      <c r="Q50" s="198"/>
      <c r="R50" s="227" t="s">
        <v>538</v>
      </c>
      <c r="S50" s="197"/>
      <c r="T50" s="275"/>
      <c r="U50" s="275"/>
      <c r="V50" s="275"/>
      <c r="W50" s="275"/>
      <c r="X50" s="275"/>
      <c r="Y50" s="275"/>
      <c r="Z50" s="275"/>
      <c r="AA50" s="275"/>
      <c r="AB50" s="275"/>
      <c r="AC50" s="275"/>
      <c r="AD50" s="275"/>
      <c r="AE50" s="275"/>
      <c r="AF50" s="275"/>
      <c r="AG50" s="275"/>
      <c r="AH50" s="275"/>
      <c r="AI50" s="275"/>
      <c r="AJ50" s="275"/>
      <c r="AK50" s="275"/>
      <c r="AL50" s="275"/>
    </row>
    <row r="51" spans="1:38" s="276" customFormat="1" ht="13.5" customHeight="1">
      <c r="A51" s="299">
        <v>12</v>
      </c>
      <c r="B51" s="304">
        <v>44972</v>
      </c>
      <c r="C51" s="332"/>
      <c r="D51" s="333" t="s">
        <v>362</v>
      </c>
      <c r="E51" s="334" t="s">
        <v>539</v>
      </c>
      <c r="F51" s="299">
        <v>2860</v>
      </c>
      <c r="G51" s="299">
        <v>2770</v>
      </c>
      <c r="H51" s="299">
        <v>2950</v>
      </c>
      <c r="I51" s="335" t="s">
        <v>956</v>
      </c>
      <c r="J51" s="297" t="s">
        <v>958</v>
      </c>
      <c r="K51" s="297">
        <f t="shared" si="52"/>
        <v>90</v>
      </c>
      <c r="L51" s="300">
        <f>(F51*-0.7)/100</f>
        <v>-20.019999999999996</v>
      </c>
      <c r="M51" s="301">
        <f t="shared" si="53"/>
        <v>2.4468531468531469E-2</v>
      </c>
      <c r="N51" s="297" t="s">
        <v>537</v>
      </c>
      <c r="O51" s="302">
        <v>44973</v>
      </c>
      <c r="P51" s="274"/>
      <c r="Q51" s="198"/>
      <c r="R51" s="227" t="s">
        <v>538</v>
      </c>
      <c r="S51" s="197"/>
      <c r="T51" s="275"/>
      <c r="U51" s="275"/>
      <c r="V51" s="275"/>
      <c r="W51" s="275"/>
      <c r="X51" s="275"/>
      <c r="Y51" s="275"/>
      <c r="Z51" s="275"/>
      <c r="AA51" s="275"/>
      <c r="AB51" s="275"/>
      <c r="AC51" s="275"/>
      <c r="AD51" s="275"/>
      <c r="AE51" s="275"/>
      <c r="AF51" s="275"/>
      <c r="AG51" s="275"/>
      <c r="AH51" s="275"/>
      <c r="AI51" s="275"/>
      <c r="AJ51" s="275"/>
      <c r="AK51" s="275"/>
      <c r="AL51" s="275"/>
    </row>
    <row r="52" spans="1:38" s="198" customFormat="1" ht="13.5" customHeight="1">
      <c r="A52" s="201">
        <v>13</v>
      </c>
      <c r="B52" s="244">
        <v>44973</v>
      </c>
      <c r="C52" s="293"/>
      <c r="D52" s="294" t="s">
        <v>64</v>
      </c>
      <c r="E52" s="295" t="s">
        <v>539</v>
      </c>
      <c r="F52" s="201" t="s">
        <v>967</v>
      </c>
      <c r="G52" s="201">
        <v>1379</v>
      </c>
      <c r="H52" s="201"/>
      <c r="I52" s="296" t="s">
        <v>968</v>
      </c>
      <c r="J52" s="226" t="s">
        <v>540</v>
      </c>
      <c r="K52" s="226"/>
      <c r="L52" s="319"/>
      <c r="M52" s="320"/>
      <c r="N52" s="226"/>
      <c r="O52" s="321"/>
      <c r="P52" s="274"/>
      <c r="R52" s="227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</row>
    <row r="53" spans="1:38" s="198" customFormat="1" ht="13.5" customHeight="1">
      <c r="A53" s="299">
        <v>14</v>
      </c>
      <c r="B53" s="304">
        <v>44974</v>
      </c>
      <c r="C53" s="332"/>
      <c r="D53" s="333" t="s">
        <v>198</v>
      </c>
      <c r="E53" s="334" t="s">
        <v>539</v>
      </c>
      <c r="F53" s="299">
        <v>1113</v>
      </c>
      <c r="G53" s="299">
        <v>1075</v>
      </c>
      <c r="H53" s="299">
        <v>1153</v>
      </c>
      <c r="I53" s="335" t="s">
        <v>974</v>
      </c>
      <c r="J53" s="297" t="s">
        <v>580</v>
      </c>
      <c r="K53" s="297">
        <f t="shared" ref="K53" si="54">H53-F53</f>
        <v>40</v>
      </c>
      <c r="L53" s="300">
        <f>(F53*-0.7)/100</f>
        <v>-7.7909999999999995</v>
      </c>
      <c r="M53" s="301">
        <f t="shared" ref="M53" si="55">(K53+L53)/F53</f>
        <v>2.8938903863432168E-2</v>
      </c>
      <c r="N53" s="297" t="s">
        <v>537</v>
      </c>
      <c r="O53" s="302">
        <v>44977</v>
      </c>
      <c r="P53" s="274"/>
      <c r="R53" s="227"/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197"/>
      <c r="AG53" s="197"/>
      <c r="AH53" s="197"/>
      <c r="AI53" s="197"/>
      <c r="AJ53" s="197"/>
      <c r="AK53" s="197"/>
      <c r="AL53" s="197"/>
    </row>
    <row r="54" spans="1:38" s="198" customFormat="1" ht="13.5" customHeight="1">
      <c r="A54" s="201">
        <v>15</v>
      </c>
      <c r="B54" s="244">
        <v>44974</v>
      </c>
      <c r="C54" s="293"/>
      <c r="D54" s="294" t="s">
        <v>52</v>
      </c>
      <c r="E54" s="295" t="s">
        <v>539</v>
      </c>
      <c r="F54" s="201" t="s">
        <v>975</v>
      </c>
      <c r="G54" s="201">
        <v>492</v>
      </c>
      <c r="H54" s="201"/>
      <c r="I54" s="296" t="s">
        <v>976</v>
      </c>
      <c r="J54" s="226" t="s">
        <v>540</v>
      </c>
      <c r="K54" s="226"/>
      <c r="L54" s="319"/>
      <c r="M54" s="320"/>
      <c r="N54" s="226"/>
      <c r="O54" s="321"/>
      <c r="P54" s="274"/>
      <c r="R54" s="227"/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197"/>
      <c r="AG54" s="197"/>
      <c r="AH54" s="197"/>
      <c r="AI54" s="197"/>
      <c r="AJ54" s="197"/>
      <c r="AK54" s="197"/>
      <c r="AL54" s="197"/>
    </row>
    <row r="55" spans="1:38" s="198" customFormat="1" ht="13.5" customHeight="1">
      <c r="A55" s="201">
        <v>16</v>
      </c>
      <c r="B55" s="244">
        <v>44977</v>
      </c>
      <c r="C55" s="293"/>
      <c r="D55" s="294" t="s">
        <v>113</v>
      </c>
      <c r="E55" s="295" t="s">
        <v>539</v>
      </c>
      <c r="F55" s="201" t="s">
        <v>1003</v>
      </c>
      <c r="G55" s="201">
        <v>1090</v>
      </c>
      <c r="H55" s="201"/>
      <c r="I55" s="296" t="s">
        <v>974</v>
      </c>
      <c r="J55" s="226" t="s">
        <v>540</v>
      </c>
      <c r="K55" s="226"/>
      <c r="L55" s="319"/>
      <c r="M55" s="320"/>
      <c r="N55" s="226"/>
      <c r="O55" s="321"/>
      <c r="P55" s="274"/>
      <c r="R55" s="227"/>
      <c r="S55" s="197"/>
      <c r="T55" s="197"/>
      <c r="U55" s="197"/>
      <c r="V55" s="197"/>
      <c r="W55" s="197"/>
      <c r="X55" s="197"/>
      <c r="Y55" s="197"/>
      <c r="Z55" s="197"/>
      <c r="AA55" s="197"/>
      <c r="AB55" s="197"/>
      <c r="AC55" s="197"/>
      <c r="AD55" s="197"/>
      <c r="AE55" s="197"/>
      <c r="AF55" s="197"/>
      <c r="AG55" s="197"/>
      <c r="AH55" s="197"/>
      <c r="AI55" s="197"/>
      <c r="AJ55" s="197"/>
      <c r="AK55" s="197"/>
      <c r="AL55" s="197"/>
    </row>
    <row r="56" spans="1:38" s="198" customFormat="1" ht="13.5" customHeight="1">
      <c r="A56" s="201"/>
      <c r="B56" s="244"/>
      <c r="C56" s="293"/>
      <c r="D56" s="294"/>
      <c r="E56" s="295"/>
      <c r="F56" s="201"/>
      <c r="G56" s="201"/>
      <c r="H56" s="201"/>
      <c r="I56" s="296"/>
      <c r="J56" s="226"/>
      <c r="K56" s="226"/>
      <c r="L56" s="319"/>
      <c r="M56" s="320"/>
      <c r="N56" s="226"/>
      <c r="O56" s="321"/>
      <c r="P56" s="274"/>
      <c r="R56" s="227"/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  <c r="AF56" s="197"/>
      <c r="AG56" s="197"/>
      <c r="AH56" s="197"/>
      <c r="AI56" s="197"/>
      <c r="AJ56" s="197"/>
      <c r="AK56" s="197"/>
      <c r="AL56" s="197"/>
    </row>
    <row r="57" spans="1:38" s="276" customFormat="1" ht="13.5" customHeight="1">
      <c r="A57" s="201"/>
      <c r="B57" s="199"/>
      <c r="C57" s="293"/>
      <c r="D57" s="294"/>
      <c r="E57" s="295"/>
      <c r="F57" s="201"/>
      <c r="G57" s="201"/>
      <c r="H57" s="201"/>
      <c r="I57" s="296"/>
      <c r="J57" s="226"/>
      <c r="K57" s="226"/>
      <c r="L57" s="319"/>
      <c r="M57" s="320"/>
      <c r="N57" s="226"/>
      <c r="O57" s="321"/>
      <c r="P57" s="274"/>
      <c r="Q57" s="198"/>
      <c r="R57" s="227"/>
      <c r="S57" s="197"/>
      <c r="T57" s="275"/>
      <c r="U57" s="275"/>
      <c r="V57" s="275"/>
      <c r="W57" s="275"/>
      <c r="X57" s="275"/>
      <c r="Y57" s="275"/>
      <c r="Z57" s="275"/>
      <c r="AA57" s="275"/>
      <c r="AB57" s="275"/>
      <c r="AC57" s="275"/>
      <c r="AD57" s="275"/>
      <c r="AE57" s="275"/>
      <c r="AF57" s="275"/>
      <c r="AG57" s="275"/>
      <c r="AH57" s="275"/>
      <c r="AI57" s="275"/>
      <c r="AJ57" s="275"/>
      <c r="AK57" s="275"/>
      <c r="AL57" s="275"/>
    </row>
    <row r="58" spans="1:38" s="276" customFormat="1" ht="13.5" customHeight="1">
      <c r="A58" s="230"/>
      <c r="B58" s="229"/>
      <c r="C58" s="277"/>
      <c r="D58" s="278"/>
      <c r="E58" s="279"/>
      <c r="F58" s="230"/>
      <c r="G58" s="230"/>
      <c r="H58" s="230"/>
      <c r="I58" s="280"/>
      <c r="J58" s="281"/>
      <c r="K58" s="281"/>
      <c r="L58" s="282"/>
      <c r="M58" s="283"/>
      <c r="N58" s="281"/>
      <c r="O58" s="284"/>
      <c r="P58" s="274"/>
      <c r="Q58" s="198"/>
      <c r="R58" s="227"/>
      <c r="S58" s="197"/>
      <c r="T58" s="275"/>
      <c r="U58" s="275"/>
      <c r="V58" s="275"/>
      <c r="W58" s="275"/>
      <c r="X58" s="275"/>
      <c r="Y58" s="275"/>
      <c r="Z58" s="275"/>
      <c r="AA58" s="275"/>
      <c r="AB58" s="275"/>
      <c r="AC58" s="275"/>
      <c r="AD58" s="275"/>
      <c r="AE58" s="275"/>
      <c r="AF58" s="275"/>
      <c r="AG58" s="275"/>
      <c r="AH58" s="275"/>
      <c r="AI58" s="275"/>
      <c r="AJ58" s="275"/>
      <c r="AK58" s="275"/>
      <c r="AL58" s="275"/>
    </row>
    <row r="59" spans="1:38" s="276" customFormat="1" ht="13.5" customHeight="1">
      <c r="A59" s="230"/>
      <c r="B59" s="229"/>
      <c r="C59" s="277"/>
      <c r="D59" s="278"/>
      <c r="E59" s="279"/>
      <c r="F59" s="230"/>
      <c r="G59" s="230"/>
      <c r="H59" s="230"/>
      <c r="I59" s="280"/>
      <c r="J59" s="281"/>
      <c r="K59" s="281"/>
      <c r="L59" s="282"/>
      <c r="M59" s="283"/>
      <c r="N59" s="281"/>
      <c r="O59" s="284"/>
      <c r="P59" s="274"/>
      <c r="Q59" s="198"/>
      <c r="R59" s="227"/>
      <c r="S59" s="197"/>
      <c r="T59" s="275"/>
      <c r="U59" s="275"/>
      <c r="V59" s="275"/>
      <c r="W59" s="275"/>
      <c r="X59" s="275"/>
      <c r="Y59" s="275"/>
      <c r="Z59" s="275"/>
      <c r="AA59" s="275"/>
      <c r="AB59" s="275"/>
      <c r="AC59" s="275"/>
      <c r="AD59" s="275"/>
      <c r="AE59" s="275"/>
      <c r="AF59" s="275"/>
      <c r="AG59" s="275"/>
      <c r="AH59" s="275"/>
      <c r="AI59" s="275"/>
      <c r="AJ59" s="275"/>
      <c r="AK59" s="275"/>
      <c r="AL59" s="275"/>
    </row>
    <row r="60" spans="1:38" ht="44.25" customHeight="1">
      <c r="A60" s="109" t="s">
        <v>541</v>
      </c>
      <c r="B60" s="130"/>
      <c r="C60" s="130"/>
      <c r="D60" s="1"/>
      <c r="E60" s="6"/>
      <c r="F60" s="6"/>
      <c r="G60" s="6"/>
      <c r="H60" s="6" t="s">
        <v>553</v>
      </c>
      <c r="I60" s="6"/>
      <c r="J60" s="6"/>
      <c r="K60" s="105"/>
      <c r="L60" s="131"/>
      <c r="M60" s="105"/>
      <c r="N60" s="106"/>
      <c r="O60" s="105"/>
      <c r="P60" s="1"/>
      <c r="Q60" s="1"/>
      <c r="R60" s="6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38" ht="12.75" customHeight="1">
      <c r="A61" s="115" t="s">
        <v>542</v>
      </c>
      <c r="B61" s="109"/>
      <c r="C61" s="109"/>
      <c r="D61" s="109"/>
      <c r="E61" s="41"/>
      <c r="F61" s="116" t="s">
        <v>543</v>
      </c>
      <c r="G61" s="54"/>
      <c r="H61" s="41"/>
      <c r="I61" s="54"/>
      <c r="J61" s="6"/>
      <c r="K61" s="132"/>
      <c r="L61" s="133"/>
      <c r="M61" s="6"/>
      <c r="N61" s="99"/>
      <c r="O61" s="134"/>
      <c r="P61" s="41"/>
      <c r="Q61" s="41"/>
      <c r="R61" s="6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</row>
    <row r="62" spans="1:38" ht="14.25" customHeight="1">
      <c r="A62" s="115"/>
      <c r="B62" s="109"/>
      <c r="C62" s="109"/>
      <c r="D62" s="109"/>
      <c r="E62" s="6"/>
      <c r="F62" s="116" t="s">
        <v>545</v>
      </c>
      <c r="G62" s="54"/>
      <c r="H62" s="41"/>
      <c r="I62" s="54"/>
      <c r="J62" s="6"/>
      <c r="K62" s="132"/>
      <c r="L62" s="133"/>
      <c r="M62" s="6"/>
      <c r="N62" s="99"/>
      <c r="O62" s="134"/>
      <c r="P62" s="41"/>
      <c r="Q62" s="41"/>
      <c r="R62" s="6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</row>
    <row r="63" spans="1:38" ht="14.25" customHeight="1">
      <c r="A63" s="109"/>
      <c r="B63" s="109"/>
      <c r="C63" s="109"/>
      <c r="D63" s="109"/>
      <c r="E63" s="6"/>
      <c r="F63" s="6"/>
      <c r="G63" s="6"/>
      <c r="H63" s="6"/>
      <c r="I63" s="6"/>
      <c r="J63" s="121"/>
      <c r="K63" s="118"/>
      <c r="L63" s="119"/>
      <c r="M63" s="6"/>
      <c r="N63" s="122"/>
      <c r="O63" s="1"/>
      <c r="P63" s="41"/>
      <c r="Q63" s="41"/>
      <c r="R63" s="6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</row>
    <row r="64" spans="1:38" ht="12.75" customHeight="1">
      <c r="A64" s="135" t="s">
        <v>554</v>
      </c>
      <c r="B64" s="135"/>
      <c r="C64" s="135"/>
      <c r="D64" s="135"/>
      <c r="E64" s="6"/>
      <c r="F64" s="6"/>
      <c r="G64" s="6"/>
      <c r="H64" s="6"/>
      <c r="I64" s="6"/>
      <c r="J64" s="6"/>
      <c r="K64" s="6"/>
      <c r="L64" s="6"/>
      <c r="M64" s="6"/>
      <c r="N64" s="6"/>
      <c r="O64" s="21"/>
      <c r="Q64" s="41"/>
      <c r="R64" s="6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</row>
    <row r="65" spans="1:38" ht="38.25" customHeight="1">
      <c r="A65" s="94" t="s">
        <v>16</v>
      </c>
      <c r="B65" s="94" t="s">
        <v>514</v>
      </c>
      <c r="C65" s="94"/>
      <c r="D65" s="95" t="s">
        <v>525</v>
      </c>
      <c r="E65" s="94" t="s">
        <v>526</v>
      </c>
      <c r="F65" s="94" t="s">
        <v>527</v>
      </c>
      <c r="G65" s="94" t="s">
        <v>547</v>
      </c>
      <c r="H65" s="94" t="s">
        <v>529</v>
      </c>
      <c r="I65" s="94" t="s">
        <v>530</v>
      </c>
      <c r="J65" s="93" t="s">
        <v>531</v>
      </c>
      <c r="K65" s="136" t="s">
        <v>555</v>
      </c>
      <c r="L65" s="96" t="s">
        <v>533</v>
      </c>
      <c r="M65" s="136" t="s">
        <v>556</v>
      </c>
      <c r="N65" s="94" t="s">
        <v>557</v>
      </c>
      <c r="O65" s="93" t="s">
        <v>535</v>
      </c>
      <c r="P65" s="95" t="s">
        <v>536</v>
      </c>
      <c r="Q65" s="41"/>
      <c r="R65" s="6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</row>
    <row r="66" spans="1:38" s="198" customFormat="1" ht="12.75" customHeight="1">
      <c r="A66" s="299">
        <v>1</v>
      </c>
      <c r="B66" s="364">
        <v>44966</v>
      </c>
      <c r="C66" s="365"/>
      <c r="D66" s="365" t="s">
        <v>931</v>
      </c>
      <c r="E66" s="299" t="s">
        <v>539</v>
      </c>
      <c r="F66" s="299">
        <v>2346</v>
      </c>
      <c r="G66" s="299">
        <v>2297</v>
      </c>
      <c r="H66" s="361">
        <v>2395</v>
      </c>
      <c r="I66" s="361" t="s">
        <v>932</v>
      </c>
      <c r="J66" s="297" t="s">
        <v>843</v>
      </c>
      <c r="K66" s="361">
        <f t="shared" ref="K66" si="56">H66-F66</f>
        <v>49</v>
      </c>
      <c r="L66" s="362">
        <f t="shared" ref="L66" si="57">(H66*N66)*0.07%</f>
        <v>419.12500000000006</v>
      </c>
      <c r="M66" s="363">
        <f t="shared" ref="M66" si="58">(K66*N66)-L66</f>
        <v>11830.875</v>
      </c>
      <c r="N66" s="361">
        <v>250</v>
      </c>
      <c r="O66" s="297" t="s">
        <v>537</v>
      </c>
      <c r="P66" s="298">
        <v>44972</v>
      </c>
      <c r="Q66" s="200"/>
      <c r="R66" s="203" t="s">
        <v>538</v>
      </c>
      <c r="S66" s="197"/>
      <c r="T66" s="197"/>
      <c r="U66" s="197"/>
      <c r="V66" s="197"/>
      <c r="W66" s="197"/>
      <c r="X66" s="197"/>
      <c r="Y66" s="197"/>
      <c r="Z66" s="197"/>
      <c r="AA66" s="197"/>
      <c r="AB66" s="197"/>
      <c r="AC66" s="197"/>
      <c r="AD66" s="197"/>
      <c r="AE66" s="197"/>
      <c r="AF66" s="230"/>
      <c r="AG66" s="229"/>
      <c r="AH66" s="200"/>
      <c r="AI66" s="200"/>
      <c r="AJ66" s="230"/>
      <c r="AK66" s="230"/>
      <c r="AL66" s="230"/>
    </row>
    <row r="67" spans="1:38" s="198" customFormat="1" ht="12.75" customHeight="1">
      <c r="A67" s="331">
        <v>2</v>
      </c>
      <c r="B67" s="364">
        <v>44977</v>
      </c>
      <c r="C67" s="330"/>
      <c r="D67" s="330" t="s">
        <v>992</v>
      </c>
      <c r="E67" s="331" t="s">
        <v>539</v>
      </c>
      <c r="F67" s="331">
        <v>1349</v>
      </c>
      <c r="G67" s="331">
        <v>1331</v>
      </c>
      <c r="H67" s="331">
        <v>1363</v>
      </c>
      <c r="I67" s="331" t="s">
        <v>993</v>
      </c>
      <c r="J67" s="297" t="s">
        <v>935</v>
      </c>
      <c r="K67" s="361">
        <f t="shared" ref="K67" si="59">H67-F67</f>
        <v>14</v>
      </c>
      <c r="L67" s="362">
        <f t="shared" ref="L67" si="60">(H67*N67)*0.07%</f>
        <v>667.87000000000012</v>
      </c>
      <c r="M67" s="363">
        <f t="shared" ref="M67" si="61">(K67*N67)-L67</f>
        <v>9132.1299999999992</v>
      </c>
      <c r="N67" s="361">
        <v>700</v>
      </c>
      <c r="O67" s="297" t="s">
        <v>537</v>
      </c>
      <c r="P67" s="298">
        <v>44977</v>
      </c>
      <c r="Q67" s="200"/>
      <c r="R67" s="203"/>
      <c r="S67" s="197"/>
      <c r="T67" s="197"/>
      <c r="U67" s="197"/>
      <c r="V67" s="197"/>
      <c r="W67" s="197"/>
      <c r="X67" s="197"/>
      <c r="Y67" s="197"/>
      <c r="Z67" s="197"/>
      <c r="AA67" s="197"/>
      <c r="AB67" s="197"/>
      <c r="AC67" s="197"/>
      <c r="AD67" s="197"/>
      <c r="AE67" s="197"/>
      <c r="AF67" s="230"/>
      <c r="AG67" s="229"/>
      <c r="AH67" s="200"/>
      <c r="AI67" s="200"/>
      <c r="AJ67" s="230"/>
      <c r="AK67" s="230"/>
      <c r="AL67" s="230"/>
    </row>
    <row r="68" spans="1:38" s="198" customFormat="1" ht="12.75" customHeight="1">
      <c r="A68" s="399">
        <v>3</v>
      </c>
      <c r="B68" s="397">
        <v>44977</v>
      </c>
      <c r="C68" s="235"/>
      <c r="D68" s="235" t="s">
        <v>994</v>
      </c>
      <c r="E68" s="201" t="s">
        <v>995</v>
      </c>
      <c r="F68" s="201" t="s">
        <v>996</v>
      </c>
      <c r="G68" s="201">
        <v>242</v>
      </c>
      <c r="H68" s="202"/>
      <c r="I68" s="202" t="s">
        <v>999</v>
      </c>
      <c r="J68" s="393" t="s">
        <v>540</v>
      </c>
      <c r="K68" s="202"/>
      <c r="L68" s="218"/>
      <c r="M68" s="219"/>
      <c r="N68" s="202"/>
      <c r="O68" s="226"/>
      <c r="P68" s="199"/>
      <c r="Q68" s="200"/>
      <c r="R68" s="203"/>
      <c r="S68" s="197"/>
      <c r="T68" s="197"/>
      <c r="U68" s="197"/>
      <c r="V68" s="197"/>
      <c r="W68" s="197"/>
      <c r="X68" s="197"/>
      <c r="Y68" s="197"/>
      <c r="Z68" s="197"/>
      <c r="AA68" s="197"/>
      <c r="AB68" s="197"/>
      <c r="AC68" s="197"/>
      <c r="AD68" s="197"/>
      <c r="AE68" s="197"/>
      <c r="AF68" s="230"/>
      <c r="AG68" s="229"/>
      <c r="AH68" s="200"/>
      <c r="AI68" s="200"/>
      <c r="AJ68" s="230"/>
      <c r="AK68" s="230"/>
      <c r="AL68" s="230"/>
    </row>
    <row r="69" spans="1:38" s="198" customFormat="1" ht="12.75" customHeight="1">
      <c r="A69" s="400"/>
      <c r="B69" s="398"/>
      <c r="C69" s="235"/>
      <c r="D69" s="235" t="s">
        <v>998</v>
      </c>
      <c r="E69" s="201" t="s">
        <v>995</v>
      </c>
      <c r="F69" s="201" t="s">
        <v>997</v>
      </c>
      <c r="G69" s="201"/>
      <c r="H69" s="202"/>
      <c r="I69" s="202"/>
      <c r="J69" s="394"/>
      <c r="K69" s="202"/>
      <c r="L69" s="218"/>
      <c r="M69" s="219"/>
      <c r="N69" s="202"/>
      <c r="O69" s="226"/>
      <c r="P69" s="199"/>
      <c r="Q69" s="200"/>
      <c r="R69" s="203"/>
      <c r="S69" s="197"/>
      <c r="T69" s="197"/>
      <c r="U69" s="197"/>
      <c r="V69" s="197"/>
      <c r="W69" s="197"/>
      <c r="X69" s="197"/>
      <c r="Y69" s="197"/>
      <c r="Z69" s="197"/>
      <c r="AA69" s="197"/>
      <c r="AB69" s="197"/>
      <c r="AC69" s="197"/>
      <c r="AD69" s="197"/>
      <c r="AE69" s="197"/>
      <c r="AF69" s="230"/>
      <c r="AG69" s="229"/>
      <c r="AH69" s="200"/>
      <c r="AI69" s="200"/>
      <c r="AJ69" s="230"/>
      <c r="AK69" s="230"/>
      <c r="AL69" s="230"/>
    </row>
    <row r="70" spans="1:38" s="198" customFormat="1" ht="12.75" customHeight="1">
      <c r="A70" s="201">
        <v>4</v>
      </c>
      <c r="B70" s="375">
        <v>44977</v>
      </c>
      <c r="C70" s="235"/>
      <c r="D70" s="235" t="s">
        <v>1000</v>
      </c>
      <c r="E70" s="201" t="s">
        <v>539</v>
      </c>
      <c r="F70" s="201" t="s">
        <v>1001</v>
      </c>
      <c r="G70" s="201">
        <v>3185</v>
      </c>
      <c r="H70" s="202"/>
      <c r="I70" s="202" t="s">
        <v>1002</v>
      </c>
      <c r="J70" s="226" t="s">
        <v>540</v>
      </c>
      <c r="K70" s="202"/>
      <c r="L70" s="218"/>
      <c r="M70" s="219"/>
      <c r="N70" s="202"/>
      <c r="O70" s="226"/>
      <c r="P70" s="199"/>
      <c r="Q70" s="200"/>
      <c r="R70" s="203"/>
      <c r="S70" s="197"/>
      <c r="T70" s="197"/>
      <c r="U70" s="197"/>
      <c r="V70" s="197"/>
      <c r="W70" s="197"/>
      <c r="X70" s="197"/>
      <c r="Y70" s="197"/>
      <c r="Z70" s="197"/>
      <c r="AA70" s="197"/>
      <c r="AB70" s="197"/>
      <c r="AC70" s="197"/>
      <c r="AD70" s="197"/>
      <c r="AE70" s="197"/>
      <c r="AF70" s="230"/>
      <c r="AG70" s="229"/>
      <c r="AH70" s="200"/>
      <c r="AI70" s="200"/>
      <c r="AJ70" s="230"/>
      <c r="AK70" s="230"/>
      <c r="AL70" s="230"/>
    </row>
    <row r="71" spans="1:38" s="198" customFormat="1" ht="12.75" customHeight="1">
      <c r="A71" s="201"/>
      <c r="B71" s="375"/>
      <c r="C71" s="235"/>
      <c r="D71" s="235"/>
      <c r="E71" s="201"/>
      <c r="F71" s="201"/>
      <c r="G71" s="201"/>
      <c r="H71" s="202"/>
      <c r="I71" s="202"/>
      <c r="J71" s="226"/>
      <c r="K71" s="202"/>
      <c r="L71" s="218"/>
      <c r="M71" s="219"/>
      <c r="N71" s="202"/>
      <c r="O71" s="226"/>
      <c r="P71" s="199"/>
      <c r="Q71" s="200"/>
      <c r="R71" s="203"/>
      <c r="S71" s="197"/>
      <c r="T71" s="197"/>
      <c r="U71" s="197"/>
      <c r="V71" s="197"/>
      <c r="W71" s="197"/>
      <c r="X71" s="197"/>
      <c r="Y71" s="197"/>
      <c r="Z71" s="197"/>
      <c r="AA71" s="197"/>
      <c r="AB71" s="197"/>
      <c r="AC71" s="197"/>
      <c r="AD71" s="197"/>
      <c r="AE71" s="197"/>
      <c r="AF71" s="230"/>
      <c r="AG71" s="229"/>
      <c r="AH71" s="200"/>
      <c r="AI71" s="200"/>
      <c r="AJ71" s="230"/>
      <c r="AK71" s="230"/>
      <c r="AL71" s="230"/>
    </row>
    <row r="72" spans="1:38" s="198" customFormat="1" ht="12.75" customHeight="1">
      <c r="A72" s="201"/>
      <c r="B72" s="199"/>
      <c r="C72" s="235"/>
      <c r="D72" s="235"/>
      <c r="E72" s="201"/>
      <c r="F72" s="201"/>
      <c r="G72" s="201"/>
      <c r="H72" s="202"/>
      <c r="I72" s="202"/>
      <c r="J72" s="226"/>
      <c r="K72" s="235"/>
      <c r="L72" s="201"/>
      <c r="M72" s="201"/>
      <c r="N72" s="201"/>
      <c r="O72" s="202"/>
      <c r="P72" s="202"/>
      <c r="Q72" s="200"/>
      <c r="R72" s="203"/>
      <c r="S72" s="197"/>
      <c r="T72" s="197"/>
      <c r="U72" s="197"/>
      <c r="V72" s="197"/>
      <c r="W72" s="197"/>
      <c r="X72" s="197"/>
      <c r="Y72" s="197"/>
      <c r="Z72" s="197"/>
      <c r="AA72" s="197"/>
      <c r="AB72" s="197"/>
      <c r="AC72" s="197"/>
      <c r="AD72" s="197"/>
      <c r="AE72" s="197"/>
      <c r="AF72" s="230"/>
      <c r="AG72" s="229"/>
      <c r="AH72" s="200"/>
      <c r="AI72" s="200"/>
      <c r="AJ72" s="230"/>
      <c r="AK72" s="230"/>
      <c r="AL72" s="230"/>
    </row>
    <row r="73" spans="1:38" ht="38.25" customHeight="1">
      <c r="A73" s="137" t="s">
        <v>559</v>
      </c>
      <c r="B73" s="137"/>
      <c r="C73" s="137"/>
      <c r="D73" s="137"/>
      <c r="E73" s="138"/>
      <c r="F73" s="102"/>
      <c r="G73" s="102"/>
      <c r="H73" s="102"/>
      <c r="I73" s="102"/>
      <c r="J73" s="1"/>
      <c r="K73" s="6"/>
      <c r="L73" s="6"/>
      <c r="M73" s="6"/>
      <c r="N73" s="1"/>
      <c r="O73" s="1"/>
      <c r="P73" s="41"/>
      <c r="Q73" s="41"/>
      <c r="R73" s="6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41"/>
      <c r="AG73" s="41"/>
      <c r="AH73" s="41"/>
      <c r="AI73" s="41"/>
      <c r="AJ73" s="41"/>
      <c r="AK73" s="41"/>
      <c r="AL73" s="41"/>
    </row>
    <row r="74" spans="1:38" ht="38.25">
      <c r="A74" s="94" t="s">
        <v>16</v>
      </c>
      <c r="B74" s="94" t="s">
        <v>514</v>
      </c>
      <c r="C74" s="94"/>
      <c r="D74" s="95" t="s">
        <v>525</v>
      </c>
      <c r="E74" s="94" t="s">
        <v>526</v>
      </c>
      <c r="F74" s="94" t="s">
        <v>527</v>
      </c>
      <c r="G74" s="94" t="s">
        <v>547</v>
      </c>
      <c r="H74" s="94" t="s">
        <v>529</v>
      </c>
      <c r="I74" s="94" t="s">
        <v>530</v>
      </c>
      <c r="J74" s="93" t="s">
        <v>531</v>
      </c>
      <c r="K74" s="93" t="s">
        <v>560</v>
      </c>
      <c r="L74" s="96" t="s">
        <v>533</v>
      </c>
      <c r="M74" s="136" t="s">
        <v>556</v>
      </c>
      <c r="N74" s="94" t="s">
        <v>557</v>
      </c>
      <c r="O74" s="94" t="s">
        <v>535</v>
      </c>
      <c r="P74" s="95" t="s">
        <v>536</v>
      </c>
      <c r="Q74" s="41"/>
      <c r="R74" s="6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41"/>
      <c r="AG74" s="41"/>
      <c r="AH74" s="41"/>
      <c r="AI74" s="41"/>
      <c r="AJ74" s="41"/>
      <c r="AK74" s="41"/>
      <c r="AL74" s="41"/>
    </row>
    <row r="75" spans="1:38" s="198" customFormat="1" ht="15.6" customHeight="1">
      <c r="A75" s="357">
        <v>1</v>
      </c>
      <c r="B75" s="351">
        <v>44951</v>
      </c>
      <c r="C75" s="322"/>
      <c r="D75" s="322" t="s">
        <v>886</v>
      </c>
      <c r="E75" s="323" t="s">
        <v>539</v>
      </c>
      <c r="F75" s="323">
        <v>0.95</v>
      </c>
      <c r="G75" s="323">
        <v>0.2</v>
      </c>
      <c r="H75" s="324">
        <v>0.95</v>
      </c>
      <c r="I75" s="325" t="s">
        <v>887</v>
      </c>
      <c r="J75" s="326" t="s">
        <v>903</v>
      </c>
      <c r="K75" s="324">
        <f t="shared" ref="K75" si="62">H75-F75</f>
        <v>0</v>
      </c>
      <c r="L75" s="327">
        <v>100</v>
      </c>
      <c r="M75" s="328">
        <f t="shared" ref="M75" si="63">(K75*N75)-L75</f>
        <v>-100</v>
      </c>
      <c r="N75" s="324">
        <v>5700</v>
      </c>
      <c r="O75" s="326" t="s">
        <v>658</v>
      </c>
      <c r="P75" s="329">
        <v>44958</v>
      </c>
      <c r="Q75" s="197"/>
      <c r="R75" s="203" t="s">
        <v>538</v>
      </c>
      <c r="S75" s="197"/>
      <c r="T75" s="197"/>
      <c r="U75" s="197"/>
      <c r="V75" s="197"/>
      <c r="W75" s="197"/>
      <c r="X75" s="203"/>
      <c r="Y75" s="197"/>
      <c r="Z75" s="197"/>
      <c r="AA75" s="197"/>
      <c r="AB75" s="197"/>
      <c r="AC75" s="197"/>
      <c r="AD75" s="203"/>
      <c r="AE75" s="197"/>
      <c r="AF75" s="197"/>
      <c r="AG75" s="197"/>
      <c r="AH75" s="197"/>
      <c r="AI75" s="197"/>
      <c r="AJ75" s="203"/>
      <c r="AK75" s="197"/>
      <c r="AL75" s="197"/>
    </row>
    <row r="76" spans="1:38" s="198" customFormat="1" ht="15.6" customHeight="1">
      <c r="A76" s="409">
        <v>2</v>
      </c>
      <c r="B76" s="411">
        <v>44953</v>
      </c>
      <c r="C76" s="330"/>
      <c r="D76" s="330" t="s">
        <v>890</v>
      </c>
      <c r="E76" s="331" t="s">
        <v>539</v>
      </c>
      <c r="F76" s="331">
        <v>107.5</v>
      </c>
      <c r="G76" s="331"/>
      <c r="H76" s="331">
        <v>202.5</v>
      </c>
      <c r="I76" s="352"/>
      <c r="J76" s="405" t="s">
        <v>904</v>
      </c>
      <c r="K76" s="331">
        <f>H76-F76</f>
        <v>95</v>
      </c>
      <c r="L76" s="353">
        <v>100</v>
      </c>
      <c r="M76" s="403">
        <v>850</v>
      </c>
      <c r="N76" s="331">
        <v>50</v>
      </c>
      <c r="O76" s="405" t="s">
        <v>537</v>
      </c>
      <c r="P76" s="407">
        <v>44958</v>
      </c>
      <c r="Q76" s="197"/>
      <c r="R76" s="203" t="s">
        <v>801</v>
      </c>
      <c r="S76" s="197"/>
      <c r="T76" s="197"/>
      <c r="U76" s="197"/>
      <c r="V76" s="197"/>
      <c r="W76" s="197"/>
      <c r="X76" s="203"/>
      <c r="Y76" s="197"/>
      <c r="Z76" s="197"/>
      <c r="AA76" s="197"/>
      <c r="AB76" s="197"/>
      <c r="AC76" s="197"/>
      <c r="AD76" s="203"/>
      <c r="AE76" s="197"/>
      <c r="AF76" s="197"/>
      <c r="AG76" s="197"/>
      <c r="AH76" s="197"/>
      <c r="AI76" s="197"/>
      <c r="AJ76" s="203"/>
      <c r="AK76" s="197"/>
      <c r="AL76" s="197"/>
    </row>
    <row r="77" spans="1:38" s="198" customFormat="1" ht="15.6" customHeight="1">
      <c r="A77" s="410"/>
      <c r="B77" s="410"/>
      <c r="C77" s="330"/>
      <c r="D77" s="330" t="s">
        <v>891</v>
      </c>
      <c r="E77" s="331" t="s">
        <v>539</v>
      </c>
      <c r="F77" s="331">
        <v>77.5</v>
      </c>
      <c r="G77" s="331"/>
      <c r="H77" s="331">
        <v>3.5</v>
      </c>
      <c r="I77" s="352"/>
      <c r="J77" s="406"/>
      <c r="K77" s="331">
        <f>H77-F77</f>
        <v>-74</v>
      </c>
      <c r="L77" s="353">
        <v>100</v>
      </c>
      <c r="M77" s="404"/>
      <c r="N77" s="331">
        <v>50</v>
      </c>
      <c r="O77" s="406"/>
      <c r="P77" s="408"/>
      <c r="Q77" s="197"/>
      <c r="R77" s="203"/>
      <c r="S77" s="197"/>
      <c r="T77" s="197"/>
      <c r="U77" s="197"/>
      <c r="V77" s="197"/>
      <c r="W77" s="197"/>
      <c r="X77" s="203"/>
      <c r="Y77" s="197"/>
      <c r="Z77" s="197"/>
      <c r="AA77" s="197"/>
      <c r="AB77" s="197"/>
      <c r="AC77" s="197"/>
      <c r="AD77" s="203"/>
      <c r="AE77" s="197"/>
      <c r="AF77" s="197"/>
      <c r="AG77" s="197"/>
      <c r="AH77" s="197"/>
      <c r="AI77" s="197"/>
      <c r="AJ77" s="203"/>
      <c r="AK77" s="197"/>
      <c r="AL77" s="197"/>
    </row>
    <row r="78" spans="1:38" s="198" customFormat="1" ht="15.6" customHeight="1">
      <c r="A78" s="354">
        <v>3</v>
      </c>
      <c r="B78" s="355">
        <v>44958</v>
      </c>
      <c r="C78" s="330"/>
      <c r="D78" s="330" t="s">
        <v>905</v>
      </c>
      <c r="E78" s="331" t="s">
        <v>539</v>
      </c>
      <c r="F78" s="331">
        <v>96</v>
      </c>
      <c r="G78" s="331">
        <v>18</v>
      </c>
      <c r="H78" s="331">
        <v>147.5</v>
      </c>
      <c r="I78" s="352" t="s">
        <v>906</v>
      </c>
      <c r="J78" s="350" t="s">
        <v>907</v>
      </c>
      <c r="K78" s="331">
        <f>H78-F78</f>
        <v>51.5</v>
      </c>
      <c r="L78" s="353">
        <v>100</v>
      </c>
      <c r="M78" s="356">
        <v>2475</v>
      </c>
      <c r="N78" s="331">
        <v>50</v>
      </c>
      <c r="O78" s="297" t="s">
        <v>537</v>
      </c>
      <c r="P78" s="298">
        <v>44958</v>
      </c>
      <c r="Q78" s="197"/>
      <c r="R78" s="203" t="s">
        <v>538</v>
      </c>
      <c r="S78" s="197"/>
      <c r="T78" s="197"/>
      <c r="U78" s="197"/>
      <c r="V78" s="197"/>
      <c r="W78" s="197"/>
      <c r="X78" s="203"/>
      <c r="Y78" s="197"/>
      <c r="Z78" s="197"/>
      <c r="AA78" s="197"/>
      <c r="AB78" s="197"/>
      <c r="AC78" s="197"/>
      <c r="AD78" s="203"/>
      <c r="AE78" s="197"/>
      <c r="AF78" s="197"/>
      <c r="AG78" s="197"/>
      <c r="AH78" s="197"/>
      <c r="AI78" s="197"/>
      <c r="AJ78" s="203"/>
      <c r="AK78" s="197"/>
      <c r="AL78" s="197"/>
    </row>
    <row r="79" spans="1:38" s="198" customFormat="1" ht="15.6" customHeight="1">
      <c r="A79" s="354">
        <v>4</v>
      </c>
      <c r="B79" s="355">
        <v>44960</v>
      </c>
      <c r="C79" s="330"/>
      <c r="D79" s="330" t="s">
        <v>913</v>
      </c>
      <c r="E79" s="331" t="s">
        <v>539</v>
      </c>
      <c r="F79" s="331">
        <v>41</v>
      </c>
      <c r="G79" s="331">
        <v>24</v>
      </c>
      <c r="H79" s="331">
        <v>46</v>
      </c>
      <c r="I79" s="352" t="s">
        <v>914</v>
      </c>
      <c r="J79" s="350" t="s">
        <v>928</v>
      </c>
      <c r="K79" s="331">
        <f>H79-F79</f>
        <v>5</v>
      </c>
      <c r="L79" s="353">
        <v>100</v>
      </c>
      <c r="M79" s="356">
        <f>(K79*N79)-100</f>
        <v>1150</v>
      </c>
      <c r="N79" s="331">
        <v>250</v>
      </c>
      <c r="O79" s="297" t="s">
        <v>537</v>
      </c>
      <c r="P79" s="298">
        <v>44965</v>
      </c>
      <c r="Q79" s="197"/>
      <c r="R79" s="203" t="s">
        <v>538</v>
      </c>
      <c r="S79" s="197"/>
      <c r="T79" s="197"/>
      <c r="U79" s="197"/>
      <c r="V79" s="197"/>
      <c r="W79" s="197"/>
      <c r="X79" s="203"/>
      <c r="Y79" s="197"/>
      <c r="Z79" s="197"/>
      <c r="AA79" s="197"/>
      <c r="AB79" s="197"/>
      <c r="AC79" s="197"/>
      <c r="AD79" s="203"/>
      <c r="AE79" s="197"/>
      <c r="AF79" s="197"/>
      <c r="AG79" s="197"/>
      <c r="AH79" s="197"/>
      <c r="AI79" s="197"/>
      <c r="AJ79" s="203"/>
      <c r="AK79" s="197"/>
      <c r="AL79" s="197"/>
    </row>
    <row r="80" spans="1:38" s="198" customFormat="1" ht="15.6" customHeight="1">
      <c r="A80" s="354">
        <v>5</v>
      </c>
      <c r="B80" s="355">
        <v>44966</v>
      </c>
      <c r="C80" s="330"/>
      <c r="D80" s="330" t="s">
        <v>929</v>
      </c>
      <c r="E80" s="331" t="s">
        <v>539</v>
      </c>
      <c r="F80" s="331">
        <v>6.4</v>
      </c>
      <c r="G80" s="331">
        <v>3</v>
      </c>
      <c r="H80" s="331">
        <v>7.7</v>
      </c>
      <c r="I80" s="352" t="s">
        <v>930</v>
      </c>
      <c r="J80" s="350" t="s">
        <v>943</v>
      </c>
      <c r="K80" s="331">
        <f>H80-F80</f>
        <v>1.2999999999999998</v>
      </c>
      <c r="L80" s="353">
        <v>100</v>
      </c>
      <c r="M80" s="356">
        <f>(K80*N80)-100</f>
        <v>1199.9999999999998</v>
      </c>
      <c r="N80" s="331">
        <v>1000</v>
      </c>
      <c r="O80" s="297" t="s">
        <v>537</v>
      </c>
      <c r="P80" s="298">
        <v>44971</v>
      </c>
      <c r="Q80" s="1"/>
      <c r="R80" s="203" t="s">
        <v>538</v>
      </c>
      <c r="S80" s="1"/>
      <c r="T80" s="1"/>
      <c r="U80" s="1"/>
      <c r="V80" s="1"/>
      <c r="W80" s="1"/>
      <c r="X80" s="6"/>
      <c r="Y80" s="1"/>
      <c r="Z80" s="1"/>
      <c r="AA80" s="1"/>
      <c r="AB80" s="1"/>
      <c r="AC80" s="1"/>
      <c r="AD80" s="6"/>
      <c r="AE80" s="1"/>
      <c r="AF80" s="1"/>
      <c r="AG80" s="1"/>
      <c r="AH80" s="197"/>
      <c r="AI80" s="197"/>
      <c r="AJ80" s="203"/>
      <c r="AK80" s="197"/>
      <c r="AL80" s="197"/>
    </row>
    <row r="81" spans="1:38" s="198" customFormat="1" ht="15.6" customHeight="1">
      <c r="A81" s="354">
        <v>6</v>
      </c>
      <c r="B81" s="355">
        <v>44970</v>
      </c>
      <c r="C81" s="330"/>
      <c r="D81" s="330" t="s">
        <v>936</v>
      </c>
      <c r="E81" s="331" t="s">
        <v>539</v>
      </c>
      <c r="F81" s="331">
        <v>75</v>
      </c>
      <c r="G81" s="331">
        <v>35</v>
      </c>
      <c r="H81" s="331">
        <v>95</v>
      </c>
      <c r="I81" s="352" t="s">
        <v>937</v>
      </c>
      <c r="J81" s="350" t="s">
        <v>944</v>
      </c>
      <c r="K81" s="331">
        <f t="shared" ref="K81:K82" si="64">H81-F81</f>
        <v>20</v>
      </c>
      <c r="L81" s="353">
        <v>100</v>
      </c>
      <c r="M81" s="356">
        <f t="shared" ref="M81:M82" si="65">(K81*N81)-100</f>
        <v>900</v>
      </c>
      <c r="N81" s="331">
        <v>50</v>
      </c>
      <c r="O81" s="297" t="s">
        <v>537</v>
      </c>
      <c r="P81" s="298">
        <v>44971</v>
      </c>
      <c r="Q81" s="1"/>
      <c r="R81" s="203" t="s">
        <v>538</v>
      </c>
      <c r="S81" s="1"/>
      <c r="T81" s="1"/>
      <c r="U81" s="1"/>
      <c r="V81" s="1"/>
      <c r="W81" s="1"/>
      <c r="X81" s="6"/>
      <c r="Y81" s="1"/>
      <c r="Z81" s="1"/>
      <c r="AA81" s="1"/>
      <c r="AB81" s="1"/>
      <c r="AC81" s="1"/>
      <c r="AD81" s="6"/>
      <c r="AE81" s="1"/>
      <c r="AF81" s="1"/>
      <c r="AG81" s="1"/>
      <c r="AH81" s="197"/>
      <c r="AI81" s="197"/>
      <c r="AJ81" s="203"/>
      <c r="AK81" s="197"/>
      <c r="AL81" s="197"/>
    </row>
    <row r="82" spans="1:38" s="198" customFormat="1" ht="15.6" customHeight="1">
      <c r="A82" s="354">
        <v>7</v>
      </c>
      <c r="B82" s="355">
        <v>44970</v>
      </c>
      <c r="C82" s="330"/>
      <c r="D82" s="330" t="s">
        <v>938</v>
      </c>
      <c r="E82" s="331" t="s">
        <v>539</v>
      </c>
      <c r="F82" s="331">
        <v>29.5</v>
      </c>
      <c r="G82" s="331">
        <v>9</v>
      </c>
      <c r="H82" s="331">
        <v>38</v>
      </c>
      <c r="I82" s="352" t="s">
        <v>939</v>
      </c>
      <c r="J82" s="350" t="s">
        <v>945</v>
      </c>
      <c r="K82" s="331">
        <f t="shared" si="64"/>
        <v>8.5</v>
      </c>
      <c r="L82" s="353">
        <v>100</v>
      </c>
      <c r="M82" s="356">
        <f t="shared" si="65"/>
        <v>2025</v>
      </c>
      <c r="N82" s="331">
        <v>250</v>
      </c>
      <c r="O82" s="297" t="s">
        <v>537</v>
      </c>
      <c r="P82" s="298">
        <v>44971</v>
      </c>
      <c r="Q82" s="1"/>
      <c r="R82" s="203" t="s">
        <v>538</v>
      </c>
      <c r="S82" s="1"/>
      <c r="T82" s="1"/>
      <c r="U82" s="1"/>
      <c r="V82" s="1"/>
      <c r="W82" s="1"/>
      <c r="X82" s="6"/>
      <c r="Y82" s="1"/>
      <c r="Z82" s="1"/>
      <c r="AA82" s="1"/>
      <c r="AB82" s="1"/>
      <c r="AC82" s="1"/>
      <c r="AD82" s="6"/>
      <c r="AE82" s="1"/>
      <c r="AF82" s="1"/>
      <c r="AG82" s="1"/>
      <c r="AH82" s="197"/>
      <c r="AI82" s="197"/>
      <c r="AJ82" s="203"/>
      <c r="AK82" s="197"/>
      <c r="AL82" s="197"/>
    </row>
    <row r="83" spans="1:38" s="276" customFormat="1" ht="15.6" customHeight="1">
      <c r="A83" s="366">
        <v>8</v>
      </c>
      <c r="B83" s="367">
        <v>44971</v>
      </c>
      <c r="C83" s="368"/>
      <c r="D83" s="368" t="s">
        <v>947</v>
      </c>
      <c r="E83" s="269" t="s">
        <v>539</v>
      </c>
      <c r="F83" s="269">
        <v>19</v>
      </c>
      <c r="G83" s="269">
        <v>9</v>
      </c>
      <c r="H83" s="369">
        <v>16</v>
      </c>
      <c r="I83" s="370" t="s">
        <v>948</v>
      </c>
      <c r="J83" s="371" t="s">
        <v>959</v>
      </c>
      <c r="K83" s="372">
        <f t="shared" ref="K83" si="66">H83-F83</f>
        <v>-3</v>
      </c>
      <c r="L83" s="373">
        <v>100</v>
      </c>
      <c r="M83" s="374">
        <f t="shared" ref="M83" si="67">(K83*N83)-100</f>
        <v>-1750</v>
      </c>
      <c r="N83" s="372">
        <v>550</v>
      </c>
      <c r="O83" s="267" t="s">
        <v>549</v>
      </c>
      <c r="P83" s="268">
        <v>44973</v>
      </c>
      <c r="Q83" s="1"/>
      <c r="R83" s="203" t="s">
        <v>538</v>
      </c>
      <c r="S83" s="1"/>
      <c r="T83" s="1"/>
      <c r="U83" s="1"/>
      <c r="V83" s="1"/>
      <c r="W83" s="1"/>
      <c r="X83" s="6"/>
      <c r="Y83" s="1"/>
      <c r="Z83" s="1"/>
      <c r="AA83" s="1"/>
      <c r="AB83" s="1"/>
      <c r="AC83" s="1"/>
      <c r="AD83" s="6"/>
      <c r="AE83" s="1"/>
      <c r="AF83" s="1"/>
      <c r="AG83" s="1"/>
      <c r="AH83" s="275"/>
      <c r="AI83" s="275"/>
      <c r="AJ83" s="360"/>
      <c r="AK83" s="275"/>
      <c r="AL83" s="275"/>
    </row>
    <row r="84" spans="1:38" s="276" customFormat="1" ht="15.6" customHeight="1">
      <c r="A84" s="366">
        <v>9</v>
      </c>
      <c r="B84" s="367">
        <v>44972</v>
      </c>
      <c r="C84" s="368"/>
      <c r="D84" s="368" t="s">
        <v>954</v>
      </c>
      <c r="E84" s="269" t="s">
        <v>539</v>
      </c>
      <c r="F84" s="269">
        <v>55</v>
      </c>
      <c r="G84" s="269">
        <v>17</v>
      </c>
      <c r="H84" s="369">
        <v>7</v>
      </c>
      <c r="I84" s="370" t="s">
        <v>955</v>
      </c>
      <c r="J84" s="371" t="s">
        <v>969</v>
      </c>
      <c r="K84" s="372">
        <f t="shared" ref="K84" si="68">H84-F84</f>
        <v>-48</v>
      </c>
      <c r="L84" s="373">
        <v>100</v>
      </c>
      <c r="M84" s="374">
        <f t="shared" ref="M84" si="69">(K84*N84)-100</f>
        <v>-2500</v>
      </c>
      <c r="N84" s="372">
        <v>50</v>
      </c>
      <c r="O84" s="267" t="s">
        <v>549</v>
      </c>
      <c r="P84" s="268">
        <v>44973</v>
      </c>
      <c r="Q84" s="1"/>
      <c r="R84" s="203" t="s">
        <v>538</v>
      </c>
      <c r="S84" s="1"/>
      <c r="T84" s="1"/>
      <c r="U84" s="1"/>
      <c r="V84" s="1"/>
      <c r="W84" s="1"/>
      <c r="X84" s="6"/>
      <c r="Y84" s="1"/>
      <c r="Z84" s="1"/>
      <c r="AA84" s="1"/>
      <c r="AB84" s="1"/>
      <c r="AC84" s="1"/>
      <c r="AD84" s="6"/>
      <c r="AE84" s="1"/>
      <c r="AF84" s="1"/>
      <c r="AG84" s="1"/>
      <c r="AH84" s="275"/>
      <c r="AI84" s="275"/>
      <c r="AJ84" s="360"/>
      <c r="AK84" s="275"/>
      <c r="AL84" s="275"/>
    </row>
    <row r="85" spans="1:38" s="276" customFormat="1" ht="15.6" customHeight="1">
      <c r="A85" s="401">
        <v>10</v>
      </c>
      <c r="B85" s="397">
        <v>44977</v>
      </c>
      <c r="C85" s="255"/>
      <c r="D85" s="255" t="s">
        <v>1004</v>
      </c>
      <c r="E85" s="256" t="s">
        <v>539</v>
      </c>
      <c r="F85" s="256" t="s">
        <v>1005</v>
      </c>
      <c r="G85" s="256"/>
      <c r="H85" s="256"/>
      <c r="I85" s="376"/>
      <c r="J85" s="393" t="s">
        <v>540</v>
      </c>
      <c r="K85" s="256"/>
      <c r="L85" s="377"/>
      <c r="M85" s="391"/>
      <c r="N85" s="256">
        <v>50</v>
      </c>
      <c r="O85" s="393"/>
      <c r="P85" s="395"/>
      <c r="Q85" s="1"/>
      <c r="R85" s="203"/>
      <c r="S85" s="1"/>
      <c r="T85" s="1"/>
      <c r="U85" s="1"/>
      <c r="V85" s="1"/>
      <c r="W85" s="1"/>
      <c r="X85" s="6"/>
      <c r="Y85" s="1"/>
      <c r="Z85" s="1"/>
      <c r="AA85" s="1"/>
      <c r="AB85" s="1"/>
      <c r="AC85" s="1"/>
      <c r="AD85" s="6"/>
      <c r="AE85" s="1"/>
      <c r="AF85" s="1"/>
      <c r="AG85" s="1"/>
      <c r="AH85" s="275"/>
      <c r="AI85" s="275"/>
      <c r="AJ85" s="360"/>
      <c r="AK85" s="275"/>
      <c r="AL85" s="275"/>
    </row>
    <row r="86" spans="1:38" s="276" customFormat="1" ht="15.6" customHeight="1">
      <c r="A86" s="402"/>
      <c r="B86" s="402"/>
      <c r="C86" s="255"/>
      <c r="D86" s="255" t="s">
        <v>1007</v>
      </c>
      <c r="E86" s="256" t="s">
        <v>995</v>
      </c>
      <c r="F86" s="256" t="s">
        <v>1006</v>
      </c>
      <c r="G86" s="256"/>
      <c r="H86" s="256"/>
      <c r="I86" s="376"/>
      <c r="J86" s="394"/>
      <c r="K86" s="256"/>
      <c r="L86" s="377"/>
      <c r="M86" s="392"/>
      <c r="N86" s="256">
        <v>50</v>
      </c>
      <c r="O86" s="394"/>
      <c r="P86" s="396"/>
      <c r="Q86" s="1"/>
      <c r="R86" s="203"/>
      <c r="S86" s="1"/>
      <c r="T86" s="1"/>
      <c r="U86" s="1"/>
      <c r="V86" s="1"/>
      <c r="W86" s="1"/>
      <c r="X86" s="6"/>
      <c r="Y86" s="1"/>
      <c r="Z86" s="1"/>
      <c r="AA86" s="1"/>
      <c r="AB86" s="1"/>
      <c r="AC86" s="1"/>
      <c r="AD86" s="6"/>
      <c r="AE86" s="1"/>
      <c r="AF86" s="1"/>
      <c r="AG86" s="1"/>
      <c r="AH86" s="275"/>
      <c r="AI86" s="275"/>
      <c r="AJ86" s="360"/>
      <c r="AK86" s="275"/>
      <c r="AL86" s="275"/>
    </row>
    <row r="87" spans="1:38" s="198" customFormat="1" ht="15.6" customHeight="1">
      <c r="A87" s="285"/>
      <c r="B87" s="244"/>
      <c r="C87" s="235"/>
      <c r="D87" s="235"/>
      <c r="E87" s="201"/>
      <c r="F87" s="201"/>
      <c r="G87" s="201"/>
      <c r="H87" s="202"/>
      <c r="I87" s="286"/>
      <c r="J87" s="226"/>
      <c r="K87" s="202"/>
      <c r="L87" s="218"/>
      <c r="M87" s="219"/>
      <c r="N87" s="202"/>
      <c r="O87" s="226"/>
      <c r="P87" s="199"/>
      <c r="Q87" s="1"/>
      <c r="R87" s="6"/>
      <c r="S87" s="1"/>
      <c r="T87" s="1"/>
      <c r="U87" s="1"/>
      <c r="V87" s="1"/>
      <c r="W87" s="1"/>
      <c r="X87" s="6"/>
      <c r="Y87" s="1"/>
      <c r="Z87" s="1"/>
      <c r="AA87" s="1"/>
      <c r="AB87" s="1"/>
      <c r="AC87" s="1"/>
      <c r="AD87" s="6"/>
      <c r="AE87" s="1"/>
      <c r="AF87" s="1"/>
      <c r="AG87" s="1"/>
      <c r="AH87" s="197"/>
      <c r="AI87" s="197"/>
      <c r="AJ87" s="203"/>
      <c r="AK87" s="197"/>
      <c r="AL87" s="197"/>
    </row>
    <row r="88" spans="1:38" s="198" customFormat="1" ht="15.6" customHeight="1">
      <c r="A88" s="314"/>
      <c r="B88" s="229"/>
      <c r="C88" s="200"/>
      <c r="D88" s="200"/>
      <c r="E88" s="230"/>
      <c r="F88" s="230"/>
      <c r="G88" s="230"/>
      <c r="H88" s="315"/>
      <c r="I88" s="316"/>
      <c r="J88" s="281"/>
      <c r="K88" s="315"/>
      <c r="L88" s="317"/>
      <c r="M88" s="318"/>
      <c r="N88" s="315"/>
      <c r="O88" s="281"/>
      <c r="P88" s="229"/>
      <c r="Q88" s="1"/>
      <c r="R88" s="6"/>
      <c r="S88" s="1"/>
      <c r="T88" s="1"/>
      <c r="U88" s="1"/>
      <c r="V88" s="1"/>
      <c r="W88" s="1"/>
      <c r="X88" s="6"/>
      <c r="Y88" s="1"/>
      <c r="Z88" s="1"/>
      <c r="AA88" s="1"/>
      <c r="AB88" s="1"/>
      <c r="AC88" s="1"/>
      <c r="AD88" s="6"/>
      <c r="AE88" s="1"/>
      <c r="AF88" s="1"/>
      <c r="AG88" s="1"/>
      <c r="AH88" s="197"/>
      <c r="AI88" s="197"/>
      <c r="AJ88" s="203"/>
      <c r="AK88" s="197"/>
      <c r="AL88" s="197"/>
    </row>
    <row r="89" spans="1:38" ht="38.25" customHeight="1">
      <c r="A89" s="92" t="s">
        <v>561</v>
      </c>
      <c r="B89" s="139"/>
      <c r="C89" s="139"/>
      <c r="D89" s="140"/>
      <c r="E89" s="124"/>
      <c r="F89" s="6"/>
      <c r="G89" s="6"/>
      <c r="H89" s="125"/>
      <c r="I89" s="141"/>
      <c r="J89" s="1"/>
      <c r="K89" s="6"/>
      <c r="L89" s="6"/>
      <c r="M89" s="6"/>
      <c r="N89" s="1"/>
      <c r="O89" s="1"/>
      <c r="Q89" s="1"/>
      <c r="R89" s="6"/>
      <c r="S89" s="1"/>
      <c r="T89" s="1"/>
      <c r="U89" s="1"/>
      <c r="V89" s="1"/>
      <c r="W89" s="1"/>
      <c r="X89" s="6"/>
      <c r="Y89" s="1"/>
      <c r="Z89" s="1"/>
      <c r="AA89" s="1"/>
      <c r="AB89" s="1"/>
      <c r="AC89" s="1"/>
      <c r="AD89" s="6"/>
      <c r="AE89" s="1"/>
      <c r="AF89" s="1"/>
      <c r="AG89" s="1"/>
      <c r="AH89" s="1"/>
      <c r="AI89" s="1"/>
      <c r="AJ89" s="6"/>
      <c r="AK89" s="1"/>
    </row>
    <row r="90" spans="1:38" s="198" customFormat="1" ht="38.25">
      <c r="A90" s="93" t="s">
        <v>16</v>
      </c>
      <c r="B90" s="94" t="s">
        <v>514</v>
      </c>
      <c r="C90" s="94"/>
      <c r="D90" s="95" t="s">
        <v>525</v>
      </c>
      <c r="E90" s="94" t="s">
        <v>526</v>
      </c>
      <c r="F90" s="94" t="s">
        <v>527</v>
      </c>
      <c r="G90" s="94" t="s">
        <v>528</v>
      </c>
      <c r="H90" s="94" t="s">
        <v>529</v>
      </c>
      <c r="I90" s="94" t="s">
        <v>530</v>
      </c>
      <c r="J90" s="93" t="s">
        <v>531</v>
      </c>
      <c r="K90" s="128" t="s">
        <v>548</v>
      </c>
      <c r="L90" s="129" t="s">
        <v>533</v>
      </c>
      <c r="M90" s="96" t="s">
        <v>534</v>
      </c>
      <c r="N90" s="94" t="s">
        <v>535</v>
      </c>
      <c r="O90" s="95" t="s">
        <v>536</v>
      </c>
      <c r="P90" s="94" t="s">
        <v>765</v>
      </c>
      <c r="Q90" s="197"/>
      <c r="R90" s="6"/>
      <c r="S90" s="197"/>
      <c r="T90" s="197"/>
      <c r="U90" s="197"/>
      <c r="V90" s="197"/>
      <c r="W90" s="197"/>
      <c r="X90" s="197"/>
      <c r="Y90" s="197"/>
      <c r="Z90" s="197"/>
      <c r="AA90" s="197"/>
      <c r="AB90" s="197"/>
      <c r="AC90" s="197"/>
      <c r="AD90" s="197"/>
      <c r="AE90" s="197"/>
      <c r="AF90" s="197"/>
      <c r="AG90" s="197"/>
      <c r="AH90" s="197"/>
      <c r="AI90" s="197"/>
      <c r="AJ90" s="197"/>
      <c r="AK90" s="197"/>
      <c r="AL90" s="197"/>
    </row>
    <row r="91" spans="1:38" ht="14.25" customHeight="1">
      <c r="A91" s="257">
        <v>1</v>
      </c>
      <c r="B91" s="258">
        <v>44840</v>
      </c>
      <c r="C91" s="255"/>
      <c r="D91" s="255" t="s">
        <v>838</v>
      </c>
      <c r="E91" s="256" t="s">
        <v>539</v>
      </c>
      <c r="F91" s="256" t="s">
        <v>839</v>
      </c>
      <c r="G91" s="256">
        <v>1220</v>
      </c>
      <c r="H91" s="256"/>
      <c r="I91" s="256" t="s">
        <v>840</v>
      </c>
      <c r="J91" s="226" t="s">
        <v>540</v>
      </c>
      <c r="K91" s="202"/>
      <c r="L91" s="218"/>
      <c r="M91" s="219"/>
      <c r="N91" s="202"/>
      <c r="O91" s="226"/>
      <c r="P91" s="199"/>
      <c r="Q91" s="197"/>
      <c r="R91" s="197" t="s">
        <v>538</v>
      </c>
      <c r="S91" s="41"/>
      <c r="T91" s="1"/>
      <c r="U91" s="1"/>
      <c r="V91" s="1"/>
      <c r="W91" s="1"/>
      <c r="X91" s="1"/>
      <c r="Y91" s="1"/>
      <c r="Z91" s="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</row>
    <row r="92" spans="1:38" ht="12.75" customHeight="1">
      <c r="A92" s="256"/>
      <c r="B92" s="254"/>
      <c r="C92" s="255"/>
      <c r="D92" s="255"/>
      <c r="E92" s="256"/>
      <c r="F92" s="256"/>
      <c r="G92" s="256"/>
      <c r="H92" s="256"/>
      <c r="I92" s="256"/>
      <c r="J92" s="226"/>
      <c r="K92" s="202"/>
      <c r="L92" s="218"/>
      <c r="M92" s="219"/>
      <c r="N92" s="202"/>
      <c r="O92" s="226"/>
      <c r="P92" s="199"/>
      <c r="R92" s="6"/>
      <c r="S92" s="1"/>
      <c r="T92" s="1"/>
      <c r="U92" s="1"/>
      <c r="V92" s="1"/>
      <c r="W92" s="1"/>
      <c r="X92" s="1"/>
      <c r="Y92" s="1"/>
    </row>
    <row r="93" spans="1:38" ht="12.75" customHeight="1">
      <c r="A93" s="109" t="s">
        <v>541</v>
      </c>
      <c r="B93" s="109"/>
      <c r="C93" s="109"/>
      <c r="D93" s="109"/>
      <c r="E93" s="41"/>
      <c r="F93" s="116" t="s">
        <v>543</v>
      </c>
      <c r="G93" s="54"/>
      <c r="H93" s="54"/>
      <c r="I93" s="54"/>
      <c r="J93" s="6"/>
      <c r="K93" s="132"/>
      <c r="L93" s="133"/>
      <c r="M93" s="6"/>
      <c r="N93" s="99"/>
      <c r="O93" s="142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38" ht="12.75" customHeight="1">
      <c r="A94" s="115" t="s">
        <v>542</v>
      </c>
      <c r="B94" s="109"/>
      <c r="C94" s="109"/>
      <c r="D94" s="109"/>
      <c r="E94" s="6"/>
      <c r="F94" s="116" t="s">
        <v>545</v>
      </c>
      <c r="G94" s="6"/>
      <c r="H94" s="6" t="s">
        <v>761</v>
      </c>
      <c r="I94" s="6"/>
      <c r="J94" s="1"/>
      <c r="K94" s="6"/>
      <c r="L94" s="6"/>
      <c r="M94" s="6"/>
      <c r="N94" s="1"/>
      <c r="O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115"/>
      <c r="B95" s="109"/>
      <c r="C95" s="109"/>
      <c r="D95" s="109"/>
      <c r="E95" s="6"/>
      <c r="F95" s="116"/>
      <c r="G95" s="6"/>
      <c r="H95" s="6"/>
      <c r="I95" s="6"/>
      <c r="J95" s="1"/>
      <c r="K95" s="6"/>
      <c r="L95" s="6"/>
      <c r="M95" s="6"/>
      <c r="N95" s="1"/>
      <c r="O95" s="1"/>
      <c r="Q95" s="1"/>
      <c r="R95" s="54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115"/>
      <c r="B96" s="109"/>
      <c r="C96" s="109"/>
      <c r="D96" s="109"/>
      <c r="E96" s="6"/>
      <c r="F96" s="116"/>
      <c r="G96" s="54"/>
      <c r="H96" s="41"/>
      <c r="I96" s="54"/>
      <c r="J96" s="6"/>
      <c r="K96" s="132"/>
      <c r="L96" s="133"/>
      <c r="M96" s="6"/>
      <c r="N96" s="99"/>
      <c r="O96" s="134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54"/>
      <c r="B97" s="98"/>
      <c r="C97" s="98"/>
      <c r="D97" s="41"/>
      <c r="E97" s="54"/>
      <c r="F97" s="54"/>
      <c r="G97" s="54"/>
      <c r="H97" s="41"/>
      <c r="I97" s="54"/>
      <c r="J97" s="6"/>
      <c r="K97" s="132"/>
      <c r="L97" s="133"/>
      <c r="M97" s="6"/>
      <c r="N97" s="99"/>
      <c r="O97" s="134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38.25" customHeight="1">
      <c r="A98" s="41"/>
      <c r="B98" s="143" t="s">
        <v>562</v>
      </c>
      <c r="C98" s="143"/>
      <c r="D98" s="143"/>
      <c r="E98" s="143"/>
      <c r="F98" s="6"/>
      <c r="G98" s="6"/>
      <c r="H98" s="126"/>
      <c r="I98" s="6"/>
      <c r="J98" s="126"/>
      <c r="K98" s="127"/>
      <c r="L98" s="6"/>
      <c r="M98" s="6"/>
      <c r="N98" s="1"/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93" t="s">
        <v>16</v>
      </c>
      <c r="B99" s="94" t="s">
        <v>514</v>
      </c>
      <c r="C99" s="94"/>
      <c r="D99" s="95" t="s">
        <v>525</v>
      </c>
      <c r="E99" s="94" t="s">
        <v>526</v>
      </c>
      <c r="F99" s="94" t="s">
        <v>527</v>
      </c>
      <c r="G99" s="94" t="s">
        <v>563</v>
      </c>
      <c r="H99" s="94" t="s">
        <v>564</v>
      </c>
      <c r="I99" s="94" t="s">
        <v>530</v>
      </c>
      <c r="J99" s="144" t="s">
        <v>531</v>
      </c>
      <c r="K99" s="94" t="s">
        <v>532</v>
      </c>
      <c r="L99" s="94" t="s">
        <v>565</v>
      </c>
      <c r="M99" s="94" t="s">
        <v>535</v>
      </c>
      <c r="N99" s="95" t="s">
        <v>536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45">
        <v>1</v>
      </c>
      <c r="B100" s="146">
        <v>41579</v>
      </c>
      <c r="C100" s="146"/>
      <c r="D100" s="147" t="s">
        <v>566</v>
      </c>
      <c r="E100" s="148" t="s">
        <v>567</v>
      </c>
      <c r="F100" s="149">
        <v>82</v>
      </c>
      <c r="G100" s="148" t="s">
        <v>568</v>
      </c>
      <c r="H100" s="148">
        <v>100</v>
      </c>
      <c r="I100" s="150">
        <v>100</v>
      </c>
      <c r="J100" s="151" t="s">
        <v>569</v>
      </c>
      <c r="K100" s="152">
        <f t="shared" ref="K100:K152" si="70">H100-F100</f>
        <v>18</v>
      </c>
      <c r="L100" s="153">
        <f t="shared" ref="L100:L152" si="71">K100/F100</f>
        <v>0.21951219512195122</v>
      </c>
      <c r="M100" s="148" t="s">
        <v>537</v>
      </c>
      <c r="N100" s="154">
        <v>42657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45">
        <v>2</v>
      </c>
      <c r="B101" s="146">
        <v>41794</v>
      </c>
      <c r="C101" s="146"/>
      <c r="D101" s="147" t="s">
        <v>570</v>
      </c>
      <c r="E101" s="148" t="s">
        <v>539</v>
      </c>
      <c r="F101" s="149">
        <v>257</v>
      </c>
      <c r="G101" s="148" t="s">
        <v>568</v>
      </c>
      <c r="H101" s="148">
        <v>300</v>
      </c>
      <c r="I101" s="150">
        <v>300</v>
      </c>
      <c r="J101" s="151" t="s">
        <v>569</v>
      </c>
      <c r="K101" s="152">
        <f t="shared" si="70"/>
        <v>43</v>
      </c>
      <c r="L101" s="153">
        <f t="shared" si="71"/>
        <v>0.16731517509727625</v>
      </c>
      <c r="M101" s="148" t="s">
        <v>537</v>
      </c>
      <c r="N101" s="154">
        <v>41822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45">
        <v>3</v>
      </c>
      <c r="B102" s="146">
        <v>41828</v>
      </c>
      <c r="C102" s="146"/>
      <c r="D102" s="147" t="s">
        <v>571</v>
      </c>
      <c r="E102" s="148" t="s">
        <v>539</v>
      </c>
      <c r="F102" s="149">
        <v>393</v>
      </c>
      <c r="G102" s="148" t="s">
        <v>568</v>
      </c>
      <c r="H102" s="148">
        <v>468</v>
      </c>
      <c r="I102" s="150">
        <v>468</v>
      </c>
      <c r="J102" s="151" t="s">
        <v>569</v>
      </c>
      <c r="K102" s="152">
        <f t="shared" si="70"/>
        <v>75</v>
      </c>
      <c r="L102" s="153">
        <f t="shared" si="71"/>
        <v>0.19083969465648856</v>
      </c>
      <c r="M102" s="148" t="s">
        <v>537</v>
      </c>
      <c r="N102" s="154">
        <v>41863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45">
        <v>4</v>
      </c>
      <c r="B103" s="146">
        <v>41857</v>
      </c>
      <c r="C103" s="146"/>
      <c r="D103" s="147" t="s">
        <v>572</v>
      </c>
      <c r="E103" s="148" t="s">
        <v>539</v>
      </c>
      <c r="F103" s="149">
        <v>205</v>
      </c>
      <c r="G103" s="148" t="s">
        <v>568</v>
      </c>
      <c r="H103" s="148">
        <v>275</v>
      </c>
      <c r="I103" s="150">
        <v>250</v>
      </c>
      <c r="J103" s="151" t="s">
        <v>569</v>
      </c>
      <c r="K103" s="152">
        <f t="shared" si="70"/>
        <v>70</v>
      </c>
      <c r="L103" s="153">
        <f t="shared" si="71"/>
        <v>0.34146341463414637</v>
      </c>
      <c r="M103" s="148" t="s">
        <v>537</v>
      </c>
      <c r="N103" s="154">
        <v>41962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45">
        <v>5</v>
      </c>
      <c r="B104" s="146">
        <v>41886</v>
      </c>
      <c r="C104" s="146"/>
      <c r="D104" s="147" t="s">
        <v>573</v>
      </c>
      <c r="E104" s="148" t="s">
        <v>539</v>
      </c>
      <c r="F104" s="149">
        <v>162</v>
      </c>
      <c r="G104" s="148" t="s">
        <v>568</v>
      </c>
      <c r="H104" s="148">
        <v>190</v>
      </c>
      <c r="I104" s="150">
        <v>190</v>
      </c>
      <c r="J104" s="151" t="s">
        <v>569</v>
      </c>
      <c r="K104" s="152">
        <f t="shared" si="70"/>
        <v>28</v>
      </c>
      <c r="L104" s="153">
        <f t="shared" si="71"/>
        <v>0.1728395061728395</v>
      </c>
      <c r="M104" s="148" t="s">
        <v>537</v>
      </c>
      <c r="N104" s="154">
        <v>42006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45">
        <v>6</v>
      </c>
      <c r="B105" s="146">
        <v>41886</v>
      </c>
      <c r="C105" s="146"/>
      <c r="D105" s="147" t="s">
        <v>574</v>
      </c>
      <c r="E105" s="148" t="s">
        <v>539</v>
      </c>
      <c r="F105" s="149">
        <v>75</v>
      </c>
      <c r="G105" s="148" t="s">
        <v>568</v>
      </c>
      <c r="H105" s="148">
        <v>91.5</v>
      </c>
      <c r="I105" s="150" t="s">
        <v>575</v>
      </c>
      <c r="J105" s="151" t="s">
        <v>576</v>
      </c>
      <c r="K105" s="152">
        <f t="shared" si="70"/>
        <v>16.5</v>
      </c>
      <c r="L105" s="153">
        <f t="shared" si="71"/>
        <v>0.22</v>
      </c>
      <c r="M105" s="148" t="s">
        <v>537</v>
      </c>
      <c r="N105" s="154">
        <v>41954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45">
        <v>7</v>
      </c>
      <c r="B106" s="146">
        <v>41913</v>
      </c>
      <c r="C106" s="146"/>
      <c r="D106" s="147" t="s">
        <v>577</v>
      </c>
      <c r="E106" s="148" t="s">
        <v>539</v>
      </c>
      <c r="F106" s="149">
        <v>850</v>
      </c>
      <c r="G106" s="148" t="s">
        <v>568</v>
      </c>
      <c r="H106" s="148">
        <v>982.5</v>
      </c>
      <c r="I106" s="150">
        <v>1050</v>
      </c>
      <c r="J106" s="151" t="s">
        <v>578</v>
      </c>
      <c r="K106" s="152">
        <f t="shared" si="70"/>
        <v>132.5</v>
      </c>
      <c r="L106" s="153">
        <f t="shared" si="71"/>
        <v>0.15588235294117647</v>
      </c>
      <c r="M106" s="148" t="s">
        <v>537</v>
      </c>
      <c r="N106" s="154">
        <v>42039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45">
        <v>8</v>
      </c>
      <c r="B107" s="146">
        <v>41913</v>
      </c>
      <c r="C107" s="146"/>
      <c r="D107" s="147" t="s">
        <v>579</v>
      </c>
      <c r="E107" s="148" t="s">
        <v>539</v>
      </c>
      <c r="F107" s="149">
        <v>475</v>
      </c>
      <c r="G107" s="148" t="s">
        <v>568</v>
      </c>
      <c r="H107" s="148">
        <v>515</v>
      </c>
      <c r="I107" s="150">
        <v>600</v>
      </c>
      <c r="J107" s="151" t="s">
        <v>580</v>
      </c>
      <c r="K107" s="152">
        <f t="shared" si="70"/>
        <v>40</v>
      </c>
      <c r="L107" s="153">
        <f t="shared" si="71"/>
        <v>8.4210526315789472E-2</v>
      </c>
      <c r="M107" s="148" t="s">
        <v>537</v>
      </c>
      <c r="N107" s="154">
        <v>41939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45">
        <v>9</v>
      </c>
      <c r="B108" s="146">
        <v>41913</v>
      </c>
      <c r="C108" s="146"/>
      <c r="D108" s="147" t="s">
        <v>581</v>
      </c>
      <c r="E108" s="148" t="s">
        <v>539</v>
      </c>
      <c r="F108" s="149">
        <v>86</v>
      </c>
      <c r="G108" s="148" t="s">
        <v>568</v>
      </c>
      <c r="H108" s="148">
        <v>99</v>
      </c>
      <c r="I108" s="150">
        <v>140</v>
      </c>
      <c r="J108" s="151" t="s">
        <v>582</v>
      </c>
      <c r="K108" s="152">
        <f t="shared" si="70"/>
        <v>13</v>
      </c>
      <c r="L108" s="153">
        <f t="shared" si="71"/>
        <v>0.15116279069767441</v>
      </c>
      <c r="M108" s="148" t="s">
        <v>537</v>
      </c>
      <c r="N108" s="154">
        <v>41939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45">
        <v>10</v>
      </c>
      <c r="B109" s="146">
        <v>41926</v>
      </c>
      <c r="C109" s="146"/>
      <c r="D109" s="147" t="s">
        <v>583</v>
      </c>
      <c r="E109" s="148" t="s">
        <v>539</v>
      </c>
      <c r="F109" s="149">
        <v>496.6</v>
      </c>
      <c r="G109" s="148" t="s">
        <v>568</v>
      </c>
      <c r="H109" s="148">
        <v>621</v>
      </c>
      <c r="I109" s="150">
        <v>580</v>
      </c>
      <c r="J109" s="151" t="s">
        <v>569</v>
      </c>
      <c r="K109" s="152">
        <f t="shared" si="70"/>
        <v>124.39999999999998</v>
      </c>
      <c r="L109" s="153">
        <f t="shared" si="71"/>
        <v>0.25050342327829234</v>
      </c>
      <c r="M109" s="148" t="s">
        <v>537</v>
      </c>
      <c r="N109" s="154">
        <v>42605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45">
        <v>11</v>
      </c>
      <c r="B110" s="146">
        <v>41926</v>
      </c>
      <c r="C110" s="146"/>
      <c r="D110" s="147" t="s">
        <v>584</v>
      </c>
      <c r="E110" s="148" t="s">
        <v>539</v>
      </c>
      <c r="F110" s="149">
        <v>2481.9</v>
      </c>
      <c r="G110" s="148" t="s">
        <v>568</v>
      </c>
      <c r="H110" s="148">
        <v>2840</v>
      </c>
      <c r="I110" s="150">
        <v>2870</v>
      </c>
      <c r="J110" s="151" t="s">
        <v>585</v>
      </c>
      <c r="K110" s="152">
        <f t="shared" si="70"/>
        <v>358.09999999999991</v>
      </c>
      <c r="L110" s="153">
        <f t="shared" si="71"/>
        <v>0.14428462065353154</v>
      </c>
      <c r="M110" s="148" t="s">
        <v>537</v>
      </c>
      <c r="N110" s="154">
        <v>42017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45">
        <v>12</v>
      </c>
      <c r="B111" s="146">
        <v>41928</v>
      </c>
      <c r="C111" s="146"/>
      <c r="D111" s="147" t="s">
        <v>586</v>
      </c>
      <c r="E111" s="148" t="s">
        <v>539</v>
      </c>
      <c r="F111" s="149">
        <v>84.5</v>
      </c>
      <c r="G111" s="148" t="s">
        <v>568</v>
      </c>
      <c r="H111" s="148">
        <v>93</v>
      </c>
      <c r="I111" s="150">
        <v>110</v>
      </c>
      <c r="J111" s="151" t="s">
        <v>587</v>
      </c>
      <c r="K111" s="152">
        <f t="shared" si="70"/>
        <v>8.5</v>
      </c>
      <c r="L111" s="153">
        <f t="shared" si="71"/>
        <v>0.10059171597633136</v>
      </c>
      <c r="M111" s="148" t="s">
        <v>537</v>
      </c>
      <c r="N111" s="154">
        <v>41939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45">
        <v>13</v>
      </c>
      <c r="B112" s="146">
        <v>41928</v>
      </c>
      <c r="C112" s="146"/>
      <c r="D112" s="147" t="s">
        <v>588</v>
      </c>
      <c r="E112" s="148" t="s">
        <v>539</v>
      </c>
      <c r="F112" s="149">
        <v>401</v>
      </c>
      <c r="G112" s="148" t="s">
        <v>568</v>
      </c>
      <c r="H112" s="148">
        <v>428</v>
      </c>
      <c r="I112" s="150">
        <v>450</v>
      </c>
      <c r="J112" s="151" t="s">
        <v>589</v>
      </c>
      <c r="K112" s="152">
        <f t="shared" si="70"/>
        <v>27</v>
      </c>
      <c r="L112" s="153">
        <f t="shared" si="71"/>
        <v>6.7331670822942641E-2</v>
      </c>
      <c r="M112" s="148" t="s">
        <v>537</v>
      </c>
      <c r="N112" s="154">
        <v>42020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14</v>
      </c>
      <c r="B113" s="146">
        <v>41928</v>
      </c>
      <c r="C113" s="146"/>
      <c r="D113" s="147" t="s">
        <v>590</v>
      </c>
      <c r="E113" s="148" t="s">
        <v>539</v>
      </c>
      <c r="F113" s="149">
        <v>101</v>
      </c>
      <c r="G113" s="148" t="s">
        <v>568</v>
      </c>
      <c r="H113" s="148">
        <v>112</v>
      </c>
      <c r="I113" s="150">
        <v>120</v>
      </c>
      <c r="J113" s="151" t="s">
        <v>591</v>
      </c>
      <c r="K113" s="152">
        <f t="shared" si="70"/>
        <v>11</v>
      </c>
      <c r="L113" s="153">
        <f t="shared" si="71"/>
        <v>0.10891089108910891</v>
      </c>
      <c r="M113" s="148" t="s">
        <v>537</v>
      </c>
      <c r="N113" s="154">
        <v>41939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15</v>
      </c>
      <c r="B114" s="146">
        <v>41954</v>
      </c>
      <c r="C114" s="146"/>
      <c r="D114" s="147" t="s">
        <v>592</v>
      </c>
      <c r="E114" s="148" t="s">
        <v>539</v>
      </c>
      <c r="F114" s="149">
        <v>59</v>
      </c>
      <c r="G114" s="148" t="s">
        <v>568</v>
      </c>
      <c r="H114" s="148">
        <v>76</v>
      </c>
      <c r="I114" s="150">
        <v>76</v>
      </c>
      <c r="J114" s="151" t="s">
        <v>569</v>
      </c>
      <c r="K114" s="152">
        <f t="shared" si="70"/>
        <v>17</v>
      </c>
      <c r="L114" s="153">
        <f t="shared" si="71"/>
        <v>0.28813559322033899</v>
      </c>
      <c r="M114" s="148" t="s">
        <v>537</v>
      </c>
      <c r="N114" s="154">
        <v>43032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16</v>
      </c>
      <c r="B115" s="146">
        <v>41954</v>
      </c>
      <c r="C115" s="146"/>
      <c r="D115" s="147" t="s">
        <v>581</v>
      </c>
      <c r="E115" s="148" t="s">
        <v>539</v>
      </c>
      <c r="F115" s="149">
        <v>99</v>
      </c>
      <c r="G115" s="148" t="s">
        <v>568</v>
      </c>
      <c r="H115" s="148">
        <v>120</v>
      </c>
      <c r="I115" s="150">
        <v>120</v>
      </c>
      <c r="J115" s="151" t="s">
        <v>550</v>
      </c>
      <c r="K115" s="152">
        <f t="shared" si="70"/>
        <v>21</v>
      </c>
      <c r="L115" s="153">
        <f t="shared" si="71"/>
        <v>0.21212121212121213</v>
      </c>
      <c r="M115" s="148" t="s">
        <v>537</v>
      </c>
      <c r="N115" s="154">
        <v>41960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45">
        <v>17</v>
      </c>
      <c r="B116" s="146">
        <v>41956</v>
      </c>
      <c r="C116" s="146"/>
      <c r="D116" s="147" t="s">
        <v>593</v>
      </c>
      <c r="E116" s="148" t="s">
        <v>539</v>
      </c>
      <c r="F116" s="149">
        <v>22</v>
      </c>
      <c r="G116" s="148" t="s">
        <v>568</v>
      </c>
      <c r="H116" s="148">
        <v>33.549999999999997</v>
      </c>
      <c r="I116" s="150">
        <v>32</v>
      </c>
      <c r="J116" s="151" t="s">
        <v>594</v>
      </c>
      <c r="K116" s="152">
        <f t="shared" si="70"/>
        <v>11.549999999999997</v>
      </c>
      <c r="L116" s="153">
        <f t="shared" si="71"/>
        <v>0.52499999999999991</v>
      </c>
      <c r="M116" s="148" t="s">
        <v>537</v>
      </c>
      <c r="N116" s="154">
        <v>42188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45">
        <v>18</v>
      </c>
      <c r="B117" s="146">
        <v>41976</v>
      </c>
      <c r="C117" s="146"/>
      <c r="D117" s="147" t="s">
        <v>595</v>
      </c>
      <c r="E117" s="148" t="s">
        <v>539</v>
      </c>
      <c r="F117" s="149">
        <v>440</v>
      </c>
      <c r="G117" s="148" t="s">
        <v>568</v>
      </c>
      <c r="H117" s="148">
        <v>520</v>
      </c>
      <c r="I117" s="150">
        <v>520</v>
      </c>
      <c r="J117" s="151" t="s">
        <v>596</v>
      </c>
      <c r="K117" s="152">
        <f t="shared" si="70"/>
        <v>80</v>
      </c>
      <c r="L117" s="153">
        <f t="shared" si="71"/>
        <v>0.18181818181818182</v>
      </c>
      <c r="M117" s="148" t="s">
        <v>537</v>
      </c>
      <c r="N117" s="154">
        <v>42208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19</v>
      </c>
      <c r="B118" s="146">
        <v>41976</v>
      </c>
      <c r="C118" s="146"/>
      <c r="D118" s="147" t="s">
        <v>597</v>
      </c>
      <c r="E118" s="148" t="s">
        <v>539</v>
      </c>
      <c r="F118" s="149">
        <v>360</v>
      </c>
      <c r="G118" s="148" t="s">
        <v>568</v>
      </c>
      <c r="H118" s="148">
        <v>427</v>
      </c>
      <c r="I118" s="150">
        <v>425</v>
      </c>
      <c r="J118" s="151" t="s">
        <v>598</v>
      </c>
      <c r="K118" s="152">
        <f t="shared" si="70"/>
        <v>67</v>
      </c>
      <c r="L118" s="153">
        <f t="shared" si="71"/>
        <v>0.18611111111111112</v>
      </c>
      <c r="M118" s="148" t="s">
        <v>537</v>
      </c>
      <c r="N118" s="154">
        <v>42058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20</v>
      </c>
      <c r="B119" s="146">
        <v>42012</v>
      </c>
      <c r="C119" s="146"/>
      <c r="D119" s="147" t="s">
        <v>599</v>
      </c>
      <c r="E119" s="148" t="s">
        <v>539</v>
      </c>
      <c r="F119" s="149">
        <v>360</v>
      </c>
      <c r="G119" s="148" t="s">
        <v>568</v>
      </c>
      <c r="H119" s="148">
        <v>455</v>
      </c>
      <c r="I119" s="150">
        <v>420</v>
      </c>
      <c r="J119" s="151" t="s">
        <v>600</v>
      </c>
      <c r="K119" s="152">
        <f t="shared" si="70"/>
        <v>95</v>
      </c>
      <c r="L119" s="153">
        <f t="shared" si="71"/>
        <v>0.2638888888888889</v>
      </c>
      <c r="M119" s="148" t="s">
        <v>537</v>
      </c>
      <c r="N119" s="154">
        <v>42024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21</v>
      </c>
      <c r="B120" s="146">
        <v>42012</v>
      </c>
      <c r="C120" s="146"/>
      <c r="D120" s="147" t="s">
        <v>601</v>
      </c>
      <c r="E120" s="148" t="s">
        <v>539</v>
      </c>
      <c r="F120" s="149">
        <v>130</v>
      </c>
      <c r="G120" s="148"/>
      <c r="H120" s="148">
        <v>175.5</v>
      </c>
      <c r="I120" s="150">
        <v>165</v>
      </c>
      <c r="J120" s="151" t="s">
        <v>602</v>
      </c>
      <c r="K120" s="152">
        <f t="shared" si="70"/>
        <v>45.5</v>
      </c>
      <c r="L120" s="153">
        <f t="shared" si="71"/>
        <v>0.35</v>
      </c>
      <c r="M120" s="148" t="s">
        <v>537</v>
      </c>
      <c r="N120" s="154">
        <v>43088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22</v>
      </c>
      <c r="B121" s="146">
        <v>42040</v>
      </c>
      <c r="C121" s="146"/>
      <c r="D121" s="147" t="s">
        <v>365</v>
      </c>
      <c r="E121" s="148" t="s">
        <v>567</v>
      </c>
      <c r="F121" s="149">
        <v>98</v>
      </c>
      <c r="G121" s="148"/>
      <c r="H121" s="148">
        <v>120</v>
      </c>
      <c r="I121" s="150">
        <v>120</v>
      </c>
      <c r="J121" s="151" t="s">
        <v>569</v>
      </c>
      <c r="K121" s="152">
        <f t="shared" si="70"/>
        <v>22</v>
      </c>
      <c r="L121" s="153">
        <f t="shared" si="71"/>
        <v>0.22448979591836735</v>
      </c>
      <c r="M121" s="148" t="s">
        <v>537</v>
      </c>
      <c r="N121" s="154">
        <v>42753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23</v>
      </c>
      <c r="B122" s="146">
        <v>42040</v>
      </c>
      <c r="C122" s="146"/>
      <c r="D122" s="147" t="s">
        <v>603</v>
      </c>
      <c r="E122" s="148" t="s">
        <v>567</v>
      </c>
      <c r="F122" s="149">
        <v>196</v>
      </c>
      <c r="G122" s="148"/>
      <c r="H122" s="148">
        <v>262</v>
      </c>
      <c r="I122" s="150">
        <v>255</v>
      </c>
      <c r="J122" s="151" t="s">
        <v>569</v>
      </c>
      <c r="K122" s="152">
        <f t="shared" si="70"/>
        <v>66</v>
      </c>
      <c r="L122" s="153">
        <f t="shared" si="71"/>
        <v>0.33673469387755101</v>
      </c>
      <c r="M122" s="148" t="s">
        <v>537</v>
      </c>
      <c r="N122" s="154">
        <v>42599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55">
        <v>24</v>
      </c>
      <c r="B123" s="156">
        <v>42067</v>
      </c>
      <c r="C123" s="156"/>
      <c r="D123" s="157" t="s">
        <v>364</v>
      </c>
      <c r="E123" s="158" t="s">
        <v>567</v>
      </c>
      <c r="F123" s="159">
        <v>235</v>
      </c>
      <c r="G123" s="159"/>
      <c r="H123" s="160">
        <v>77</v>
      </c>
      <c r="I123" s="160" t="s">
        <v>604</v>
      </c>
      <c r="J123" s="161" t="s">
        <v>605</v>
      </c>
      <c r="K123" s="162">
        <f t="shared" si="70"/>
        <v>-158</v>
      </c>
      <c r="L123" s="163">
        <f t="shared" si="71"/>
        <v>-0.67234042553191486</v>
      </c>
      <c r="M123" s="159" t="s">
        <v>549</v>
      </c>
      <c r="N123" s="156">
        <v>43522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25</v>
      </c>
      <c r="B124" s="146">
        <v>42067</v>
      </c>
      <c r="C124" s="146"/>
      <c r="D124" s="147" t="s">
        <v>606</v>
      </c>
      <c r="E124" s="148" t="s">
        <v>567</v>
      </c>
      <c r="F124" s="149">
        <v>185</v>
      </c>
      <c r="G124" s="148"/>
      <c r="H124" s="148">
        <v>224</v>
      </c>
      <c r="I124" s="150" t="s">
        <v>607</v>
      </c>
      <c r="J124" s="151" t="s">
        <v>569</v>
      </c>
      <c r="K124" s="152">
        <f t="shared" si="70"/>
        <v>39</v>
      </c>
      <c r="L124" s="153">
        <f t="shared" si="71"/>
        <v>0.21081081081081082</v>
      </c>
      <c r="M124" s="148" t="s">
        <v>537</v>
      </c>
      <c r="N124" s="154">
        <v>42647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5">
        <v>26</v>
      </c>
      <c r="B125" s="156">
        <v>42090</v>
      </c>
      <c r="C125" s="156"/>
      <c r="D125" s="164" t="s">
        <v>608</v>
      </c>
      <c r="E125" s="159" t="s">
        <v>567</v>
      </c>
      <c r="F125" s="159">
        <v>49.5</v>
      </c>
      <c r="G125" s="160"/>
      <c r="H125" s="160">
        <v>15.85</v>
      </c>
      <c r="I125" s="160">
        <v>67</v>
      </c>
      <c r="J125" s="161" t="s">
        <v>609</v>
      </c>
      <c r="K125" s="160">
        <f t="shared" si="70"/>
        <v>-33.65</v>
      </c>
      <c r="L125" s="165">
        <f t="shared" si="71"/>
        <v>-0.67979797979797973</v>
      </c>
      <c r="M125" s="159" t="s">
        <v>549</v>
      </c>
      <c r="N125" s="166">
        <v>43627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27</v>
      </c>
      <c r="B126" s="146">
        <v>42093</v>
      </c>
      <c r="C126" s="146"/>
      <c r="D126" s="147" t="s">
        <v>610</v>
      </c>
      <c r="E126" s="148" t="s">
        <v>567</v>
      </c>
      <c r="F126" s="149">
        <v>183.5</v>
      </c>
      <c r="G126" s="148"/>
      <c r="H126" s="148">
        <v>219</v>
      </c>
      <c r="I126" s="150">
        <v>218</v>
      </c>
      <c r="J126" s="151" t="s">
        <v>611</v>
      </c>
      <c r="K126" s="152">
        <f t="shared" si="70"/>
        <v>35.5</v>
      </c>
      <c r="L126" s="153">
        <f t="shared" si="71"/>
        <v>0.19346049046321526</v>
      </c>
      <c r="M126" s="148" t="s">
        <v>537</v>
      </c>
      <c r="N126" s="154">
        <v>42103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28</v>
      </c>
      <c r="B127" s="146">
        <v>42114</v>
      </c>
      <c r="C127" s="146"/>
      <c r="D127" s="147" t="s">
        <v>612</v>
      </c>
      <c r="E127" s="148" t="s">
        <v>567</v>
      </c>
      <c r="F127" s="149">
        <f>(227+237)/2</f>
        <v>232</v>
      </c>
      <c r="G127" s="148"/>
      <c r="H127" s="148">
        <v>298</v>
      </c>
      <c r="I127" s="150">
        <v>298</v>
      </c>
      <c r="J127" s="151" t="s">
        <v>569</v>
      </c>
      <c r="K127" s="152">
        <f t="shared" si="70"/>
        <v>66</v>
      </c>
      <c r="L127" s="153">
        <f t="shared" si="71"/>
        <v>0.28448275862068967</v>
      </c>
      <c r="M127" s="148" t="s">
        <v>537</v>
      </c>
      <c r="N127" s="154">
        <v>42823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45">
        <v>29</v>
      </c>
      <c r="B128" s="146">
        <v>42128</v>
      </c>
      <c r="C128" s="146"/>
      <c r="D128" s="147" t="s">
        <v>613</v>
      </c>
      <c r="E128" s="148" t="s">
        <v>539</v>
      </c>
      <c r="F128" s="149">
        <v>385</v>
      </c>
      <c r="G128" s="148"/>
      <c r="H128" s="148">
        <f>212.5+331</f>
        <v>543.5</v>
      </c>
      <c r="I128" s="150">
        <v>510</v>
      </c>
      <c r="J128" s="151" t="s">
        <v>614</v>
      </c>
      <c r="K128" s="152">
        <f t="shared" si="70"/>
        <v>158.5</v>
      </c>
      <c r="L128" s="153">
        <f t="shared" si="71"/>
        <v>0.41168831168831171</v>
      </c>
      <c r="M128" s="148" t="s">
        <v>537</v>
      </c>
      <c r="N128" s="154">
        <v>42235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30</v>
      </c>
      <c r="B129" s="146">
        <v>42128</v>
      </c>
      <c r="C129" s="146"/>
      <c r="D129" s="147" t="s">
        <v>615</v>
      </c>
      <c r="E129" s="148" t="s">
        <v>539</v>
      </c>
      <c r="F129" s="149">
        <v>115.5</v>
      </c>
      <c r="G129" s="148"/>
      <c r="H129" s="148">
        <v>146</v>
      </c>
      <c r="I129" s="150">
        <v>142</v>
      </c>
      <c r="J129" s="151" t="s">
        <v>616</v>
      </c>
      <c r="K129" s="152">
        <f t="shared" si="70"/>
        <v>30.5</v>
      </c>
      <c r="L129" s="153">
        <f t="shared" si="71"/>
        <v>0.26406926406926406</v>
      </c>
      <c r="M129" s="148" t="s">
        <v>537</v>
      </c>
      <c r="N129" s="154">
        <v>42202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31</v>
      </c>
      <c r="B130" s="146">
        <v>42151</v>
      </c>
      <c r="C130" s="146"/>
      <c r="D130" s="147" t="s">
        <v>617</v>
      </c>
      <c r="E130" s="148" t="s">
        <v>539</v>
      </c>
      <c r="F130" s="149">
        <v>237.5</v>
      </c>
      <c r="G130" s="148"/>
      <c r="H130" s="148">
        <v>279.5</v>
      </c>
      <c r="I130" s="150">
        <v>278</v>
      </c>
      <c r="J130" s="151" t="s">
        <v>569</v>
      </c>
      <c r="K130" s="152">
        <f t="shared" si="70"/>
        <v>42</v>
      </c>
      <c r="L130" s="153">
        <f t="shared" si="71"/>
        <v>0.17684210526315788</v>
      </c>
      <c r="M130" s="148" t="s">
        <v>537</v>
      </c>
      <c r="N130" s="154">
        <v>42222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32</v>
      </c>
      <c r="B131" s="146">
        <v>42174</v>
      </c>
      <c r="C131" s="146"/>
      <c r="D131" s="147" t="s">
        <v>588</v>
      </c>
      <c r="E131" s="148" t="s">
        <v>567</v>
      </c>
      <c r="F131" s="149">
        <v>340</v>
      </c>
      <c r="G131" s="148"/>
      <c r="H131" s="148">
        <v>448</v>
      </c>
      <c r="I131" s="150">
        <v>448</v>
      </c>
      <c r="J131" s="151" t="s">
        <v>569</v>
      </c>
      <c r="K131" s="152">
        <f t="shared" si="70"/>
        <v>108</v>
      </c>
      <c r="L131" s="153">
        <f t="shared" si="71"/>
        <v>0.31764705882352939</v>
      </c>
      <c r="M131" s="148" t="s">
        <v>537</v>
      </c>
      <c r="N131" s="154">
        <v>43018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33</v>
      </c>
      <c r="B132" s="146">
        <v>42191</v>
      </c>
      <c r="C132" s="146"/>
      <c r="D132" s="147" t="s">
        <v>618</v>
      </c>
      <c r="E132" s="148" t="s">
        <v>567</v>
      </c>
      <c r="F132" s="149">
        <v>390</v>
      </c>
      <c r="G132" s="148"/>
      <c r="H132" s="148">
        <v>460</v>
      </c>
      <c r="I132" s="150">
        <v>460</v>
      </c>
      <c r="J132" s="151" t="s">
        <v>569</v>
      </c>
      <c r="K132" s="152">
        <f t="shared" si="70"/>
        <v>70</v>
      </c>
      <c r="L132" s="153">
        <f t="shared" si="71"/>
        <v>0.17948717948717949</v>
      </c>
      <c r="M132" s="148" t="s">
        <v>537</v>
      </c>
      <c r="N132" s="154">
        <v>42478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5">
        <v>34</v>
      </c>
      <c r="B133" s="156">
        <v>42195</v>
      </c>
      <c r="C133" s="156"/>
      <c r="D133" s="157" t="s">
        <v>619</v>
      </c>
      <c r="E133" s="158" t="s">
        <v>567</v>
      </c>
      <c r="F133" s="159">
        <v>122.5</v>
      </c>
      <c r="G133" s="159"/>
      <c r="H133" s="160">
        <v>61</v>
      </c>
      <c r="I133" s="160">
        <v>172</v>
      </c>
      <c r="J133" s="161" t="s">
        <v>620</v>
      </c>
      <c r="K133" s="162">
        <f t="shared" si="70"/>
        <v>-61.5</v>
      </c>
      <c r="L133" s="163">
        <f t="shared" si="71"/>
        <v>-0.50204081632653064</v>
      </c>
      <c r="M133" s="159" t="s">
        <v>549</v>
      </c>
      <c r="N133" s="156">
        <v>43333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35</v>
      </c>
      <c r="B134" s="146">
        <v>42219</v>
      </c>
      <c r="C134" s="146"/>
      <c r="D134" s="147" t="s">
        <v>621</v>
      </c>
      <c r="E134" s="148" t="s">
        <v>567</v>
      </c>
      <c r="F134" s="149">
        <v>297.5</v>
      </c>
      <c r="G134" s="148"/>
      <c r="H134" s="148">
        <v>350</v>
      </c>
      <c r="I134" s="150">
        <v>360</v>
      </c>
      <c r="J134" s="151" t="s">
        <v>622</v>
      </c>
      <c r="K134" s="152">
        <f t="shared" si="70"/>
        <v>52.5</v>
      </c>
      <c r="L134" s="153">
        <f t="shared" si="71"/>
        <v>0.17647058823529413</v>
      </c>
      <c r="M134" s="148" t="s">
        <v>537</v>
      </c>
      <c r="N134" s="154">
        <v>42232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36</v>
      </c>
      <c r="B135" s="146">
        <v>42219</v>
      </c>
      <c r="C135" s="146"/>
      <c r="D135" s="147" t="s">
        <v>623</v>
      </c>
      <c r="E135" s="148" t="s">
        <v>567</v>
      </c>
      <c r="F135" s="149">
        <v>115.5</v>
      </c>
      <c r="G135" s="148"/>
      <c r="H135" s="148">
        <v>149</v>
      </c>
      <c r="I135" s="150">
        <v>140</v>
      </c>
      <c r="J135" s="151" t="s">
        <v>624</v>
      </c>
      <c r="K135" s="152">
        <f t="shared" si="70"/>
        <v>33.5</v>
      </c>
      <c r="L135" s="153">
        <f t="shared" si="71"/>
        <v>0.29004329004329005</v>
      </c>
      <c r="M135" s="148" t="s">
        <v>537</v>
      </c>
      <c r="N135" s="154">
        <v>42740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37</v>
      </c>
      <c r="B136" s="146">
        <v>42251</v>
      </c>
      <c r="C136" s="146"/>
      <c r="D136" s="147" t="s">
        <v>617</v>
      </c>
      <c r="E136" s="148" t="s">
        <v>567</v>
      </c>
      <c r="F136" s="149">
        <v>226</v>
      </c>
      <c r="G136" s="148"/>
      <c r="H136" s="148">
        <v>292</v>
      </c>
      <c r="I136" s="150">
        <v>292</v>
      </c>
      <c r="J136" s="151" t="s">
        <v>625</v>
      </c>
      <c r="K136" s="152">
        <f t="shared" si="70"/>
        <v>66</v>
      </c>
      <c r="L136" s="153">
        <f t="shared" si="71"/>
        <v>0.29203539823008851</v>
      </c>
      <c r="M136" s="148" t="s">
        <v>537</v>
      </c>
      <c r="N136" s="154">
        <v>42286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38</v>
      </c>
      <c r="B137" s="146">
        <v>42254</v>
      </c>
      <c r="C137" s="146"/>
      <c r="D137" s="147" t="s">
        <v>612</v>
      </c>
      <c r="E137" s="148" t="s">
        <v>567</v>
      </c>
      <c r="F137" s="149">
        <v>232.5</v>
      </c>
      <c r="G137" s="148"/>
      <c r="H137" s="148">
        <v>312.5</v>
      </c>
      <c r="I137" s="150">
        <v>310</v>
      </c>
      <c r="J137" s="151" t="s">
        <v>569</v>
      </c>
      <c r="K137" s="152">
        <f t="shared" si="70"/>
        <v>80</v>
      </c>
      <c r="L137" s="153">
        <f t="shared" si="71"/>
        <v>0.34408602150537637</v>
      </c>
      <c r="M137" s="148" t="s">
        <v>537</v>
      </c>
      <c r="N137" s="154">
        <v>42823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39</v>
      </c>
      <c r="B138" s="146">
        <v>42268</v>
      </c>
      <c r="C138" s="146"/>
      <c r="D138" s="147" t="s">
        <v>626</v>
      </c>
      <c r="E138" s="148" t="s">
        <v>567</v>
      </c>
      <c r="F138" s="149">
        <v>196.5</v>
      </c>
      <c r="G138" s="148"/>
      <c r="H138" s="148">
        <v>238</v>
      </c>
      <c r="I138" s="150">
        <v>238</v>
      </c>
      <c r="J138" s="151" t="s">
        <v>625</v>
      </c>
      <c r="K138" s="152">
        <f t="shared" si="70"/>
        <v>41.5</v>
      </c>
      <c r="L138" s="153">
        <f t="shared" si="71"/>
        <v>0.21119592875318066</v>
      </c>
      <c r="M138" s="148" t="s">
        <v>537</v>
      </c>
      <c r="N138" s="154">
        <v>42291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40</v>
      </c>
      <c r="B139" s="146">
        <v>42271</v>
      </c>
      <c r="C139" s="146"/>
      <c r="D139" s="147" t="s">
        <v>566</v>
      </c>
      <c r="E139" s="148" t="s">
        <v>567</v>
      </c>
      <c r="F139" s="149">
        <v>65</v>
      </c>
      <c r="G139" s="148"/>
      <c r="H139" s="148">
        <v>82</v>
      </c>
      <c r="I139" s="150">
        <v>82</v>
      </c>
      <c r="J139" s="151" t="s">
        <v>625</v>
      </c>
      <c r="K139" s="152">
        <f t="shared" si="70"/>
        <v>17</v>
      </c>
      <c r="L139" s="153">
        <f t="shared" si="71"/>
        <v>0.26153846153846155</v>
      </c>
      <c r="M139" s="148" t="s">
        <v>537</v>
      </c>
      <c r="N139" s="154">
        <v>42578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41</v>
      </c>
      <c r="B140" s="146">
        <v>42291</v>
      </c>
      <c r="C140" s="146"/>
      <c r="D140" s="147" t="s">
        <v>627</v>
      </c>
      <c r="E140" s="148" t="s">
        <v>567</v>
      </c>
      <c r="F140" s="149">
        <v>144</v>
      </c>
      <c r="G140" s="148"/>
      <c r="H140" s="148">
        <v>182.5</v>
      </c>
      <c r="I140" s="150">
        <v>181</v>
      </c>
      <c r="J140" s="151" t="s">
        <v>625</v>
      </c>
      <c r="K140" s="152">
        <f t="shared" si="70"/>
        <v>38.5</v>
      </c>
      <c r="L140" s="153">
        <f t="shared" si="71"/>
        <v>0.2673611111111111</v>
      </c>
      <c r="M140" s="148" t="s">
        <v>537</v>
      </c>
      <c r="N140" s="154">
        <v>42817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42</v>
      </c>
      <c r="B141" s="146">
        <v>42291</v>
      </c>
      <c r="C141" s="146"/>
      <c r="D141" s="147" t="s">
        <v>628</v>
      </c>
      <c r="E141" s="148" t="s">
        <v>567</v>
      </c>
      <c r="F141" s="149">
        <v>264</v>
      </c>
      <c r="G141" s="148"/>
      <c r="H141" s="148">
        <v>311</v>
      </c>
      <c r="I141" s="150">
        <v>311</v>
      </c>
      <c r="J141" s="151" t="s">
        <v>625</v>
      </c>
      <c r="K141" s="152">
        <f t="shared" si="70"/>
        <v>47</v>
      </c>
      <c r="L141" s="153">
        <f t="shared" si="71"/>
        <v>0.17803030303030304</v>
      </c>
      <c r="M141" s="148" t="s">
        <v>537</v>
      </c>
      <c r="N141" s="154">
        <v>42604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43</v>
      </c>
      <c r="B142" s="146">
        <v>42318</v>
      </c>
      <c r="C142" s="146"/>
      <c r="D142" s="147" t="s">
        <v>629</v>
      </c>
      <c r="E142" s="148" t="s">
        <v>539</v>
      </c>
      <c r="F142" s="149">
        <v>549.5</v>
      </c>
      <c r="G142" s="148"/>
      <c r="H142" s="148">
        <v>630</v>
      </c>
      <c r="I142" s="150">
        <v>630</v>
      </c>
      <c r="J142" s="151" t="s">
        <v>625</v>
      </c>
      <c r="K142" s="152">
        <f t="shared" si="70"/>
        <v>80.5</v>
      </c>
      <c r="L142" s="153">
        <f t="shared" si="71"/>
        <v>0.1464968152866242</v>
      </c>
      <c r="M142" s="148" t="s">
        <v>537</v>
      </c>
      <c r="N142" s="154">
        <v>42419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44</v>
      </c>
      <c r="B143" s="146">
        <v>42342</v>
      </c>
      <c r="C143" s="146"/>
      <c r="D143" s="147" t="s">
        <v>630</v>
      </c>
      <c r="E143" s="148" t="s">
        <v>567</v>
      </c>
      <c r="F143" s="149">
        <v>1027.5</v>
      </c>
      <c r="G143" s="148"/>
      <c r="H143" s="148">
        <v>1315</v>
      </c>
      <c r="I143" s="150">
        <v>1250</v>
      </c>
      <c r="J143" s="151" t="s">
        <v>625</v>
      </c>
      <c r="K143" s="152">
        <f t="shared" si="70"/>
        <v>287.5</v>
      </c>
      <c r="L143" s="153">
        <f t="shared" si="71"/>
        <v>0.27980535279805352</v>
      </c>
      <c r="M143" s="148" t="s">
        <v>537</v>
      </c>
      <c r="N143" s="154">
        <v>43244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45</v>
      </c>
      <c r="B144" s="146">
        <v>42367</v>
      </c>
      <c r="C144" s="146"/>
      <c r="D144" s="147" t="s">
        <v>631</v>
      </c>
      <c r="E144" s="148" t="s">
        <v>567</v>
      </c>
      <c r="F144" s="149">
        <v>465</v>
      </c>
      <c r="G144" s="148"/>
      <c r="H144" s="148">
        <v>540</v>
      </c>
      <c r="I144" s="150">
        <v>540</v>
      </c>
      <c r="J144" s="151" t="s">
        <v>625</v>
      </c>
      <c r="K144" s="152">
        <f t="shared" si="70"/>
        <v>75</v>
      </c>
      <c r="L144" s="153">
        <f t="shared" si="71"/>
        <v>0.16129032258064516</v>
      </c>
      <c r="M144" s="148" t="s">
        <v>537</v>
      </c>
      <c r="N144" s="154">
        <v>42530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46</v>
      </c>
      <c r="B145" s="146">
        <v>42380</v>
      </c>
      <c r="C145" s="146"/>
      <c r="D145" s="147" t="s">
        <v>365</v>
      </c>
      <c r="E145" s="148" t="s">
        <v>539</v>
      </c>
      <c r="F145" s="149">
        <v>81</v>
      </c>
      <c r="G145" s="148"/>
      <c r="H145" s="148">
        <v>110</v>
      </c>
      <c r="I145" s="150">
        <v>110</v>
      </c>
      <c r="J145" s="151" t="s">
        <v>625</v>
      </c>
      <c r="K145" s="152">
        <f t="shared" si="70"/>
        <v>29</v>
      </c>
      <c r="L145" s="153">
        <f t="shared" si="71"/>
        <v>0.35802469135802467</v>
      </c>
      <c r="M145" s="148" t="s">
        <v>537</v>
      </c>
      <c r="N145" s="154">
        <v>42745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47</v>
      </c>
      <c r="B146" s="146">
        <v>42382</v>
      </c>
      <c r="C146" s="146"/>
      <c r="D146" s="147" t="s">
        <v>632</v>
      </c>
      <c r="E146" s="148" t="s">
        <v>539</v>
      </c>
      <c r="F146" s="149">
        <v>417.5</v>
      </c>
      <c r="G146" s="148"/>
      <c r="H146" s="148">
        <v>547</v>
      </c>
      <c r="I146" s="150">
        <v>535</v>
      </c>
      <c r="J146" s="151" t="s">
        <v>625</v>
      </c>
      <c r="K146" s="152">
        <f t="shared" si="70"/>
        <v>129.5</v>
      </c>
      <c r="L146" s="153">
        <f t="shared" si="71"/>
        <v>0.31017964071856285</v>
      </c>
      <c r="M146" s="148" t="s">
        <v>537</v>
      </c>
      <c r="N146" s="154">
        <v>42578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48</v>
      </c>
      <c r="B147" s="146">
        <v>42408</v>
      </c>
      <c r="C147" s="146"/>
      <c r="D147" s="147" t="s">
        <v>633</v>
      </c>
      <c r="E147" s="148" t="s">
        <v>567</v>
      </c>
      <c r="F147" s="149">
        <v>650</v>
      </c>
      <c r="G147" s="148"/>
      <c r="H147" s="148">
        <v>800</v>
      </c>
      <c r="I147" s="150">
        <v>800</v>
      </c>
      <c r="J147" s="151" t="s">
        <v>625</v>
      </c>
      <c r="K147" s="152">
        <f t="shared" si="70"/>
        <v>150</v>
      </c>
      <c r="L147" s="153">
        <f t="shared" si="71"/>
        <v>0.23076923076923078</v>
      </c>
      <c r="M147" s="148" t="s">
        <v>537</v>
      </c>
      <c r="N147" s="154">
        <v>43154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49</v>
      </c>
      <c r="B148" s="146">
        <v>42433</v>
      </c>
      <c r="C148" s="146"/>
      <c r="D148" s="147" t="s">
        <v>206</v>
      </c>
      <c r="E148" s="148" t="s">
        <v>567</v>
      </c>
      <c r="F148" s="149">
        <v>437.5</v>
      </c>
      <c r="G148" s="148"/>
      <c r="H148" s="148">
        <v>504.5</v>
      </c>
      <c r="I148" s="150">
        <v>522</v>
      </c>
      <c r="J148" s="151" t="s">
        <v>634</v>
      </c>
      <c r="K148" s="152">
        <f t="shared" si="70"/>
        <v>67</v>
      </c>
      <c r="L148" s="153">
        <f t="shared" si="71"/>
        <v>0.15314285714285714</v>
      </c>
      <c r="M148" s="148" t="s">
        <v>537</v>
      </c>
      <c r="N148" s="154">
        <v>42480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50</v>
      </c>
      <c r="B149" s="146">
        <v>42438</v>
      </c>
      <c r="C149" s="146"/>
      <c r="D149" s="147" t="s">
        <v>635</v>
      </c>
      <c r="E149" s="148" t="s">
        <v>567</v>
      </c>
      <c r="F149" s="149">
        <v>189.5</v>
      </c>
      <c r="G149" s="148"/>
      <c r="H149" s="148">
        <v>218</v>
      </c>
      <c r="I149" s="150">
        <v>218</v>
      </c>
      <c r="J149" s="151" t="s">
        <v>625</v>
      </c>
      <c r="K149" s="152">
        <f t="shared" si="70"/>
        <v>28.5</v>
      </c>
      <c r="L149" s="153">
        <f t="shared" si="71"/>
        <v>0.15039577836411611</v>
      </c>
      <c r="M149" s="148" t="s">
        <v>537</v>
      </c>
      <c r="N149" s="154">
        <v>43034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5">
        <v>51</v>
      </c>
      <c r="B150" s="156">
        <v>42471</v>
      </c>
      <c r="C150" s="156"/>
      <c r="D150" s="164" t="s">
        <v>636</v>
      </c>
      <c r="E150" s="159" t="s">
        <v>567</v>
      </c>
      <c r="F150" s="159">
        <v>36.5</v>
      </c>
      <c r="G150" s="160"/>
      <c r="H150" s="160">
        <v>15.85</v>
      </c>
      <c r="I150" s="160">
        <v>60</v>
      </c>
      <c r="J150" s="161" t="s">
        <v>637</v>
      </c>
      <c r="K150" s="162">
        <f t="shared" si="70"/>
        <v>-20.65</v>
      </c>
      <c r="L150" s="163">
        <f t="shared" si="71"/>
        <v>-0.5657534246575342</v>
      </c>
      <c r="M150" s="159" t="s">
        <v>549</v>
      </c>
      <c r="N150" s="167">
        <v>43627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52</v>
      </c>
      <c r="B151" s="146">
        <v>42472</v>
      </c>
      <c r="C151" s="146"/>
      <c r="D151" s="147" t="s">
        <v>638</v>
      </c>
      <c r="E151" s="148" t="s">
        <v>567</v>
      </c>
      <c r="F151" s="149">
        <v>93</v>
      </c>
      <c r="G151" s="148"/>
      <c r="H151" s="148">
        <v>149</v>
      </c>
      <c r="I151" s="150">
        <v>140</v>
      </c>
      <c r="J151" s="151" t="s">
        <v>639</v>
      </c>
      <c r="K151" s="152">
        <f t="shared" si="70"/>
        <v>56</v>
      </c>
      <c r="L151" s="153">
        <f t="shared" si="71"/>
        <v>0.60215053763440862</v>
      </c>
      <c r="M151" s="148" t="s">
        <v>537</v>
      </c>
      <c r="N151" s="154">
        <v>42740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53</v>
      </c>
      <c r="B152" s="146">
        <v>42472</v>
      </c>
      <c r="C152" s="146"/>
      <c r="D152" s="147" t="s">
        <v>640</v>
      </c>
      <c r="E152" s="148" t="s">
        <v>567</v>
      </c>
      <c r="F152" s="149">
        <v>130</v>
      </c>
      <c r="G152" s="148"/>
      <c r="H152" s="148">
        <v>150</v>
      </c>
      <c r="I152" s="150" t="s">
        <v>641</v>
      </c>
      <c r="J152" s="151" t="s">
        <v>625</v>
      </c>
      <c r="K152" s="152">
        <f t="shared" si="70"/>
        <v>20</v>
      </c>
      <c r="L152" s="153">
        <f t="shared" si="71"/>
        <v>0.15384615384615385</v>
      </c>
      <c r="M152" s="148" t="s">
        <v>537</v>
      </c>
      <c r="N152" s="154">
        <v>42564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54</v>
      </c>
      <c r="B153" s="146">
        <v>42473</v>
      </c>
      <c r="C153" s="146"/>
      <c r="D153" s="147" t="s">
        <v>642</v>
      </c>
      <c r="E153" s="148" t="s">
        <v>567</v>
      </c>
      <c r="F153" s="149">
        <v>196</v>
      </c>
      <c r="G153" s="148"/>
      <c r="H153" s="148">
        <v>299</v>
      </c>
      <c r="I153" s="150">
        <v>299</v>
      </c>
      <c r="J153" s="151" t="s">
        <v>625</v>
      </c>
      <c r="K153" s="152">
        <v>103</v>
      </c>
      <c r="L153" s="153">
        <v>0.52551020408163296</v>
      </c>
      <c r="M153" s="148" t="s">
        <v>537</v>
      </c>
      <c r="N153" s="154">
        <v>42620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55</v>
      </c>
      <c r="B154" s="146">
        <v>42473</v>
      </c>
      <c r="C154" s="146"/>
      <c r="D154" s="147" t="s">
        <v>643</v>
      </c>
      <c r="E154" s="148" t="s">
        <v>567</v>
      </c>
      <c r="F154" s="149">
        <v>88</v>
      </c>
      <c r="G154" s="148"/>
      <c r="H154" s="148">
        <v>103</v>
      </c>
      <c r="I154" s="150">
        <v>103</v>
      </c>
      <c r="J154" s="151" t="s">
        <v>625</v>
      </c>
      <c r="K154" s="152">
        <v>15</v>
      </c>
      <c r="L154" s="153">
        <v>0.170454545454545</v>
      </c>
      <c r="M154" s="148" t="s">
        <v>537</v>
      </c>
      <c r="N154" s="154">
        <v>42530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56</v>
      </c>
      <c r="B155" s="146">
        <v>42492</v>
      </c>
      <c r="C155" s="146"/>
      <c r="D155" s="147" t="s">
        <v>644</v>
      </c>
      <c r="E155" s="148" t="s">
        <v>567</v>
      </c>
      <c r="F155" s="149">
        <v>127.5</v>
      </c>
      <c r="G155" s="148"/>
      <c r="H155" s="148">
        <v>148</v>
      </c>
      <c r="I155" s="150" t="s">
        <v>645</v>
      </c>
      <c r="J155" s="151" t="s">
        <v>625</v>
      </c>
      <c r="K155" s="152">
        <f>H155-F155</f>
        <v>20.5</v>
      </c>
      <c r="L155" s="153">
        <f>K155/F155</f>
        <v>0.16078431372549021</v>
      </c>
      <c r="M155" s="148" t="s">
        <v>537</v>
      </c>
      <c r="N155" s="154">
        <v>42564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57</v>
      </c>
      <c r="B156" s="146">
        <v>42493</v>
      </c>
      <c r="C156" s="146"/>
      <c r="D156" s="147" t="s">
        <v>646</v>
      </c>
      <c r="E156" s="148" t="s">
        <v>567</v>
      </c>
      <c r="F156" s="149">
        <v>675</v>
      </c>
      <c r="G156" s="148"/>
      <c r="H156" s="148">
        <v>815</v>
      </c>
      <c r="I156" s="150" t="s">
        <v>647</v>
      </c>
      <c r="J156" s="151" t="s">
        <v>625</v>
      </c>
      <c r="K156" s="152">
        <f>H156-F156</f>
        <v>140</v>
      </c>
      <c r="L156" s="153">
        <f>K156/F156</f>
        <v>0.2074074074074074</v>
      </c>
      <c r="M156" s="148" t="s">
        <v>537</v>
      </c>
      <c r="N156" s="154">
        <v>43154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5">
        <v>58</v>
      </c>
      <c r="B157" s="156">
        <v>42522</v>
      </c>
      <c r="C157" s="156"/>
      <c r="D157" s="157" t="s">
        <v>648</v>
      </c>
      <c r="E157" s="158" t="s">
        <v>567</v>
      </c>
      <c r="F157" s="159">
        <v>500</v>
      </c>
      <c r="G157" s="159"/>
      <c r="H157" s="160">
        <v>232.5</v>
      </c>
      <c r="I157" s="160" t="s">
        <v>649</v>
      </c>
      <c r="J157" s="161" t="s">
        <v>650</v>
      </c>
      <c r="K157" s="162">
        <f>H157-F157</f>
        <v>-267.5</v>
      </c>
      <c r="L157" s="163">
        <f>K157/F157</f>
        <v>-0.53500000000000003</v>
      </c>
      <c r="M157" s="159" t="s">
        <v>549</v>
      </c>
      <c r="N157" s="156">
        <v>43735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59</v>
      </c>
      <c r="B158" s="146">
        <v>42527</v>
      </c>
      <c r="C158" s="146"/>
      <c r="D158" s="147" t="s">
        <v>495</v>
      </c>
      <c r="E158" s="148" t="s">
        <v>567</v>
      </c>
      <c r="F158" s="149">
        <v>110</v>
      </c>
      <c r="G158" s="148"/>
      <c r="H158" s="148">
        <v>126.5</v>
      </c>
      <c r="I158" s="150">
        <v>125</v>
      </c>
      <c r="J158" s="151" t="s">
        <v>576</v>
      </c>
      <c r="K158" s="152">
        <f>H158-F158</f>
        <v>16.5</v>
      </c>
      <c r="L158" s="153">
        <f>K158/F158</f>
        <v>0.15</v>
      </c>
      <c r="M158" s="148" t="s">
        <v>537</v>
      </c>
      <c r="N158" s="154">
        <v>42552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60</v>
      </c>
      <c r="B159" s="146">
        <v>42538</v>
      </c>
      <c r="C159" s="146"/>
      <c r="D159" s="147" t="s">
        <v>651</v>
      </c>
      <c r="E159" s="148" t="s">
        <v>567</v>
      </c>
      <c r="F159" s="149">
        <v>44</v>
      </c>
      <c r="G159" s="148"/>
      <c r="H159" s="148">
        <v>69.5</v>
      </c>
      <c r="I159" s="150">
        <v>69.5</v>
      </c>
      <c r="J159" s="151" t="s">
        <v>652</v>
      </c>
      <c r="K159" s="152">
        <f>H159-F159</f>
        <v>25.5</v>
      </c>
      <c r="L159" s="153">
        <f>K159/F159</f>
        <v>0.57954545454545459</v>
      </c>
      <c r="M159" s="148" t="s">
        <v>537</v>
      </c>
      <c r="N159" s="154">
        <v>42977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61</v>
      </c>
      <c r="B160" s="146">
        <v>42549</v>
      </c>
      <c r="C160" s="146"/>
      <c r="D160" s="147" t="s">
        <v>653</v>
      </c>
      <c r="E160" s="148" t="s">
        <v>567</v>
      </c>
      <c r="F160" s="149">
        <v>262.5</v>
      </c>
      <c r="G160" s="148"/>
      <c r="H160" s="148">
        <v>340</v>
      </c>
      <c r="I160" s="150">
        <v>333</v>
      </c>
      <c r="J160" s="151" t="s">
        <v>654</v>
      </c>
      <c r="K160" s="152">
        <v>77.5</v>
      </c>
      <c r="L160" s="153">
        <v>0.29523809523809502</v>
      </c>
      <c r="M160" s="148" t="s">
        <v>537</v>
      </c>
      <c r="N160" s="154">
        <v>43017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62</v>
      </c>
      <c r="B161" s="146">
        <v>42549</v>
      </c>
      <c r="C161" s="146"/>
      <c r="D161" s="147" t="s">
        <v>655</v>
      </c>
      <c r="E161" s="148" t="s">
        <v>567</v>
      </c>
      <c r="F161" s="149">
        <v>840</v>
      </c>
      <c r="G161" s="148"/>
      <c r="H161" s="148">
        <v>1230</v>
      </c>
      <c r="I161" s="150">
        <v>1230</v>
      </c>
      <c r="J161" s="151" t="s">
        <v>625</v>
      </c>
      <c r="K161" s="152">
        <v>390</v>
      </c>
      <c r="L161" s="153">
        <v>0.46428571428571402</v>
      </c>
      <c r="M161" s="148" t="s">
        <v>537</v>
      </c>
      <c r="N161" s="154">
        <v>42649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68">
        <v>63</v>
      </c>
      <c r="B162" s="169">
        <v>42556</v>
      </c>
      <c r="C162" s="169"/>
      <c r="D162" s="170" t="s">
        <v>656</v>
      </c>
      <c r="E162" s="171" t="s">
        <v>567</v>
      </c>
      <c r="F162" s="171">
        <v>395</v>
      </c>
      <c r="G162" s="172"/>
      <c r="H162" s="172">
        <f>(468.5+342.5)/2</f>
        <v>405.5</v>
      </c>
      <c r="I162" s="172">
        <v>510</v>
      </c>
      <c r="J162" s="173" t="s">
        <v>657</v>
      </c>
      <c r="K162" s="174">
        <f t="shared" ref="K162:K168" si="72">H162-F162</f>
        <v>10.5</v>
      </c>
      <c r="L162" s="175">
        <f t="shared" ref="L162:L168" si="73">K162/F162</f>
        <v>2.6582278481012658E-2</v>
      </c>
      <c r="M162" s="171" t="s">
        <v>658</v>
      </c>
      <c r="N162" s="169">
        <v>43606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5">
        <v>64</v>
      </c>
      <c r="B163" s="156">
        <v>42584</v>
      </c>
      <c r="C163" s="156"/>
      <c r="D163" s="157" t="s">
        <v>659</v>
      </c>
      <c r="E163" s="158" t="s">
        <v>539</v>
      </c>
      <c r="F163" s="159">
        <f>169.5-12.8</f>
        <v>156.69999999999999</v>
      </c>
      <c r="G163" s="159"/>
      <c r="H163" s="160">
        <v>77</v>
      </c>
      <c r="I163" s="160" t="s">
        <v>660</v>
      </c>
      <c r="J163" s="161" t="s">
        <v>661</v>
      </c>
      <c r="K163" s="162">
        <f t="shared" si="72"/>
        <v>-79.699999999999989</v>
      </c>
      <c r="L163" s="163">
        <f t="shared" si="73"/>
        <v>-0.50861518825781749</v>
      </c>
      <c r="M163" s="159" t="s">
        <v>549</v>
      </c>
      <c r="N163" s="156">
        <v>43522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5">
        <v>65</v>
      </c>
      <c r="B164" s="156">
        <v>42586</v>
      </c>
      <c r="C164" s="156"/>
      <c r="D164" s="157" t="s">
        <v>662</v>
      </c>
      <c r="E164" s="158" t="s">
        <v>567</v>
      </c>
      <c r="F164" s="159">
        <v>400</v>
      </c>
      <c r="G164" s="159"/>
      <c r="H164" s="160">
        <v>305</v>
      </c>
      <c r="I164" s="160">
        <v>475</v>
      </c>
      <c r="J164" s="161" t="s">
        <v>663</v>
      </c>
      <c r="K164" s="162">
        <f t="shared" si="72"/>
        <v>-95</v>
      </c>
      <c r="L164" s="163">
        <f t="shared" si="73"/>
        <v>-0.23749999999999999</v>
      </c>
      <c r="M164" s="159" t="s">
        <v>549</v>
      </c>
      <c r="N164" s="156">
        <v>43606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66</v>
      </c>
      <c r="B165" s="146">
        <v>42593</v>
      </c>
      <c r="C165" s="146"/>
      <c r="D165" s="147" t="s">
        <v>664</v>
      </c>
      <c r="E165" s="148" t="s">
        <v>567</v>
      </c>
      <c r="F165" s="149">
        <v>86.5</v>
      </c>
      <c r="G165" s="148"/>
      <c r="H165" s="148">
        <v>130</v>
      </c>
      <c r="I165" s="150">
        <v>130</v>
      </c>
      <c r="J165" s="151" t="s">
        <v>665</v>
      </c>
      <c r="K165" s="152">
        <f t="shared" si="72"/>
        <v>43.5</v>
      </c>
      <c r="L165" s="153">
        <f t="shared" si="73"/>
        <v>0.50289017341040465</v>
      </c>
      <c r="M165" s="148" t="s">
        <v>537</v>
      </c>
      <c r="N165" s="154">
        <v>43091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5">
        <v>67</v>
      </c>
      <c r="B166" s="156">
        <v>42600</v>
      </c>
      <c r="C166" s="156"/>
      <c r="D166" s="157" t="s">
        <v>109</v>
      </c>
      <c r="E166" s="158" t="s">
        <v>567</v>
      </c>
      <c r="F166" s="159">
        <v>133.5</v>
      </c>
      <c r="G166" s="159"/>
      <c r="H166" s="160">
        <v>126.5</v>
      </c>
      <c r="I166" s="160">
        <v>178</v>
      </c>
      <c r="J166" s="161" t="s">
        <v>666</v>
      </c>
      <c r="K166" s="162">
        <f t="shared" si="72"/>
        <v>-7</v>
      </c>
      <c r="L166" s="163">
        <f t="shared" si="73"/>
        <v>-5.2434456928838954E-2</v>
      </c>
      <c r="M166" s="159" t="s">
        <v>549</v>
      </c>
      <c r="N166" s="156">
        <v>42615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68</v>
      </c>
      <c r="B167" s="146">
        <v>42613</v>
      </c>
      <c r="C167" s="146"/>
      <c r="D167" s="147" t="s">
        <v>667</v>
      </c>
      <c r="E167" s="148" t="s">
        <v>567</v>
      </c>
      <c r="F167" s="149">
        <v>560</v>
      </c>
      <c r="G167" s="148"/>
      <c r="H167" s="148">
        <v>725</v>
      </c>
      <c r="I167" s="150">
        <v>725</v>
      </c>
      <c r="J167" s="151" t="s">
        <v>569</v>
      </c>
      <c r="K167" s="152">
        <f t="shared" si="72"/>
        <v>165</v>
      </c>
      <c r="L167" s="153">
        <f t="shared" si="73"/>
        <v>0.29464285714285715</v>
      </c>
      <c r="M167" s="148" t="s">
        <v>537</v>
      </c>
      <c r="N167" s="154">
        <v>42456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69</v>
      </c>
      <c r="B168" s="146">
        <v>42614</v>
      </c>
      <c r="C168" s="146"/>
      <c r="D168" s="147" t="s">
        <v>668</v>
      </c>
      <c r="E168" s="148" t="s">
        <v>567</v>
      </c>
      <c r="F168" s="149">
        <v>160.5</v>
      </c>
      <c r="G168" s="148"/>
      <c r="H168" s="148">
        <v>210</v>
      </c>
      <c r="I168" s="150">
        <v>210</v>
      </c>
      <c r="J168" s="151" t="s">
        <v>569</v>
      </c>
      <c r="K168" s="152">
        <f t="shared" si="72"/>
        <v>49.5</v>
      </c>
      <c r="L168" s="153">
        <f t="shared" si="73"/>
        <v>0.30841121495327101</v>
      </c>
      <c r="M168" s="148" t="s">
        <v>537</v>
      </c>
      <c r="N168" s="154">
        <v>42871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70</v>
      </c>
      <c r="B169" s="146">
        <v>42646</v>
      </c>
      <c r="C169" s="146"/>
      <c r="D169" s="147" t="s">
        <v>378</v>
      </c>
      <c r="E169" s="148" t="s">
        <v>567</v>
      </c>
      <c r="F169" s="149">
        <v>430</v>
      </c>
      <c r="G169" s="148"/>
      <c r="H169" s="148">
        <v>596</v>
      </c>
      <c r="I169" s="150">
        <v>575</v>
      </c>
      <c r="J169" s="151" t="s">
        <v>669</v>
      </c>
      <c r="K169" s="152">
        <v>166</v>
      </c>
      <c r="L169" s="153">
        <v>0.38604651162790699</v>
      </c>
      <c r="M169" s="148" t="s">
        <v>537</v>
      </c>
      <c r="N169" s="154">
        <v>42769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71</v>
      </c>
      <c r="B170" s="146">
        <v>42657</v>
      </c>
      <c r="C170" s="146"/>
      <c r="D170" s="147" t="s">
        <v>670</v>
      </c>
      <c r="E170" s="148" t="s">
        <v>567</v>
      </c>
      <c r="F170" s="149">
        <v>280</v>
      </c>
      <c r="G170" s="148"/>
      <c r="H170" s="148">
        <v>345</v>
      </c>
      <c r="I170" s="150">
        <v>345</v>
      </c>
      <c r="J170" s="151" t="s">
        <v>569</v>
      </c>
      <c r="K170" s="152">
        <f t="shared" ref="K170:K175" si="74">H170-F170</f>
        <v>65</v>
      </c>
      <c r="L170" s="153">
        <f>K170/F170</f>
        <v>0.23214285714285715</v>
      </c>
      <c r="M170" s="148" t="s">
        <v>537</v>
      </c>
      <c r="N170" s="154">
        <v>42814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72</v>
      </c>
      <c r="B171" s="146">
        <v>42657</v>
      </c>
      <c r="C171" s="146"/>
      <c r="D171" s="147" t="s">
        <v>671</v>
      </c>
      <c r="E171" s="148" t="s">
        <v>567</v>
      </c>
      <c r="F171" s="149">
        <v>245</v>
      </c>
      <c r="G171" s="148"/>
      <c r="H171" s="148">
        <v>325.5</v>
      </c>
      <c r="I171" s="150">
        <v>330</v>
      </c>
      <c r="J171" s="151" t="s">
        <v>672</v>
      </c>
      <c r="K171" s="152">
        <f t="shared" si="74"/>
        <v>80.5</v>
      </c>
      <c r="L171" s="153">
        <f>K171/F171</f>
        <v>0.32857142857142857</v>
      </c>
      <c r="M171" s="148" t="s">
        <v>537</v>
      </c>
      <c r="N171" s="154">
        <v>42769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73</v>
      </c>
      <c r="B172" s="146">
        <v>42660</v>
      </c>
      <c r="C172" s="146"/>
      <c r="D172" s="147" t="s">
        <v>334</v>
      </c>
      <c r="E172" s="148" t="s">
        <v>567</v>
      </c>
      <c r="F172" s="149">
        <v>125</v>
      </c>
      <c r="G172" s="148"/>
      <c r="H172" s="148">
        <v>160</v>
      </c>
      <c r="I172" s="150">
        <v>160</v>
      </c>
      <c r="J172" s="151" t="s">
        <v>625</v>
      </c>
      <c r="K172" s="152">
        <f t="shared" si="74"/>
        <v>35</v>
      </c>
      <c r="L172" s="153">
        <v>0.28000000000000003</v>
      </c>
      <c r="M172" s="148" t="s">
        <v>537</v>
      </c>
      <c r="N172" s="154">
        <v>42803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74</v>
      </c>
      <c r="B173" s="146">
        <v>42660</v>
      </c>
      <c r="C173" s="146"/>
      <c r="D173" s="147" t="s">
        <v>434</v>
      </c>
      <c r="E173" s="148" t="s">
        <v>567</v>
      </c>
      <c r="F173" s="149">
        <v>114</v>
      </c>
      <c r="G173" s="148"/>
      <c r="H173" s="148">
        <v>145</v>
      </c>
      <c r="I173" s="150">
        <v>145</v>
      </c>
      <c r="J173" s="151" t="s">
        <v>625</v>
      </c>
      <c r="K173" s="152">
        <f t="shared" si="74"/>
        <v>31</v>
      </c>
      <c r="L173" s="153">
        <f>K173/F173</f>
        <v>0.27192982456140352</v>
      </c>
      <c r="M173" s="148" t="s">
        <v>537</v>
      </c>
      <c r="N173" s="154">
        <v>42859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75</v>
      </c>
      <c r="B174" s="146">
        <v>42660</v>
      </c>
      <c r="C174" s="146"/>
      <c r="D174" s="147" t="s">
        <v>673</v>
      </c>
      <c r="E174" s="148" t="s">
        <v>567</v>
      </c>
      <c r="F174" s="149">
        <v>212</v>
      </c>
      <c r="G174" s="148"/>
      <c r="H174" s="148">
        <v>280</v>
      </c>
      <c r="I174" s="150">
        <v>276</v>
      </c>
      <c r="J174" s="151" t="s">
        <v>674</v>
      </c>
      <c r="K174" s="152">
        <f t="shared" si="74"/>
        <v>68</v>
      </c>
      <c r="L174" s="153">
        <f>K174/F174</f>
        <v>0.32075471698113206</v>
      </c>
      <c r="M174" s="148" t="s">
        <v>537</v>
      </c>
      <c r="N174" s="154">
        <v>42858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76</v>
      </c>
      <c r="B175" s="146">
        <v>42678</v>
      </c>
      <c r="C175" s="146"/>
      <c r="D175" s="147" t="s">
        <v>425</v>
      </c>
      <c r="E175" s="148" t="s">
        <v>567</v>
      </c>
      <c r="F175" s="149">
        <v>155</v>
      </c>
      <c r="G175" s="148"/>
      <c r="H175" s="148">
        <v>210</v>
      </c>
      <c r="I175" s="150">
        <v>210</v>
      </c>
      <c r="J175" s="151" t="s">
        <v>675</v>
      </c>
      <c r="K175" s="152">
        <f t="shared" si="74"/>
        <v>55</v>
      </c>
      <c r="L175" s="153">
        <f>K175/F175</f>
        <v>0.35483870967741937</v>
      </c>
      <c r="M175" s="148" t="s">
        <v>537</v>
      </c>
      <c r="N175" s="154">
        <v>42944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5">
        <v>77</v>
      </c>
      <c r="B176" s="156">
        <v>42710</v>
      </c>
      <c r="C176" s="156"/>
      <c r="D176" s="157" t="s">
        <v>676</v>
      </c>
      <c r="E176" s="158" t="s">
        <v>567</v>
      </c>
      <c r="F176" s="159">
        <v>150.5</v>
      </c>
      <c r="G176" s="159"/>
      <c r="H176" s="160">
        <v>72.5</v>
      </c>
      <c r="I176" s="160">
        <v>174</v>
      </c>
      <c r="J176" s="161" t="s">
        <v>677</v>
      </c>
      <c r="K176" s="162">
        <v>-78</v>
      </c>
      <c r="L176" s="163">
        <v>-0.51827242524916906</v>
      </c>
      <c r="M176" s="159" t="s">
        <v>549</v>
      </c>
      <c r="N176" s="156">
        <v>43333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45">
        <v>78</v>
      </c>
      <c r="B177" s="146">
        <v>42712</v>
      </c>
      <c r="C177" s="146"/>
      <c r="D177" s="147" t="s">
        <v>678</v>
      </c>
      <c r="E177" s="148" t="s">
        <v>567</v>
      </c>
      <c r="F177" s="149">
        <v>380</v>
      </c>
      <c r="G177" s="148"/>
      <c r="H177" s="148">
        <v>478</v>
      </c>
      <c r="I177" s="150">
        <v>468</v>
      </c>
      <c r="J177" s="151" t="s">
        <v>625</v>
      </c>
      <c r="K177" s="152">
        <f>H177-F177</f>
        <v>98</v>
      </c>
      <c r="L177" s="153">
        <f>K177/F177</f>
        <v>0.25789473684210529</v>
      </c>
      <c r="M177" s="148" t="s">
        <v>537</v>
      </c>
      <c r="N177" s="154">
        <v>43025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45">
        <v>79</v>
      </c>
      <c r="B178" s="146">
        <v>42734</v>
      </c>
      <c r="C178" s="146"/>
      <c r="D178" s="147" t="s">
        <v>108</v>
      </c>
      <c r="E178" s="148" t="s">
        <v>567</v>
      </c>
      <c r="F178" s="149">
        <v>305</v>
      </c>
      <c r="G178" s="148"/>
      <c r="H178" s="148">
        <v>375</v>
      </c>
      <c r="I178" s="150">
        <v>375</v>
      </c>
      <c r="J178" s="151" t="s">
        <v>625</v>
      </c>
      <c r="K178" s="152">
        <f>H178-F178</f>
        <v>70</v>
      </c>
      <c r="L178" s="153">
        <f>K178/F178</f>
        <v>0.22950819672131148</v>
      </c>
      <c r="M178" s="148" t="s">
        <v>537</v>
      </c>
      <c r="N178" s="154">
        <v>42768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80</v>
      </c>
      <c r="B179" s="146">
        <v>42739</v>
      </c>
      <c r="C179" s="146"/>
      <c r="D179" s="147" t="s">
        <v>94</v>
      </c>
      <c r="E179" s="148" t="s">
        <v>567</v>
      </c>
      <c r="F179" s="149">
        <v>99.5</v>
      </c>
      <c r="G179" s="148"/>
      <c r="H179" s="148">
        <v>158</v>
      </c>
      <c r="I179" s="150">
        <v>158</v>
      </c>
      <c r="J179" s="151" t="s">
        <v>625</v>
      </c>
      <c r="K179" s="152">
        <f>H179-F179</f>
        <v>58.5</v>
      </c>
      <c r="L179" s="153">
        <f>K179/F179</f>
        <v>0.5879396984924623</v>
      </c>
      <c r="M179" s="148" t="s">
        <v>537</v>
      </c>
      <c r="N179" s="154">
        <v>42898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45">
        <v>81</v>
      </c>
      <c r="B180" s="146">
        <v>42739</v>
      </c>
      <c r="C180" s="146"/>
      <c r="D180" s="147" t="s">
        <v>94</v>
      </c>
      <c r="E180" s="148" t="s">
        <v>567</v>
      </c>
      <c r="F180" s="149">
        <v>99.5</v>
      </c>
      <c r="G180" s="148"/>
      <c r="H180" s="148">
        <v>158</v>
      </c>
      <c r="I180" s="150">
        <v>158</v>
      </c>
      <c r="J180" s="151" t="s">
        <v>625</v>
      </c>
      <c r="K180" s="152">
        <v>58.5</v>
      </c>
      <c r="L180" s="153">
        <v>0.58793969849246197</v>
      </c>
      <c r="M180" s="148" t="s">
        <v>537</v>
      </c>
      <c r="N180" s="154">
        <v>42898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45">
        <v>82</v>
      </c>
      <c r="B181" s="146">
        <v>42786</v>
      </c>
      <c r="C181" s="146"/>
      <c r="D181" s="147" t="s">
        <v>182</v>
      </c>
      <c r="E181" s="148" t="s">
        <v>567</v>
      </c>
      <c r="F181" s="149">
        <v>140.5</v>
      </c>
      <c r="G181" s="148"/>
      <c r="H181" s="148">
        <v>220</v>
      </c>
      <c r="I181" s="150">
        <v>220</v>
      </c>
      <c r="J181" s="151" t="s">
        <v>625</v>
      </c>
      <c r="K181" s="152">
        <f>H181-F181</f>
        <v>79.5</v>
      </c>
      <c r="L181" s="153">
        <f>K181/F181</f>
        <v>0.5658362989323843</v>
      </c>
      <c r="M181" s="148" t="s">
        <v>537</v>
      </c>
      <c r="N181" s="154">
        <v>42864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45">
        <v>83</v>
      </c>
      <c r="B182" s="146">
        <v>42786</v>
      </c>
      <c r="C182" s="146"/>
      <c r="D182" s="147" t="s">
        <v>679</v>
      </c>
      <c r="E182" s="148" t="s">
        <v>567</v>
      </c>
      <c r="F182" s="149">
        <v>202.5</v>
      </c>
      <c r="G182" s="148"/>
      <c r="H182" s="148">
        <v>234</v>
      </c>
      <c r="I182" s="150">
        <v>234</v>
      </c>
      <c r="J182" s="151" t="s">
        <v>625</v>
      </c>
      <c r="K182" s="152">
        <v>31.5</v>
      </c>
      <c r="L182" s="153">
        <v>0.155555555555556</v>
      </c>
      <c r="M182" s="148" t="s">
        <v>537</v>
      </c>
      <c r="N182" s="154">
        <v>42836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84</v>
      </c>
      <c r="B183" s="146">
        <v>42818</v>
      </c>
      <c r="C183" s="146"/>
      <c r="D183" s="147" t="s">
        <v>680</v>
      </c>
      <c r="E183" s="148" t="s">
        <v>567</v>
      </c>
      <c r="F183" s="149">
        <v>300.5</v>
      </c>
      <c r="G183" s="148"/>
      <c r="H183" s="148">
        <v>417.5</v>
      </c>
      <c r="I183" s="150">
        <v>420</v>
      </c>
      <c r="J183" s="151" t="s">
        <v>681</v>
      </c>
      <c r="K183" s="152">
        <f>H183-F183</f>
        <v>117</v>
      </c>
      <c r="L183" s="153">
        <f>K183/F183</f>
        <v>0.38935108153078202</v>
      </c>
      <c r="M183" s="148" t="s">
        <v>537</v>
      </c>
      <c r="N183" s="154">
        <v>43070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85</v>
      </c>
      <c r="B184" s="146">
        <v>42818</v>
      </c>
      <c r="C184" s="146"/>
      <c r="D184" s="147" t="s">
        <v>655</v>
      </c>
      <c r="E184" s="148" t="s">
        <v>567</v>
      </c>
      <c r="F184" s="149">
        <v>850</v>
      </c>
      <c r="G184" s="148"/>
      <c r="H184" s="148">
        <v>1042.5</v>
      </c>
      <c r="I184" s="150">
        <v>1023</v>
      </c>
      <c r="J184" s="151" t="s">
        <v>682</v>
      </c>
      <c r="K184" s="152">
        <v>192.5</v>
      </c>
      <c r="L184" s="153">
        <v>0.22647058823529401</v>
      </c>
      <c r="M184" s="148" t="s">
        <v>537</v>
      </c>
      <c r="N184" s="154">
        <v>42830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45">
        <v>86</v>
      </c>
      <c r="B185" s="146">
        <v>42830</v>
      </c>
      <c r="C185" s="146"/>
      <c r="D185" s="147" t="s">
        <v>453</v>
      </c>
      <c r="E185" s="148" t="s">
        <v>567</v>
      </c>
      <c r="F185" s="149">
        <v>785</v>
      </c>
      <c r="G185" s="148"/>
      <c r="H185" s="148">
        <v>930</v>
      </c>
      <c r="I185" s="150">
        <v>920</v>
      </c>
      <c r="J185" s="151" t="s">
        <v>683</v>
      </c>
      <c r="K185" s="152">
        <f>H185-F185</f>
        <v>145</v>
      </c>
      <c r="L185" s="153">
        <f>K185/F185</f>
        <v>0.18471337579617833</v>
      </c>
      <c r="M185" s="148" t="s">
        <v>537</v>
      </c>
      <c r="N185" s="154">
        <v>42976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5">
        <v>87</v>
      </c>
      <c r="B186" s="156">
        <v>42831</v>
      </c>
      <c r="C186" s="156"/>
      <c r="D186" s="157" t="s">
        <v>684</v>
      </c>
      <c r="E186" s="158" t="s">
        <v>567</v>
      </c>
      <c r="F186" s="159">
        <v>40</v>
      </c>
      <c r="G186" s="159"/>
      <c r="H186" s="160">
        <v>13.1</v>
      </c>
      <c r="I186" s="160">
        <v>60</v>
      </c>
      <c r="J186" s="161" t="s">
        <v>685</v>
      </c>
      <c r="K186" s="162">
        <v>-26.9</v>
      </c>
      <c r="L186" s="163">
        <v>-0.67249999999999999</v>
      </c>
      <c r="M186" s="159" t="s">
        <v>549</v>
      </c>
      <c r="N186" s="156">
        <v>43138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45">
        <v>88</v>
      </c>
      <c r="B187" s="146">
        <v>42837</v>
      </c>
      <c r="C187" s="146"/>
      <c r="D187" s="147" t="s">
        <v>93</v>
      </c>
      <c r="E187" s="148" t="s">
        <v>567</v>
      </c>
      <c r="F187" s="149">
        <v>289.5</v>
      </c>
      <c r="G187" s="148"/>
      <c r="H187" s="148">
        <v>354</v>
      </c>
      <c r="I187" s="150">
        <v>360</v>
      </c>
      <c r="J187" s="151" t="s">
        <v>686</v>
      </c>
      <c r="K187" s="152">
        <f t="shared" ref="K187:K195" si="75">H187-F187</f>
        <v>64.5</v>
      </c>
      <c r="L187" s="153">
        <f t="shared" ref="L187:L195" si="76">K187/F187</f>
        <v>0.22279792746113988</v>
      </c>
      <c r="M187" s="148" t="s">
        <v>537</v>
      </c>
      <c r="N187" s="154">
        <v>43040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45">
        <v>89</v>
      </c>
      <c r="B188" s="146">
        <v>42845</v>
      </c>
      <c r="C188" s="146"/>
      <c r="D188" s="147" t="s">
        <v>401</v>
      </c>
      <c r="E188" s="148" t="s">
        <v>567</v>
      </c>
      <c r="F188" s="149">
        <v>700</v>
      </c>
      <c r="G188" s="148"/>
      <c r="H188" s="148">
        <v>840</v>
      </c>
      <c r="I188" s="150">
        <v>840</v>
      </c>
      <c r="J188" s="151" t="s">
        <v>687</v>
      </c>
      <c r="K188" s="152">
        <f t="shared" si="75"/>
        <v>140</v>
      </c>
      <c r="L188" s="153">
        <f t="shared" si="76"/>
        <v>0.2</v>
      </c>
      <c r="M188" s="148" t="s">
        <v>537</v>
      </c>
      <c r="N188" s="154">
        <v>42893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90</v>
      </c>
      <c r="B189" s="146">
        <v>42887</v>
      </c>
      <c r="C189" s="146"/>
      <c r="D189" s="147" t="s">
        <v>688</v>
      </c>
      <c r="E189" s="148" t="s">
        <v>567</v>
      </c>
      <c r="F189" s="149">
        <v>130</v>
      </c>
      <c r="G189" s="148"/>
      <c r="H189" s="148">
        <v>144.25</v>
      </c>
      <c r="I189" s="150">
        <v>170</v>
      </c>
      <c r="J189" s="151" t="s">
        <v>689</v>
      </c>
      <c r="K189" s="152">
        <f t="shared" si="75"/>
        <v>14.25</v>
      </c>
      <c r="L189" s="153">
        <f t="shared" si="76"/>
        <v>0.10961538461538461</v>
      </c>
      <c r="M189" s="148" t="s">
        <v>537</v>
      </c>
      <c r="N189" s="154">
        <v>43675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45">
        <v>91</v>
      </c>
      <c r="B190" s="146">
        <v>42901</v>
      </c>
      <c r="C190" s="146"/>
      <c r="D190" s="147" t="s">
        <v>690</v>
      </c>
      <c r="E190" s="148" t="s">
        <v>567</v>
      </c>
      <c r="F190" s="149">
        <v>214.5</v>
      </c>
      <c r="G190" s="148"/>
      <c r="H190" s="148">
        <v>262</v>
      </c>
      <c r="I190" s="150">
        <v>262</v>
      </c>
      <c r="J190" s="151" t="s">
        <v>691</v>
      </c>
      <c r="K190" s="152">
        <f t="shared" si="75"/>
        <v>47.5</v>
      </c>
      <c r="L190" s="153">
        <f t="shared" si="76"/>
        <v>0.22144522144522144</v>
      </c>
      <c r="M190" s="148" t="s">
        <v>537</v>
      </c>
      <c r="N190" s="154">
        <v>42977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76">
        <v>92</v>
      </c>
      <c r="B191" s="177">
        <v>42933</v>
      </c>
      <c r="C191" s="177"/>
      <c r="D191" s="178" t="s">
        <v>692</v>
      </c>
      <c r="E191" s="179" t="s">
        <v>567</v>
      </c>
      <c r="F191" s="180">
        <v>370</v>
      </c>
      <c r="G191" s="179"/>
      <c r="H191" s="179">
        <v>447.5</v>
      </c>
      <c r="I191" s="181">
        <v>450</v>
      </c>
      <c r="J191" s="182" t="s">
        <v>625</v>
      </c>
      <c r="K191" s="152">
        <f t="shared" si="75"/>
        <v>77.5</v>
      </c>
      <c r="L191" s="183">
        <f t="shared" si="76"/>
        <v>0.20945945945945946</v>
      </c>
      <c r="M191" s="179" t="s">
        <v>537</v>
      </c>
      <c r="N191" s="184">
        <v>43035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76">
        <v>93</v>
      </c>
      <c r="B192" s="177">
        <v>42943</v>
      </c>
      <c r="C192" s="177"/>
      <c r="D192" s="178" t="s">
        <v>180</v>
      </c>
      <c r="E192" s="179" t="s">
        <v>567</v>
      </c>
      <c r="F192" s="180">
        <v>657.5</v>
      </c>
      <c r="G192" s="179"/>
      <c r="H192" s="179">
        <v>825</v>
      </c>
      <c r="I192" s="181">
        <v>820</v>
      </c>
      <c r="J192" s="182" t="s">
        <v>625</v>
      </c>
      <c r="K192" s="152">
        <f t="shared" si="75"/>
        <v>167.5</v>
      </c>
      <c r="L192" s="183">
        <f t="shared" si="76"/>
        <v>0.25475285171102663</v>
      </c>
      <c r="M192" s="179" t="s">
        <v>537</v>
      </c>
      <c r="N192" s="184">
        <v>43090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45">
        <v>94</v>
      </c>
      <c r="B193" s="146">
        <v>42964</v>
      </c>
      <c r="C193" s="146"/>
      <c r="D193" s="147" t="s">
        <v>347</v>
      </c>
      <c r="E193" s="148" t="s">
        <v>567</v>
      </c>
      <c r="F193" s="149">
        <v>605</v>
      </c>
      <c r="G193" s="148"/>
      <c r="H193" s="148">
        <v>750</v>
      </c>
      <c r="I193" s="150">
        <v>750</v>
      </c>
      <c r="J193" s="151" t="s">
        <v>683</v>
      </c>
      <c r="K193" s="152">
        <f t="shared" si="75"/>
        <v>145</v>
      </c>
      <c r="L193" s="153">
        <f t="shared" si="76"/>
        <v>0.23966942148760331</v>
      </c>
      <c r="M193" s="148" t="s">
        <v>537</v>
      </c>
      <c r="N193" s="154">
        <v>43027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5">
        <v>95</v>
      </c>
      <c r="B194" s="156">
        <v>42979</v>
      </c>
      <c r="C194" s="156"/>
      <c r="D194" s="164" t="s">
        <v>693</v>
      </c>
      <c r="E194" s="159" t="s">
        <v>567</v>
      </c>
      <c r="F194" s="159">
        <v>255</v>
      </c>
      <c r="G194" s="160"/>
      <c r="H194" s="160">
        <v>217.25</v>
      </c>
      <c r="I194" s="160">
        <v>320</v>
      </c>
      <c r="J194" s="161" t="s">
        <v>694</v>
      </c>
      <c r="K194" s="162">
        <f t="shared" si="75"/>
        <v>-37.75</v>
      </c>
      <c r="L194" s="165">
        <f t="shared" si="76"/>
        <v>-0.14803921568627451</v>
      </c>
      <c r="M194" s="159" t="s">
        <v>549</v>
      </c>
      <c r="N194" s="156">
        <v>43661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45">
        <v>96</v>
      </c>
      <c r="B195" s="146">
        <v>42997</v>
      </c>
      <c r="C195" s="146"/>
      <c r="D195" s="147" t="s">
        <v>695</v>
      </c>
      <c r="E195" s="148" t="s">
        <v>567</v>
      </c>
      <c r="F195" s="149">
        <v>215</v>
      </c>
      <c r="G195" s="148"/>
      <c r="H195" s="148">
        <v>258</v>
      </c>
      <c r="I195" s="150">
        <v>258</v>
      </c>
      <c r="J195" s="151" t="s">
        <v>625</v>
      </c>
      <c r="K195" s="152">
        <f t="shared" si="75"/>
        <v>43</v>
      </c>
      <c r="L195" s="153">
        <f t="shared" si="76"/>
        <v>0.2</v>
      </c>
      <c r="M195" s="148" t="s">
        <v>537</v>
      </c>
      <c r="N195" s="154">
        <v>43040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45">
        <v>97</v>
      </c>
      <c r="B196" s="146">
        <v>42997</v>
      </c>
      <c r="C196" s="146"/>
      <c r="D196" s="147" t="s">
        <v>695</v>
      </c>
      <c r="E196" s="148" t="s">
        <v>567</v>
      </c>
      <c r="F196" s="149">
        <v>215</v>
      </c>
      <c r="G196" s="148"/>
      <c r="H196" s="148">
        <v>258</v>
      </c>
      <c r="I196" s="150">
        <v>258</v>
      </c>
      <c r="J196" s="182" t="s">
        <v>625</v>
      </c>
      <c r="K196" s="152">
        <v>43</v>
      </c>
      <c r="L196" s="153">
        <v>0.2</v>
      </c>
      <c r="M196" s="148" t="s">
        <v>537</v>
      </c>
      <c r="N196" s="154">
        <v>43040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76">
        <v>98</v>
      </c>
      <c r="B197" s="177">
        <v>42998</v>
      </c>
      <c r="C197" s="177"/>
      <c r="D197" s="178" t="s">
        <v>696</v>
      </c>
      <c r="E197" s="179" t="s">
        <v>567</v>
      </c>
      <c r="F197" s="149">
        <v>75</v>
      </c>
      <c r="G197" s="179"/>
      <c r="H197" s="179">
        <v>90</v>
      </c>
      <c r="I197" s="181">
        <v>90</v>
      </c>
      <c r="J197" s="151" t="s">
        <v>697</v>
      </c>
      <c r="K197" s="152">
        <f t="shared" ref="K197:K202" si="77">H197-F197</f>
        <v>15</v>
      </c>
      <c r="L197" s="153">
        <f t="shared" ref="L197:L202" si="78">K197/F197</f>
        <v>0.2</v>
      </c>
      <c r="M197" s="148" t="s">
        <v>537</v>
      </c>
      <c r="N197" s="154">
        <v>43019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76">
        <v>99</v>
      </c>
      <c r="B198" s="177">
        <v>43011</v>
      </c>
      <c r="C198" s="177"/>
      <c r="D198" s="178" t="s">
        <v>551</v>
      </c>
      <c r="E198" s="179" t="s">
        <v>567</v>
      </c>
      <c r="F198" s="180">
        <v>315</v>
      </c>
      <c r="G198" s="179"/>
      <c r="H198" s="179">
        <v>392</v>
      </c>
      <c r="I198" s="181">
        <v>384</v>
      </c>
      <c r="J198" s="182" t="s">
        <v>698</v>
      </c>
      <c r="K198" s="152">
        <f t="shared" si="77"/>
        <v>77</v>
      </c>
      <c r="L198" s="183">
        <f t="shared" si="78"/>
        <v>0.24444444444444444</v>
      </c>
      <c r="M198" s="179" t="s">
        <v>537</v>
      </c>
      <c r="N198" s="184">
        <v>43017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76">
        <v>100</v>
      </c>
      <c r="B199" s="177">
        <v>43013</v>
      </c>
      <c r="C199" s="177"/>
      <c r="D199" s="178" t="s">
        <v>429</v>
      </c>
      <c r="E199" s="179" t="s">
        <v>567</v>
      </c>
      <c r="F199" s="180">
        <v>145</v>
      </c>
      <c r="G199" s="179"/>
      <c r="H199" s="179">
        <v>179</v>
      </c>
      <c r="I199" s="181">
        <v>180</v>
      </c>
      <c r="J199" s="182" t="s">
        <v>699</v>
      </c>
      <c r="K199" s="152">
        <f t="shared" si="77"/>
        <v>34</v>
      </c>
      <c r="L199" s="183">
        <f t="shared" si="78"/>
        <v>0.23448275862068965</v>
      </c>
      <c r="M199" s="179" t="s">
        <v>537</v>
      </c>
      <c r="N199" s="184">
        <v>43025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76">
        <v>101</v>
      </c>
      <c r="B200" s="177">
        <v>43014</v>
      </c>
      <c r="C200" s="177"/>
      <c r="D200" s="178" t="s">
        <v>324</v>
      </c>
      <c r="E200" s="179" t="s">
        <v>567</v>
      </c>
      <c r="F200" s="180">
        <v>256</v>
      </c>
      <c r="G200" s="179"/>
      <c r="H200" s="179">
        <v>323</v>
      </c>
      <c r="I200" s="181">
        <v>320</v>
      </c>
      <c r="J200" s="182" t="s">
        <v>625</v>
      </c>
      <c r="K200" s="152">
        <f t="shared" si="77"/>
        <v>67</v>
      </c>
      <c r="L200" s="183">
        <f t="shared" si="78"/>
        <v>0.26171875</v>
      </c>
      <c r="M200" s="179" t="s">
        <v>537</v>
      </c>
      <c r="N200" s="184">
        <v>43067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76">
        <v>102</v>
      </c>
      <c r="B201" s="177">
        <v>43017</v>
      </c>
      <c r="C201" s="177"/>
      <c r="D201" s="178" t="s">
        <v>339</v>
      </c>
      <c r="E201" s="179" t="s">
        <v>567</v>
      </c>
      <c r="F201" s="180">
        <v>137.5</v>
      </c>
      <c r="G201" s="179"/>
      <c r="H201" s="179">
        <v>184</v>
      </c>
      <c r="I201" s="181">
        <v>183</v>
      </c>
      <c r="J201" s="182" t="s">
        <v>700</v>
      </c>
      <c r="K201" s="152">
        <f t="shared" si="77"/>
        <v>46.5</v>
      </c>
      <c r="L201" s="183">
        <f t="shared" si="78"/>
        <v>0.33818181818181819</v>
      </c>
      <c r="M201" s="179" t="s">
        <v>537</v>
      </c>
      <c r="N201" s="184">
        <v>43108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76">
        <v>103</v>
      </c>
      <c r="B202" s="177">
        <v>43018</v>
      </c>
      <c r="C202" s="177"/>
      <c r="D202" s="178" t="s">
        <v>701</v>
      </c>
      <c r="E202" s="179" t="s">
        <v>567</v>
      </c>
      <c r="F202" s="180">
        <v>125.5</v>
      </c>
      <c r="G202" s="179"/>
      <c r="H202" s="179">
        <v>158</v>
      </c>
      <c r="I202" s="181">
        <v>155</v>
      </c>
      <c r="J202" s="182" t="s">
        <v>702</v>
      </c>
      <c r="K202" s="152">
        <f t="shared" si="77"/>
        <v>32.5</v>
      </c>
      <c r="L202" s="183">
        <f t="shared" si="78"/>
        <v>0.25896414342629481</v>
      </c>
      <c r="M202" s="179" t="s">
        <v>537</v>
      </c>
      <c r="N202" s="184">
        <v>43067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76">
        <v>104</v>
      </c>
      <c r="B203" s="177">
        <v>43018</v>
      </c>
      <c r="C203" s="177"/>
      <c r="D203" s="178" t="s">
        <v>703</v>
      </c>
      <c r="E203" s="179" t="s">
        <v>567</v>
      </c>
      <c r="F203" s="180">
        <v>895</v>
      </c>
      <c r="G203" s="179"/>
      <c r="H203" s="179">
        <v>1122.5</v>
      </c>
      <c r="I203" s="181">
        <v>1078</v>
      </c>
      <c r="J203" s="182" t="s">
        <v>704</v>
      </c>
      <c r="K203" s="152">
        <v>227.5</v>
      </c>
      <c r="L203" s="183">
        <v>0.25418994413407803</v>
      </c>
      <c r="M203" s="179" t="s">
        <v>537</v>
      </c>
      <c r="N203" s="184">
        <v>43117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76">
        <v>105</v>
      </c>
      <c r="B204" s="177">
        <v>43020</v>
      </c>
      <c r="C204" s="177"/>
      <c r="D204" s="178" t="s">
        <v>333</v>
      </c>
      <c r="E204" s="179" t="s">
        <v>567</v>
      </c>
      <c r="F204" s="180">
        <v>525</v>
      </c>
      <c r="G204" s="179"/>
      <c r="H204" s="179">
        <v>629</v>
      </c>
      <c r="I204" s="181">
        <v>629</v>
      </c>
      <c r="J204" s="182" t="s">
        <v>625</v>
      </c>
      <c r="K204" s="152">
        <v>104</v>
      </c>
      <c r="L204" s="183">
        <v>0.19809523809523799</v>
      </c>
      <c r="M204" s="179" t="s">
        <v>537</v>
      </c>
      <c r="N204" s="184">
        <v>43119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76">
        <v>106</v>
      </c>
      <c r="B205" s="177">
        <v>43046</v>
      </c>
      <c r="C205" s="177"/>
      <c r="D205" s="178" t="s">
        <v>370</v>
      </c>
      <c r="E205" s="179" t="s">
        <v>567</v>
      </c>
      <c r="F205" s="180">
        <v>740</v>
      </c>
      <c r="G205" s="179"/>
      <c r="H205" s="179">
        <v>892.5</v>
      </c>
      <c r="I205" s="181">
        <v>900</v>
      </c>
      <c r="J205" s="182" t="s">
        <v>705</v>
      </c>
      <c r="K205" s="152">
        <f>H205-F205</f>
        <v>152.5</v>
      </c>
      <c r="L205" s="183">
        <f>K205/F205</f>
        <v>0.20608108108108109</v>
      </c>
      <c r="M205" s="179" t="s">
        <v>537</v>
      </c>
      <c r="N205" s="184">
        <v>43052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45">
        <v>107</v>
      </c>
      <c r="B206" s="146">
        <v>43073</v>
      </c>
      <c r="C206" s="146"/>
      <c r="D206" s="147" t="s">
        <v>706</v>
      </c>
      <c r="E206" s="148" t="s">
        <v>567</v>
      </c>
      <c r="F206" s="149">
        <v>118.5</v>
      </c>
      <c r="G206" s="148"/>
      <c r="H206" s="148">
        <v>143.5</v>
      </c>
      <c r="I206" s="150">
        <v>145</v>
      </c>
      <c r="J206" s="151" t="s">
        <v>558</v>
      </c>
      <c r="K206" s="152">
        <f>H206-F206</f>
        <v>25</v>
      </c>
      <c r="L206" s="153">
        <f>K206/F206</f>
        <v>0.2109704641350211</v>
      </c>
      <c r="M206" s="148" t="s">
        <v>537</v>
      </c>
      <c r="N206" s="154">
        <v>43097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5">
        <v>108</v>
      </c>
      <c r="B207" s="156">
        <v>43090</v>
      </c>
      <c r="C207" s="156"/>
      <c r="D207" s="157" t="s">
        <v>406</v>
      </c>
      <c r="E207" s="158" t="s">
        <v>567</v>
      </c>
      <c r="F207" s="159">
        <v>715</v>
      </c>
      <c r="G207" s="159"/>
      <c r="H207" s="160">
        <v>500</v>
      </c>
      <c r="I207" s="160">
        <v>872</v>
      </c>
      <c r="J207" s="161" t="s">
        <v>707</v>
      </c>
      <c r="K207" s="162">
        <f>H207-F207</f>
        <v>-215</v>
      </c>
      <c r="L207" s="163">
        <f>K207/F207</f>
        <v>-0.30069930069930068</v>
      </c>
      <c r="M207" s="159" t="s">
        <v>549</v>
      </c>
      <c r="N207" s="156">
        <v>43670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45">
        <v>109</v>
      </c>
      <c r="B208" s="146">
        <v>43098</v>
      </c>
      <c r="C208" s="146"/>
      <c r="D208" s="147" t="s">
        <v>551</v>
      </c>
      <c r="E208" s="148" t="s">
        <v>567</v>
      </c>
      <c r="F208" s="149">
        <v>435</v>
      </c>
      <c r="G208" s="148"/>
      <c r="H208" s="148">
        <v>542.5</v>
      </c>
      <c r="I208" s="150">
        <v>539</v>
      </c>
      <c r="J208" s="151" t="s">
        <v>625</v>
      </c>
      <c r="K208" s="152">
        <v>107.5</v>
      </c>
      <c r="L208" s="153">
        <v>0.247126436781609</v>
      </c>
      <c r="M208" s="148" t="s">
        <v>537</v>
      </c>
      <c r="N208" s="154">
        <v>43206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45">
        <v>110</v>
      </c>
      <c r="B209" s="146">
        <v>43098</v>
      </c>
      <c r="C209" s="146"/>
      <c r="D209" s="147" t="s">
        <v>509</v>
      </c>
      <c r="E209" s="148" t="s">
        <v>567</v>
      </c>
      <c r="F209" s="149">
        <v>885</v>
      </c>
      <c r="G209" s="148"/>
      <c r="H209" s="148">
        <v>1090</v>
      </c>
      <c r="I209" s="150">
        <v>1084</v>
      </c>
      <c r="J209" s="151" t="s">
        <v>625</v>
      </c>
      <c r="K209" s="152">
        <v>205</v>
      </c>
      <c r="L209" s="153">
        <v>0.23163841807909599</v>
      </c>
      <c r="M209" s="148" t="s">
        <v>537</v>
      </c>
      <c r="N209" s="154">
        <v>43213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5">
        <v>111</v>
      </c>
      <c r="B210" s="186">
        <v>43192</v>
      </c>
      <c r="C210" s="186"/>
      <c r="D210" s="164" t="s">
        <v>708</v>
      </c>
      <c r="E210" s="159" t="s">
        <v>567</v>
      </c>
      <c r="F210" s="187">
        <v>478.5</v>
      </c>
      <c r="G210" s="159"/>
      <c r="H210" s="159">
        <v>442</v>
      </c>
      <c r="I210" s="160">
        <v>613</v>
      </c>
      <c r="J210" s="161" t="s">
        <v>709</v>
      </c>
      <c r="K210" s="162">
        <f>H210-F210</f>
        <v>-36.5</v>
      </c>
      <c r="L210" s="163">
        <f>K210/F210</f>
        <v>-7.6280041797283177E-2</v>
      </c>
      <c r="M210" s="159" t="s">
        <v>549</v>
      </c>
      <c r="N210" s="156">
        <v>43762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55">
        <v>112</v>
      </c>
      <c r="B211" s="156">
        <v>43194</v>
      </c>
      <c r="C211" s="156"/>
      <c r="D211" s="157" t="s">
        <v>710</v>
      </c>
      <c r="E211" s="158" t="s">
        <v>567</v>
      </c>
      <c r="F211" s="159">
        <f>141.5-7.3</f>
        <v>134.19999999999999</v>
      </c>
      <c r="G211" s="159"/>
      <c r="H211" s="160">
        <v>77</v>
      </c>
      <c r="I211" s="160">
        <v>180</v>
      </c>
      <c r="J211" s="161" t="s">
        <v>711</v>
      </c>
      <c r="K211" s="162">
        <f>H211-F211</f>
        <v>-57.199999999999989</v>
      </c>
      <c r="L211" s="163">
        <f>K211/F211</f>
        <v>-0.42622950819672129</v>
      </c>
      <c r="M211" s="159" t="s">
        <v>549</v>
      </c>
      <c r="N211" s="156">
        <v>43522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55">
        <v>113</v>
      </c>
      <c r="B212" s="156">
        <v>43209</v>
      </c>
      <c r="C212" s="156"/>
      <c r="D212" s="157" t="s">
        <v>712</v>
      </c>
      <c r="E212" s="158" t="s">
        <v>567</v>
      </c>
      <c r="F212" s="159">
        <v>430</v>
      </c>
      <c r="G212" s="159"/>
      <c r="H212" s="160">
        <v>220</v>
      </c>
      <c r="I212" s="160">
        <v>537</v>
      </c>
      <c r="J212" s="161" t="s">
        <v>713</v>
      </c>
      <c r="K212" s="162">
        <f>H212-F212</f>
        <v>-210</v>
      </c>
      <c r="L212" s="163">
        <f>K212/F212</f>
        <v>-0.48837209302325579</v>
      </c>
      <c r="M212" s="159" t="s">
        <v>549</v>
      </c>
      <c r="N212" s="156">
        <v>43252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76">
        <v>114</v>
      </c>
      <c r="B213" s="177">
        <v>43220</v>
      </c>
      <c r="C213" s="177"/>
      <c r="D213" s="178" t="s">
        <v>371</v>
      </c>
      <c r="E213" s="179" t="s">
        <v>567</v>
      </c>
      <c r="F213" s="179">
        <v>153.5</v>
      </c>
      <c r="G213" s="179"/>
      <c r="H213" s="179">
        <v>196</v>
      </c>
      <c r="I213" s="181">
        <v>196</v>
      </c>
      <c r="J213" s="151" t="s">
        <v>714</v>
      </c>
      <c r="K213" s="152">
        <f>H213-F213</f>
        <v>42.5</v>
      </c>
      <c r="L213" s="153">
        <f>K213/F213</f>
        <v>0.27687296416938112</v>
      </c>
      <c r="M213" s="148" t="s">
        <v>537</v>
      </c>
      <c r="N213" s="154">
        <v>43605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5">
        <v>115</v>
      </c>
      <c r="B214" s="156">
        <v>43306</v>
      </c>
      <c r="C214" s="156"/>
      <c r="D214" s="157" t="s">
        <v>684</v>
      </c>
      <c r="E214" s="158" t="s">
        <v>567</v>
      </c>
      <c r="F214" s="159">
        <v>27.5</v>
      </c>
      <c r="G214" s="159"/>
      <c r="H214" s="160">
        <v>13.1</v>
      </c>
      <c r="I214" s="160">
        <v>60</v>
      </c>
      <c r="J214" s="161" t="s">
        <v>715</v>
      </c>
      <c r="K214" s="162">
        <v>-14.4</v>
      </c>
      <c r="L214" s="163">
        <v>-0.52363636363636401</v>
      </c>
      <c r="M214" s="159" t="s">
        <v>549</v>
      </c>
      <c r="N214" s="156">
        <v>43138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5">
        <v>116</v>
      </c>
      <c r="B215" s="186">
        <v>43318</v>
      </c>
      <c r="C215" s="186"/>
      <c r="D215" s="164" t="s">
        <v>716</v>
      </c>
      <c r="E215" s="159" t="s">
        <v>567</v>
      </c>
      <c r="F215" s="159">
        <v>148.5</v>
      </c>
      <c r="G215" s="159"/>
      <c r="H215" s="159">
        <v>102</v>
      </c>
      <c r="I215" s="160">
        <v>182</v>
      </c>
      <c r="J215" s="161" t="s">
        <v>717</v>
      </c>
      <c r="K215" s="162">
        <f>H215-F215</f>
        <v>-46.5</v>
      </c>
      <c r="L215" s="163">
        <f>K215/F215</f>
        <v>-0.31313131313131315</v>
      </c>
      <c r="M215" s="159" t="s">
        <v>549</v>
      </c>
      <c r="N215" s="156">
        <v>43661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45">
        <v>117</v>
      </c>
      <c r="B216" s="146">
        <v>43335</v>
      </c>
      <c r="C216" s="146"/>
      <c r="D216" s="147" t="s">
        <v>718</v>
      </c>
      <c r="E216" s="148" t="s">
        <v>567</v>
      </c>
      <c r="F216" s="179">
        <v>285</v>
      </c>
      <c r="G216" s="148"/>
      <c r="H216" s="148">
        <v>355</v>
      </c>
      <c r="I216" s="150">
        <v>364</v>
      </c>
      <c r="J216" s="151" t="s">
        <v>719</v>
      </c>
      <c r="K216" s="152">
        <v>70</v>
      </c>
      <c r="L216" s="153">
        <v>0.24561403508771901</v>
      </c>
      <c r="M216" s="148" t="s">
        <v>537</v>
      </c>
      <c r="N216" s="154">
        <v>43455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45">
        <v>118</v>
      </c>
      <c r="B217" s="146">
        <v>43341</v>
      </c>
      <c r="C217" s="146"/>
      <c r="D217" s="147" t="s">
        <v>359</v>
      </c>
      <c r="E217" s="148" t="s">
        <v>567</v>
      </c>
      <c r="F217" s="179">
        <v>525</v>
      </c>
      <c r="G217" s="148"/>
      <c r="H217" s="148">
        <v>585</v>
      </c>
      <c r="I217" s="150">
        <v>635</v>
      </c>
      <c r="J217" s="151" t="s">
        <v>720</v>
      </c>
      <c r="K217" s="152">
        <f t="shared" ref="K217:K234" si="79">H217-F217</f>
        <v>60</v>
      </c>
      <c r="L217" s="153">
        <f t="shared" ref="L217:L234" si="80">K217/F217</f>
        <v>0.11428571428571428</v>
      </c>
      <c r="M217" s="148" t="s">
        <v>537</v>
      </c>
      <c r="N217" s="154">
        <v>43662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45">
        <v>119</v>
      </c>
      <c r="B218" s="146">
        <v>43395</v>
      </c>
      <c r="C218" s="146"/>
      <c r="D218" s="147" t="s">
        <v>347</v>
      </c>
      <c r="E218" s="148" t="s">
        <v>567</v>
      </c>
      <c r="F218" s="179">
        <v>475</v>
      </c>
      <c r="G218" s="148"/>
      <c r="H218" s="148">
        <v>574</v>
      </c>
      <c r="I218" s="150">
        <v>570</v>
      </c>
      <c r="J218" s="151" t="s">
        <v>625</v>
      </c>
      <c r="K218" s="152">
        <f t="shared" si="79"/>
        <v>99</v>
      </c>
      <c r="L218" s="153">
        <f t="shared" si="80"/>
        <v>0.20842105263157895</v>
      </c>
      <c r="M218" s="148" t="s">
        <v>537</v>
      </c>
      <c r="N218" s="154">
        <v>43403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76">
        <v>120</v>
      </c>
      <c r="B219" s="177">
        <v>43397</v>
      </c>
      <c r="C219" s="177"/>
      <c r="D219" s="178" t="s">
        <v>366</v>
      </c>
      <c r="E219" s="179" t="s">
        <v>567</v>
      </c>
      <c r="F219" s="179">
        <v>707.5</v>
      </c>
      <c r="G219" s="179"/>
      <c r="H219" s="179">
        <v>872</v>
      </c>
      <c r="I219" s="181">
        <v>872</v>
      </c>
      <c r="J219" s="182" t="s">
        <v>625</v>
      </c>
      <c r="K219" s="152">
        <f t="shared" si="79"/>
        <v>164.5</v>
      </c>
      <c r="L219" s="183">
        <f t="shared" si="80"/>
        <v>0.23250883392226149</v>
      </c>
      <c r="M219" s="179" t="s">
        <v>537</v>
      </c>
      <c r="N219" s="184">
        <v>43482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6">
        <v>121</v>
      </c>
      <c r="B220" s="177">
        <v>43398</v>
      </c>
      <c r="C220" s="177"/>
      <c r="D220" s="178" t="s">
        <v>721</v>
      </c>
      <c r="E220" s="179" t="s">
        <v>567</v>
      </c>
      <c r="F220" s="179">
        <v>162</v>
      </c>
      <c r="G220" s="179"/>
      <c r="H220" s="179">
        <v>204</v>
      </c>
      <c r="I220" s="181">
        <v>209</v>
      </c>
      <c r="J220" s="182" t="s">
        <v>722</v>
      </c>
      <c r="K220" s="152">
        <f t="shared" si="79"/>
        <v>42</v>
      </c>
      <c r="L220" s="183">
        <f t="shared" si="80"/>
        <v>0.25925925925925924</v>
      </c>
      <c r="M220" s="179" t="s">
        <v>537</v>
      </c>
      <c r="N220" s="184">
        <v>43539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6">
        <v>122</v>
      </c>
      <c r="B221" s="177">
        <v>43399</v>
      </c>
      <c r="C221" s="177"/>
      <c r="D221" s="178" t="s">
        <v>446</v>
      </c>
      <c r="E221" s="179" t="s">
        <v>567</v>
      </c>
      <c r="F221" s="179">
        <v>240</v>
      </c>
      <c r="G221" s="179"/>
      <c r="H221" s="179">
        <v>297</v>
      </c>
      <c r="I221" s="181">
        <v>297</v>
      </c>
      <c r="J221" s="182" t="s">
        <v>625</v>
      </c>
      <c r="K221" s="188">
        <f t="shared" si="79"/>
        <v>57</v>
      </c>
      <c r="L221" s="183">
        <f t="shared" si="80"/>
        <v>0.23749999999999999</v>
      </c>
      <c r="M221" s="179" t="s">
        <v>537</v>
      </c>
      <c r="N221" s="184">
        <v>43417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45">
        <v>123</v>
      </c>
      <c r="B222" s="146">
        <v>43439</v>
      </c>
      <c r="C222" s="146"/>
      <c r="D222" s="147" t="s">
        <v>723</v>
      </c>
      <c r="E222" s="148" t="s">
        <v>567</v>
      </c>
      <c r="F222" s="148">
        <v>202.5</v>
      </c>
      <c r="G222" s="148"/>
      <c r="H222" s="148">
        <v>255</v>
      </c>
      <c r="I222" s="150">
        <v>252</v>
      </c>
      <c r="J222" s="151" t="s">
        <v>625</v>
      </c>
      <c r="K222" s="152">
        <f t="shared" si="79"/>
        <v>52.5</v>
      </c>
      <c r="L222" s="153">
        <f t="shared" si="80"/>
        <v>0.25925925925925924</v>
      </c>
      <c r="M222" s="148" t="s">
        <v>537</v>
      </c>
      <c r="N222" s="154">
        <v>43542</v>
      </c>
      <c r="O222" s="1"/>
      <c r="P222" s="1"/>
      <c r="Q222" s="1"/>
      <c r="R222" s="6" t="s">
        <v>724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6">
        <v>124</v>
      </c>
      <c r="B223" s="177">
        <v>43465</v>
      </c>
      <c r="C223" s="146"/>
      <c r="D223" s="178" t="s">
        <v>393</v>
      </c>
      <c r="E223" s="179" t="s">
        <v>567</v>
      </c>
      <c r="F223" s="179">
        <v>710</v>
      </c>
      <c r="G223" s="179"/>
      <c r="H223" s="179">
        <v>866</v>
      </c>
      <c r="I223" s="181">
        <v>866</v>
      </c>
      <c r="J223" s="182" t="s">
        <v>625</v>
      </c>
      <c r="K223" s="152">
        <f t="shared" si="79"/>
        <v>156</v>
      </c>
      <c r="L223" s="153">
        <f t="shared" si="80"/>
        <v>0.21971830985915494</v>
      </c>
      <c r="M223" s="148" t="s">
        <v>537</v>
      </c>
      <c r="N223" s="154">
        <v>43553</v>
      </c>
      <c r="O223" s="1"/>
      <c r="P223" s="1"/>
      <c r="Q223" s="1"/>
      <c r="R223" s="6" t="s">
        <v>724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6">
        <v>125</v>
      </c>
      <c r="B224" s="177">
        <v>43522</v>
      </c>
      <c r="C224" s="177"/>
      <c r="D224" s="178" t="s">
        <v>151</v>
      </c>
      <c r="E224" s="179" t="s">
        <v>567</v>
      </c>
      <c r="F224" s="179">
        <v>337.25</v>
      </c>
      <c r="G224" s="179"/>
      <c r="H224" s="179">
        <v>398.5</v>
      </c>
      <c r="I224" s="181">
        <v>411</v>
      </c>
      <c r="J224" s="151" t="s">
        <v>725</v>
      </c>
      <c r="K224" s="152">
        <f t="shared" si="79"/>
        <v>61.25</v>
      </c>
      <c r="L224" s="153">
        <f t="shared" si="80"/>
        <v>0.1816160118606375</v>
      </c>
      <c r="M224" s="148" t="s">
        <v>537</v>
      </c>
      <c r="N224" s="154">
        <v>43760</v>
      </c>
      <c r="O224" s="1"/>
      <c r="P224" s="1"/>
      <c r="Q224" s="1"/>
      <c r="R224" s="6" t="s">
        <v>724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9">
        <v>126</v>
      </c>
      <c r="B225" s="190">
        <v>43559</v>
      </c>
      <c r="C225" s="190"/>
      <c r="D225" s="191" t="s">
        <v>726</v>
      </c>
      <c r="E225" s="192" t="s">
        <v>567</v>
      </c>
      <c r="F225" s="192">
        <v>130</v>
      </c>
      <c r="G225" s="192"/>
      <c r="H225" s="192">
        <v>65</v>
      </c>
      <c r="I225" s="193">
        <v>158</v>
      </c>
      <c r="J225" s="161" t="s">
        <v>727</v>
      </c>
      <c r="K225" s="162">
        <f t="shared" si="79"/>
        <v>-65</v>
      </c>
      <c r="L225" s="163">
        <f t="shared" si="80"/>
        <v>-0.5</v>
      </c>
      <c r="M225" s="159" t="s">
        <v>549</v>
      </c>
      <c r="N225" s="156">
        <v>43726</v>
      </c>
      <c r="O225" s="1"/>
      <c r="P225" s="1"/>
      <c r="Q225" s="1"/>
      <c r="R225" s="6" t="s">
        <v>728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6">
        <v>127</v>
      </c>
      <c r="B226" s="177">
        <v>43017</v>
      </c>
      <c r="C226" s="177"/>
      <c r="D226" s="178" t="s">
        <v>182</v>
      </c>
      <c r="E226" s="179" t="s">
        <v>567</v>
      </c>
      <c r="F226" s="179">
        <v>141.5</v>
      </c>
      <c r="G226" s="179"/>
      <c r="H226" s="179">
        <v>183.5</v>
      </c>
      <c r="I226" s="181">
        <v>210</v>
      </c>
      <c r="J226" s="151" t="s">
        <v>722</v>
      </c>
      <c r="K226" s="152">
        <f t="shared" si="79"/>
        <v>42</v>
      </c>
      <c r="L226" s="153">
        <f t="shared" si="80"/>
        <v>0.29681978798586572</v>
      </c>
      <c r="M226" s="148" t="s">
        <v>537</v>
      </c>
      <c r="N226" s="154">
        <v>43042</v>
      </c>
      <c r="O226" s="1"/>
      <c r="P226" s="1"/>
      <c r="Q226" s="1"/>
      <c r="R226" s="6" t="s">
        <v>728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9">
        <v>128</v>
      </c>
      <c r="B227" s="190">
        <v>43074</v>
      </c>
      <c r="C227" s="190"/>
      <c r="D227" s="191" t="s">
        <v>729</v>
      </c>
      <c r="E227" s="192" t="s">
        <v>567</v>
      </c>
      <c r="F227" s="187">
        <v>172</v>
      </c>
      <c r="G227" s="192"/>
      <c r="H227" s="192">
        <v>155.25</v>
      </c>
      <c r="I227" s="193">
        <v>230</v>
      </c>
      <c r="J227" s="161" t="s">
        <v>730</v>
      </c>
      <c r="K227" s="162">
        <f t="shared" si="79"/>
        <v>-16.75</v>
      </c>
      <c r="L227" s="163">
        <f t="shared" si="80"/>
        <v>-9.7383720930232565E-2</v>
      </c>
      <c r="M227" s="159" t="s">
        <v>549</v>
      </c>
      <c r="N227" s="156">
        <v>43787</v>
      </c>
      <c r="O227" s="1"/>
      <c r="P227" s="1"/>
      <c r="Q227" s="1"/>
      <c r="R227" s="6" t="s">
        <v>728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76">
        <v>129</v>
      </c>
      <c r="B228" s="177">
        <v>43398</v>
      </c>
      <c r="C228" s="177"/>
      <c r="D228" s="178" t="s">
        <v>107</v>
      </c>
      <c r="E228" s="179" t="s">
        <v>567</v>
      </c>
      <c r="F228" s="179">
        <v>698.5</v>
      </c>
      <c r="G228" s="179"/>
      <c r="H228" s="179">
        <v>890</v>
      </c>
      <c r="I228" s="181">
        <v>890</v>
      </c>
      <c r="J228" s="151" t="s">
        <v>790</v>
      </c>
      <c r="K228" s="152">
        <f t="shared" si="79"/>
        <v>191.5</v>
      </c>
      <c r="L228" s="153">
        <f t="shared" si="80"/>
        <v>0.27415891195418757</v>
      </c>
      <c r="M228" s="148" t="s">
        <v>537</v>
      </c>
      <c r="N228" s="154">
        <v>44328</v>
      </c>
      <c r="O228" s="1"/>
      <c r="P228" s="1"/>
      <c r="Q228" s="1"/>
      <c r="R228" s="6" t="s">
        <v>724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6">
        <v>130</v>
      </c>
      <c r="B229" s="177">
        <v>42877</v>
      </c>
      <c r="C229" s="177"/>
      <c r="D229" s="178" t="s">
        <v>358</v>
      </c>
      <c r="E229" s="179" t="s">
        <v>567</v>
      </c>
      <c r="F229" s="179">
        <v>127.6</v>
      </c>
      <c r="G229" s="179"/>
      <c r="H229" s="179">
        <v>138</v>
      </c>
      <c r="I229" s="181">
        <v>190</v>
      </c>
      <c r="J229" s="151" t="s">
        <v>731</v>
      </c>
      <c r="K229" s="152">
        <f t="shared" si="79"/>
        <v>10.400000000000006</v>
      </c>
      <c r="L229" s="153">
        <f t="shared" si="80"/>
        <v>8.1504702194357417E-2</v>
      </c>
      <c r="M229" s="148" t="s">
        <v>537</v>
      </c>
      <c r="N229" s="154">
        <v>43774</v>
      </c>
      <c r="O229" s="1"/>
      <c r="P229" s="1"/>
      <c r="Q229" s="1"/>
      <c r="R229" s="6" t="s">
        <v>728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6">
        <v>131</v>
      </c>
      <c r="B230" s="177">
        <v>43158</v>
      </c>
      <c r="C230" s="177"/>
      <c r="D230" s="178" t="s">
        <v>732</v>
      </c>
      <c r="E230" s="179" t="s">
        <v>567</v>
      </c>
      <c r="F230" s="179">
        <v>317</v>
      </c>
      <c r="G230" s="179"/>
      <c r="H230" s="179">
        <v>382.5</v>
      </c>
      <c r="I230" s="181">
        <v>398</v>
      </c>
      <c r="J230" s="151" t="s">
        <v>733</v>
      </c>
      <c r="K230" s="152">
        <f t="shared" si="79"/>
        <v>65.5</v>
      </c>
      <c r="L230" s="153">
        <f t="shared" si="80"/>
        <v>0.20662460567823343</v>
      </c>
      <c r="M230" s="148" t="s">
        <v>537</v>
      </c>
      <c r="N230" s="154">
        <v>44238</v>
      </c>
      <c r="O230" s="1"/>
      <c r="P230" s="1"/>
      <c r="Q230" s="1"/>
      <c r="R230" s="6" t="s">
        <v>728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9">
        <v>132</v>
      </c>
      <c r="B231" s="190">
        <v>43164</v>
      </c>
      <c r="C231" s="190"/>
      <c r="D231" s="191" t="s">
        <v>144</v>
      </c>
      <c r="E231" s="192" t="s">
        <v>567</v>
      </c>
      <c r="F231" s="187">
        <f>510-14.4</f>
        <v>495.6</v>
      </c>
      <c r="G231" s="192"/>
      <c r="H231" s="192">
        <v>350</v>
      </c>
      <c r="I231" s="193">
        <v>672</v>
      </c>
      <c r="J231" s="161" t="s">
        <v>734</v>
      </c>
      <c r="K231" s="162">
        <f t="shared" si="79"/>
        <v>-145.60000000000002</v>
      </c>
      <c r="L231" s="163">
        <f t="shared" si="80"/>
        <v>-0.29378531073446329</v>
      </c>
      <c r="M231" s="159" t="s">
        <v>549</v>
      </c>
      <c r="N231" s="156">
        <v>43887</v>
      </c>
      <c r="O231" s="1"/>
      <c r="P231" s="1"/>
      <c r="Q231" s="1"/>
      <c r="R231" s="6" t="s">
        <v>724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9">
        <v>133</v>
      </c>
      <c r="B232" s="190">
        <v>43237</v>
      </c>
      <c r="C232" s="190"/>
      <c r="D232" s="191" t="s">
        <v>438</v>
      </c>
      <c r="E232" s="192" t="s">
        <v>567</v>
      </c>
      <c r="F232" s="187">
        <v>230.3</v>
      </c>
      <c r="G232" s="192"/>
      <c r="H232" s="192">
        <v>102.5</v>
      </c>
      <c r="I232" s="193">
        <v>348</v>
      </c>
      <c r="J232" s="161" t="s">
        <v>735</v>
      </c>
      <c r="K232" s="162">
        <f t="shared" si="79"/>
        <v>-127.80000000000001</v>
      </c>
      <c r="L232" s="163">
        <f t="shared" si="80"/>
        <v>-0.55492835432045162</v>
      </c>
      <c r="M232" s="159" t="s">
        <v>549</v>
      </c>
      <c r="N232" s="156">
        <v>43896</v>
      </c>
      <c r="O232" s="1"/>
      <c r="P232" s="1"/>
      <c r="Q232" s="1"/>
      <c r="R232" s="6" t="s">
        <v>724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76">
        <v>134</v>
      </c>
      <c r="B233" s="177">
        <v>43258</v>
      </c>
      <c r="C233" s="177"/>
      <c r="D233" s="178" t="s">
        <v>410</v>
      </c>
      <c r="E233" s="179" t="s">
        <v>567</v>
      </c>
      <c r="F233" s="179">
        <f>342.5-5.1</f>
        <v>337.4</v>
      </c>
      <c r="G233" s="179"/>
      <c r="H233" s="179">
        <v>412.5</v>
      </c>
      <c r="I233" s="181">
        <v>439</v>
      </c>
      <c r="J233" s="151" t="s">
        <v>736</v>
      </c>
      <c r="K233" s="152">
        <f t="shared" si="79"/>
        <v>75.100000000000023</v>
      </c>
      <c r="L233" s="153">
        <f t="shared" si="80"/>
        <v>0.22258446947243635</v>
      </c>
      <c r="M233" s="148" t="s">
        <v>537</v>
      </c>
      <c r="N233" s="154">
        <v>44230</v>
      </c>
      <c r="O233" s="1"/>
      <c r="P233" s="1"/>
      <c r="Q233" s="1"/>
      <c r="R233" s="6" t="s">
        <v>728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70">
        <v>135</v>
      </c>
      <c r="B234" s="169">
        <v>43285</v>
      </c>
      <c r="C234" s="169"/>
      <c r="D234" s="170" t="s">
        <v>55</v>
      </c>
      <c r="E234" s="171" t="s">
        <v>567</v>
      </c>
      <c r="F234" s="171">
        <f>127.5-5.53</f>
        <v>121.97</v>
      </c>
      <c r="G234" s="172"/>
      <c r="H234" s="172">
        <v>122.5</v>
      </c>
      <c r="I234" s="172">
        <v>170</v>
      </c>
      <c r="J234" s="173" t="s">
        <v>763</v>
      </c>
      <c r="K234" s="174">
        <f t="shared" si="79"/>
        <v>0.53000000000000114</v>
      </c>
      <c r="L234" s="175">
        <f t="shared" si="80"/>
        <v>4.3453308190538747E-3</v>
      </c>
      <c r="M234" s="171" t="s">
        <v>658</v>
      </c>
      <c r="N234" s="169">
        <v>44431</v>
      </c>
      <c r="O234" s="1"/>
      <c r="P234" s="1"/>
      <c r="Q234" s="1"/>
      <c r="R234" s="6" t="s">
        <v>724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9">
        <v>136</v>
      </c>
      <c r="B235" s="190">
        <v>43294</v>
      </c>
      <c r="C235" s="190"/>
      <c r="D235" s="191" t="s">
        <v>349</v>
      </c>
      <c r="E235" s="192" t="s">
        <v>567</v>
      </c>
      <c r="F235" s="187">
        <v>46.5</v>
      </c>
      <c r="G235" s="192"/>
      <c r="H235" s="192">
        <v>17</v>
      </c>
      <c r="I235" s="193">
        <v>59</v>
      </c>
      <c r="J235" s="161" t="s">
        <v>737</v>
      </c>
      <c r="K235" s="162">
        <f t="shared" ref="K235:K243" si="81">H235-F235</f>
        <v>-29.5</v>
      </c>
      <c r="L235" s="163">
        <f t="shared" ref="L235:L243" si="82">K235/F235</f>
        <v>-0.63440860215053763</v>
      </c>
      <c r="M235" s="159" t="s">
        <v>549</v>
      </c>
      <c r="N235" s="156">
        <v>43887</v>
      </c>
      <c r="O235" s="1"/>
      <c r="P235" s="1"/>
      <c r="Q235" s="1"/>
      <c r="R235" s="6" t="s">
        <v>724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6">
        <v>137</v>
      </c>
      <c r="B236" s="177">
        <v>43396</v>
      </c>
      <c r="C236" s="177"/>
      <c r="D236" s="178" t="s">
        <v>395</v>
      </c>
      <c r="E236" s="179" t="s">
        <v>567</v>
      </c>
      <c r="F236" s="179">
        <v>156.5</v>
      </c>
      <c r="G236" s="179"/>
      <c r="H236" s="179">
        <v>207.5</v>
      </c>
      <c r="I236" s="181">
        <v>191</v>
      </c>
      <c r="J236" s="151" t="s">
        <v>625</v>
      </c>
      <c r="K236" s="152">
        <f t="shared" si="81"/>
        <v>51</v>
      </c>
      <c r="L236" s="153">
        <f t="shared" si="82"/>
        <v>0.32587859424920129</v>
      </c>
      <c r="M236" s="148" t="s">
        <v>537</v>
      </c>
      <c r="N236" s="154">
        <v>44369</v>
      </c>
      <c r="O236" s="1"/>
      <c r="P236" s="1"/>
      <c r="Q236" s="1"/>
      <c r="R236" s="6" t="s">
        <v>724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76">
        <v>138</v>
      </c>
      <c r="B237" s="177">
        <v>43439</v>
      </c>
      <c r="C237" s="177"/>
      <c r="D237" s="178" t="s">
        <v>314</v>
      </c>
      <c r="E237" s="179" t="s">
        <v>567</v>
      </c>
      <c r="F237" s="179">
        <v>259.5</v>
      </c>
      <c r="G237" s="179"/>
      <c r="H237" s="179">
        <v>320</v>
      </c>
      <c r="I237" s="181">
        <v>320</v>
      </c>
      <c r="J237" s="151" t="s">
        <v>625</v>
      </c>
      <c r="K237" s="152">
        <f t="shared" si="81"/>
        <v>60.5</v>
      </c>
      <c r="L237" s="153">
        <f t="shared" si="82"/>
        <v>0.23314065510597304</v>
      </c>
      <c r="M237" s="148" t="s">
        <v>537</v>
      </c>
      <c r="N237" s="154">
        <v>44323</v>
      </c>
      <c r="O237" s="1"/>
      <c r="P237" s="1"/>
      <c r="Q237" s="1"/>
      <c r="R237" s="6" t="s">
        <v>724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9">
        <v>139</v>
      </c>
      <c r="B238" s="190">
        <v>43439</v>
      </c>
      <c r="C238" s="190"/>
      <c r="D238" s="191" t="s">
        <v>738</v>
      </c>
      <c r="E238" s="192" t="s">
        <v>567</v>
      </c>
      <c r="F238" s="192">
        <v>715</v>
      </c>
      <c r="G238" s="192"/>
      <c r="H238" s="192">
        <v>445</v>
      </c>
      <c r="I238" s="193">
        <v>840</v>
      </c>
      <c r="J238" s="161" t="s">
        <v>739</v>
      </c>
      <c r="K238" s="162">
        <f t="shared" si="81"/>
        <v>-270</v>
      </c>
      <c r="L238" s="163">
        <f t="shared" si="82"/>
        <v>-0.3776223776223776</v>
      </c>
      <c r="M238" s="159" t="s">
        <v>549</v>
      </c>
      <c r="N238" s="156">
        <v>43800</v>
      </c>
      <c r="O238" s="1"/>
      <c r="P238" s="1"/>
      <c r="Q238" s="1"/>
      <c r="R238" s="6" t="s">
        <v>724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76">
        <v>140</v>
      </c>
      <c r="B239" s="177">
        <v>43469</v>
      </c>
      <c r="C239" s="177"/>
      <c r="D239" s="178" t="s">
        <v>156</v>
      </c>
      <c r="E239" s="179" t="s">
        <v>567</v>
      </c>
      <c r="F239" s="179">
        <v>875</v>
      </c>
      <c r="G239" s="179"/>
      <c r="H239" s="179">
        <v>1165</v>
      </c>
      <c r="I239" s="181">
        <v>1185</v>
      </c>
      <c r="J239" s="151" t="s">
        <v>740</v>
      </c>
      <c r="K239" s="152">
        <f t="shared" si="81"/>
        <v>290</v>
      </c>
      <c r="L239" s="153">
        <f t="shared" si="82"/>
        <v>0.33142857142857141</v>
      </c>
      <c r="M239" s="148" t="s">
        <v>537</v>
      </c>
      <c r="N239" s="154">
        <v>43847</v>
      </c>
      <c r="O239" s="1"/>
      <c r="P239" s="1"/>
      <c r="Q239" s="1"/>
      <c r="R239" s="6" t="s">
        <v>724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76">
        <v>141</v>
      </c>
      <c r="B240" s="177">
        <v>43559</v>
      </c>
      <c r="C240" s="177"/>
      <c r="D240" s="178" t="s">
        <v>330</v>
      </c>
      <c r="E240" s="179" t="s">
        <v>567</v>
      </c>
      <c r="F240" s="179">
        <f>387-14.63</f>
        <v>372.37</v>
      </c>
      <c r="G240" s="179"/>
      <c r="H240" s="179">
        <v>490</v>
      </c>
      <c r="I240" s="181">
        <v>490</v>
      </c>
      <c r="J240" s="151" t="s">
        <v>625</v>
      </c>
      <c r="K240" s="152">
        <f t="shared" si="81"/>
        <v>117.63</v>
      </c>
      <c r="L240" s="153">
        <f t="shared" si="82"/>
        <v>0.31589548030185027</v>
      </c>
      <c r="M240" s="148" t="s">
        <v>537</v>
      </c>
      <c r="N240" s="154">
        <v>43850</v>
      </c>
      <c r="O240" s="1"/>
      <c r="P240" s="1"/>
      <c r="Q240" s="1"/>
      <c r="R240" s="6" t="s">
        <v>724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9">
        <v>142</v>
      </c>
      <c r="B241" s="190">
        <v>43578</v>
      </c>
      <c r="C241" s="190"/>
      <c r="D241" s="191" t="s">
        <v>741</v>
      </c>
      <c r="E241" s="192" t="s">
        <v>539</v>
      </c>
      <c r="F241" s="192">
        <v>220</v>
      </c>
      <c r="G241" s="192"/>
      <c r="H241" s="192">
        <v>127.5</v>
      </c>
      <c r="I241" s="193">
        <v>284</v>
      </c>
      <c r="J241" s="161" t="s">
        <v>742</v>
      </c>
      <c r="K241" s="162">
        <f t="shared" si="81"/>
        <v>-92.5</v>
      </c>
      <c r="L241" s="163">
        <f t="shared" si="82"/>
        <v>-0.42045454545454547</v>
      </c>
      <c r="M241" s="159" t="s">
        <v>549</v>
      </c>
      <c r="N241" s="156">
        <v>43896</v>
      </c>
      <c r="O241" s="1"/>
      <c r="P241" s="1"/>
      <c r="Q241" s="1"/>
      <c r="R241" s="6" t="s">
        <v>724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76">
        <v>143</v>
      </c>
      <c r="B242" s="177">
        <v>43622</v>
      </c>
      <c r="C242" s="177"/>
      <c r="D242" s="178" t="s">
        <v>447</v>
      </c>
      <c r="E242" s="179" t="s">
        <v>539</v>
      </c>
      <c r="F242" s="179">
        <v>332.8</v>
      </c>
      <c r="G242" s="179"/>
      <c r="H242" s="179">
        <v>405</v>
      </c>
      <c r="I242" s="181">
        <v>419</v>
      </c>
      <c r="J242" s="151" t="s">
        <v>743</v>
      </c>
      <c r="K242" s="152">
        <f t="shared" si="81"/>
        <v>72.199999999999989</v>
      </c>
      <c r="L242" s="153">
        <f t="shared" si="82"/>
        <v>0.21694711538461534</v>
      </c>
      <c r="M242" s="148" t="s">
        <v>537</v>
      </c>
      <c r="N242" s="154">
        <v>43860</v>
      </c>
      <c r="O242" s="1"/>
      <c r="P242" s="1"/>
      <c r="Q242" s="1"/>
      <c r="R242" s="6" t="s">
        <v>728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70">
        <v>144</v>
      </c>
      <c r="B243" s="169">
        <v>43641</v>
      </c>
      <c r="C243" s="169"/>
      <c r="D243" s="170" t="s">
        <v>149</v>
      </c>
      <c r="E243" s="171" t="s">
        <v>567</v>
      </c>
      <c r="F243" s="171">
        <v>386</v>
      </c>
      <c r="G243" s="172"/>
      <c r="H243" s="172">
        <v>395</v>
      </c>
      <c r="I243" s="172">
        <v>452</v>
      </c>
      <c r="J243" s="173" t="s">
        <v>744</v>
      </c>
      <c r="K243" s="174">
        <f t="shared" si="81"/>
        <v>9</v>
      </c>
      <c r="L243" s="175">
        <f t="shared" si="82"/>
        <v>2.3316062176165803E-2</v>
      </c>
      <c r="M243" s="171" t="s">
        <v>658</v>
      </c>
      <c r="N243" s="169">
        <v>43868</v>
      </c>
      <c r="O243" s="1"/>
      <c r="P243" s="1"/>
      <c r="Q243" s="1"/>
      <c r="R243" s="6" t="s">
        <v>728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70">
        <v>145</v>
      </c>
      <c r="B244" s="169">
        <v>43707</v>
      </c>
      <c r="C244" s="169"/>
      <c r="D244" s="170" t="s">
        <v>130</v>
      </c>
      <c r="E244" s="171" t="s">
        <v>567</v>
      </c>
      <c r="F244" s="171">
        <v>137.5</v>
      </c>
      <c r="G244" s="172"/>
      <c r="H244" s="172">
        <v>138.5</v>
      </c>
      <c r="I244" s="172">
        <v>190</v>
      </c>
      <c r="J244" s="173" t="s">
        <v>762</v>
      </c>
      <c r="K244" s="174">
        <f>H244-F244</f>
        <v>1</v>
      </c>
      <c r="L244" s="175">
        <f>K244/F244</f>
        <v>7.2727272727272727E-3</v>
      </c>
      <c r="M244" s="171" t="s">
        <v>658</v>
      </c>
      <c r="N244" s="169">
        <v>44432</v>
      </c>
      <c r="O244" s="1"/>
      <c r="P244" s="1"/>
      <c r="Q244" s="1"/>
      <c r="R244" s="6" t="s">
        <v>724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76">
        <v>146</v>
      </c>
      <c r="B245" s="177">
        <v>43731</v>
      </c>
      <c r="C245" s="177"/>
      <c r="D245" s="178" t="s">
        <v>403</v>
      </c>
      <c r="E245" s="179" t="s">
        <v>567</v>
      </c>
      <c r="F245" s="179">
        <v>235</v>
      </c>
      <c r="G245" s="179"/>
      <c r="H245" s="179">
        <v>295</v>
      </c>
      <c r="I245" s="181">
        <v>296</v>
      </c>
      <c r="J245" s="151" t="s">
        <v>745</v>
      </c>
      <c r="K245" s="152">
        <f t="shared" ref="K245:K251" si="83">H245-F245</f>
        <v>60</v>
      </c>
      <c r="L245" s="153">
        <f t="shared" ref="L245:L251" si="84">K245/F245</f>
        <v>0.25531914893617019</v>
      </c>
      <c r="M245" s="148" t="s">
        <v>537</v>
      </c>
      <c r="N245" s="154">
        <v>43844</v>
      </c>
      <c r="O245" s="1"/>
      <c r="P245" s="1"/>
      <c r="Q245" s="1"/>
      <c r="R245" s="6" t="s">
        <v>728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76">
        <v>147</v>
      </c>
      <c r="B246" s="177">
        <v>43752</v>
      </c>
      <c r="C246" s="177"/>
      <c r="D246" s="178" t="s">
        <v>746</v>
      </c>
      <c r="E246" s="179" t="s">
        <v>567</v>
      </c>
      <c r="F246" s="179">
        <v>277.5</v>
      </c>
      <c r="G246" s="179"/>
      <c r="H246" s="179">
        <v>333</v>
      </c>
      <c r="I246" s="181">
        <v>333</v>
      </c>
      <c r="J246" s="151" t="s">
        <v>747</v>
      </c>
      <c r="K246" s="152">
        <f t="shared" si="83"/>
        <v>55.5</v>
      </c>
      <c r="L246" s="153">
        <f t="shared" si="84"/>
        <v>0.2</v>
      </c>
      <c r="M246" s="148" t="s">
        <v>537</v>
      </c>
      <c r="N246" s="154">
        <v>43846</v>
      </c>
      <c r="O246" s="1"/>
      <c r="P246" s="1"/>
      <c r="Q246" s="1"/>
      <c r="R246" s="6" t="s">
        <v>724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76">
        <v>148</v>
      </c>
      <c r="B247" s="177">
        <v>43752</v>
      </c>
      <c r="C247" s="177"/>
      <c r="D247" s="178" t="s">
        <v>748</v>
      </c>
      <c r="E247" s="179" t="s">
        <v>567</v>
      </c>
      <c r="F247" s="179">
        <v>930</v>
      </c>
      <c r="G247" s="179"/>
      <c r="H247" s="179">
        <v>1165</v>
      </c>
      <c r="I247" s="181">
        <v>1200</v>
      </c>
      <c r="J247" s="151" t="s">
        <v>749</v>
      </c>
      <c r="K247" s="152">
        <f t="shared" si="83"/>
        <v>235</v>
      </c>
      <c r="L247" s="153">
        <f t="shared" si="84"/>
        <v>0.25268817204301075</v>
      </c>
      <c r="M247" s="148" t="s">
        <v>537</v>
      </c>
      <c r="N247" s="154">
        <v>43847</v>
      </c>
      <c r="O247" s="1"/>
      <c r="P247" s="1"/>
      <c r="Q247" s="1"/>
      <c r="R247" s="6" t="s">
        <v>728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76">
        <v>149</v>
      </c>
      <c r="B248" s="177">
        <v>43753</v>
      </c>
      <c r="C248" s="177"/>
      <c r="D248" s="178" t="s">
        <v>750</v>
      </c>
      <c r="E248" s="179" t="s">
        <v>567</v>
      </c>
      <c r="F248" s="149">
        <v>111</v>
      </c>
      <c r="G248" s="179"/>
      <c r="H248" s="179">
        <v>141</v>
      </c>
      <c r="I248" s="181">
        <v>141</v>
      </c>
      <c r="J248" s="151" t="s">
        <v>552</v>
      </c>
      <c r="K248" s="152">
        <f t="shared" si="83"/>
        <v>30</v>
      </c>
      <c r="L248" s="153">
        <f t="shared" si="84"/>
        <v>0.27027027027027029</v>
      </c>
      <c r="M248" s="148" t="s">
        <v>537</v>
      </c>
      <c r="N248" s="154">
        <v>44328</v>
      </c>
      <c r="O248" s="1"/>
      <c r="P248" s="1"/>
      <c r="Q248" s="1"/>
      <c r="R248" s="6" t="s">
        <v>728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76">
        <v>150</v>
      </c>
      <c r="B249" s="177">
        <v>43753</v>
      </c>
      <c r="C249" s="177"/>
      <c r="D249" s="178" t="s">
        <v>751</v>
      </c>
      <c r="E249" s="179" t="s">
        <v>567</v>
      </c>
      <c r="F249" s="149">
        <v>296</v>
      </c>
      <c r="G249" s="179"/>
      <c r="H249" s="179">
        <v>370</v>
      </c>
      <c r="I249" s="181">
        <v>370</v>
      </c>
      <c r="J249" s="151" t="s">
        <v>625</v>
      </c>
      <c r="K249" s="152">
        <f t="shared" si="83"/>
        <v>74</v>
      </c>
      <c r="L249" s="153">
        <f t="shared" si="84"/>
        <v>0.25</v>
      </c>
      <c r="M249" s="148" t="s">
        <v>537</v>
      </c>
      <c r="N249" s="154">
        <v>43853</v>
      </c>
      <c r="O249" s="1"/>
      <c r="P249" s="1"/>
      <c r="Q249" s="1"/>
      <c r="R249" s="6" t="s">
        <v>728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76">
        <v>151</v>
      </c>
      <c r="B250" s="177">
        <v>43754</v>
      </c>
      <c r="C250" s="177"/>
      <c r="D250" s="178" t="s">
        <v>752</v>
      </c>
      <c r="E250" s="179" t="s">
        <v>567</v>
      </c>
      <c r="F250" s="149">
        <v>300</v>
      </c>
      <c r="G250" s="179"/>
      <c r="H250" s="179">
        <v>382.5</v>
      </c>
      <c r="I250" s="181">
        <v>344</v>
      </c>
      <c r="J250" s="151" t="s">
        <v>793</v>
      </c>
      <c r="K250" s="152">
        <f t="shared" si="83"/>
        <v>82.5</v>
      </c>
      <c r="L250" s="153">
        <f t="shared" si="84"/>
        <v>0.27500000000000002</v>
      </c>
      <c r="M250" s="148" t="s">
        <v>537</v>
      </c>
      <c r="N250" s="154">
        <v>44238</v>
      </c>
      <c r="O250" s="1"/>
      <c r="P250" s="1"/>
      <c r="Q250" s="1"/>
      <c r="R250" s="6" t="s">
        <v>728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76">
        <v>152</v>
      </c>
      <c r="B251" s="177">
        <v>43832</v>
      </c>
      <c r="C251" s="177"/>
      <c r="D251" s="178" t="s">
        <v>753</v>
      </c>
      <c r="E251" s="179" t="s">
        <v>567</v>
      </c>
      <c r="F251" s="149">
        <v>495</v>
      </c>
      <c r="G251" s="179"/>
      <c r="H251" s="179">
        <v>595</v>
      </c>
      <c r="I251" s="181">
        <v>590</v>
      </c>
      <c r="J251" s="151" t="s">
        <v>792</v>
      </c>
      <c r="K251" s="152">
        <f t="shared" si="83"/>
        <v>100</v>
      </c>
      <c r="L251" s="153">
        <f t="shared" si="84"/>
        <v>0.20202020202020202</v>
      </c>
      <c r="M251" s="148" t="s">
        <v>537</v>
      </c>
      <c r="N251" s="154">
        <v>44589</v>
      </c>
      <c r="O251" s="1"/>
      <c r="P251" s="1"/>
      <c r="Q251" s="1"/>
      <c r="R251" s="6" t="s">
        <v>728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76">
        <v>153</v>
      </c>
      <c r="B252" s="177">
        <v>43966</v>
      </c>
      <c r="C252" s="177"/>
      <c r="D252" s="178" t="s">
        <v>71</v>
      </c>
      <c r="E252" s="179" t="s">
        <v>567</v>
      </c>
      <c r="F252" s="149">
        <v>67.5</v>
      </c>
      <c r="G252" s="179"/>
      <c r="H252" s="179">
        <v>86</v>
      </c>
      <c r="I252" s="181">
        <v>86</v>
      </c>
      <c r="J252" s="151" t="s">
        <v>754</v>
      </c>
      <c r="K252" s="152">
        <f t="shared" ref="K252:K260" si="85">H252-F252</f>
        <v>18.5</v>
      </c>
      <c r="L252" s="153">
        <f t="shared" ref="L252:L260" si="86">K252/F252</f>
        <v>0.27407407407407408</v>
      </c>
      <c r="M252" s="148" t="s">
        <v>537</v>
      </c>
      <c r="N252" s="154">
        <v>44008</v>
      </c>
      <c r="O252" s="1"/>
      <c r="P252" s="1"/>
      <c r="Q252" s="1"/>
      <c r="R252" s="6" t="s">
        <v>728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76">
        <v>154</v>
      </c>
      <c r="B253" s="177">
        <v>44035</v>
      </c>
      <c r="C253" s="177"/>
      <c r="D253" s="178" t="s">
        <v>446</v>
      </c>
      <c r="E253" s="179" t="s">
        <v>567</v>
      </c>
      <c r="F253" s="149">
        <v>231</v>
      </c>
      <c r="G253" s="179"/>
      <c r="H253" s="179">
        <v>281</v>
      </c>
      <c r="I253" s="181">
        <v>281</v>
      </c>
      <c r="J253" s="151" t="s">
        <v>625</v>
      </c>
      <c r="K253" s="152">
        <f t="shared" si="85"/>
        <v>50</v>
      </c>
      <c r="L253" s="153">
        <f t="shared" si="86"/>
        <v>0.21645021645021645</v>
      </c>
      <c r="M253" s="148" t="s">
        <v>537</v>
      </c>
      <c r="N253" s="154">
        <v>44358</v>
      </c>
      <c r="O253" s="1"/>
      <c r="P253" s="1"/>
      <c r="Q253" s="1"/>
      <c r="R253" s="6" t="s">
        <v>728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76">
        <v>155</v>
      </c>
      <c r="B254" s="177">
        <v>44092</v>
      </c>
      <c r="C254" s="177"/>
      <c r="D254" s="178" t="s">
        <v>386</v>
      </c>
      <c r="E254" s="179" t="s">
        <v>567</v>
      </c>
      <c r="F254" s="179">
        <v>206</v>
      </c>
      <c r="G254" s="179"/>
      <c r="H254" s="179">
        <v>248</v>
      </c>
      <c r="I254" s="181">
        <v>248</v>
      </c>
      <c r="J254" s="151" t="s">
        <v>625</v>
      </c>
      <c r="K254" s="152">
        <f t="shared" si="85"/>
        <v>42</v>
      </c>
      <c r="L254" s="153">
        <f t="shared" si="86"/>
        <v>0.20388349514563106</v>
      </c>
      <c r="M254" s="148" t="s">
        <v>537</v>
      </c>
      <c r="N254" s="154">
        <v>44214</v>
      </c>
      <c r="O254" s="1"/>
      <c r="P254" s="1"/>
      <c r="Q254" s="1"/>
      <c r="R254" s="6" t="s">
        <v>728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76">
        <v>156</v>
      </c>
      <c r="B255" s="177">
        <v>44140</v>
      </c>
      <c r="C255" s="177"/>
      <c r="D255" s="178" t="s">
        <v>386</v>
      </c>
      <c r="E255" s="179" t="s">
        <v>567</v>
      </c>
      <c r="F255" s="179">
        <v>182.5</v>
      </c>
      <c r="G255" s="179"/>
      <c r="H255" s="179">
        <v>248</v>
      </c>
      <c r="I255" s="181">
        <v>248</v>
      </c>
      <c r="J255" s="151" t="s">
        <v>625</v>
      </c>
      <c r="K255" s="152">
        <f t="shared" si="85"/>
        <v>65.5</v>
      </c>
      <c r="L255" s="153">
        <f t="shared" si="86"/>
        <v>0.35890410958904112</v>
      </c>
      <c r="M255" s="148" t="s">
        <v>537</v>
      </c>
      <c r="N255" s="154">
        <v>44214</v>
      </c>
      <c r="O255" s="1"/>
      <c r="P255" s="1"/>
      <c r="Q255" s="1"/>
      <c r="R255" s="6" t="s">
        <v>728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76">
        <v>157</v>
      </c>
      <c r="B256" s="177">
        <v>44140</v>
      </c>
      <c r="C256" s="177"/>
      <c r="D256" s="178" t="s">
        <v>314</v>
      </c>
      <c r="E256" s="179" t="s">
        <v>567</v>
      </c>
      <c r="F256" s="179">
        <v>247.5</v>
      </c>
      <c r="G256" s="179"/>
      <c r="H256" s="179">
        <v>320</v>
      </c>
      <c r="I256" s="181">
        <v>320</v>
      </c>
      <c r="J256" s="151" t="s">
        <v>625</v>
      </c>
      <c r="K256" s="152">
        <f t="shared" si="85"/>
        <v>72.5</v>
      </c>
      <c r="L256" s="153">
        <f t="shared" si="86"/>
        <v>0.29292929292929293</v>
      </c>
      <c r="M256" s="148" t="s">
        <v>537</v>
      </c>
      <c r="N256" s="154">
        <v>44323</v>
      </c>
      <c r="O256" s="1"/>
      <c r="P256" s="1"/>
      <c r="Q256" s="1"/>
      <c r="R256" s="6" t="s">
        <v>728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76">
        <v>158</v>
      </c>
      <c r="B257" s="177">
        <v>44140</v>
      </c>
      <c r="C257" s="177"/>
      <c r="D257" s="178" t="s">
        <v>267</v>
      </c>
      <c r="E257" s="179" t="s">
        <v>567</v>
      </c>
      <c r="F257" s="149">
        <v>925</v>
      </c>
      <c r="G257" s="179"/>
      <c r="H257" s="179">
        <v>1095</v>
      </c>
      <c r="I257" s="181">
        <v>1093</v>
      </c>
      <c r="J257" s="151" t="s">
        <v>755</v>
      </c>
      <c r="K257" s="152">
        <f t="shared" si="85"/>
        <v>170</v>
      </c>
      <c r="L257" s="153">
        <f t="shared" si="86"/>
        <v>0.18378378378378379</v>
      </c>
      <c r="M257" s="148" t="s">
        <v>537</v>
      </c>
      <c r="N257" s="154">
        <v>44201</v>
      </c>
      <c r="O257" s="1"/>
      <c r="P257" s="1"/>
      <c r="Q257" s="1"/>
      <c r="R257" s="6" t="s">
        <v>728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76">
        <v>159</v>
      </c>
      <c r="B258" s="177">
        <v>44140</v>
      </c>
      <c r="C258" s="177"/>
      <c r="D258" s="178" t="s">
        <v>330</v>
      </c>
      <c r="E258" s="179" t="s">
        <v>567</v>
      </c>
      <c r="F258" s="149">
        <v>332.5</v>
      </c>
      <c r="G258" s="179"/>
      <c r="H258" s="179">
        <v>393</v>
      </c>
      <c r="I258" s="181">
        <v>406</v>
      </c>
      <c r="J258" s="151" t="s">
        <v>756</v>
      </c>
      <c r="K258" s="152">
        <f t="shared" si="85"/>
        <v>60.5</v>
      </c>
      <c r="L258" s="153">
        <f t="shared" si="86"/>
        <v>0.18195488721804512</v>
      </c>
      <c r="M258" s="148" t="s">
        <v>537</v>
      </c>
      <c r="N258" s="154">
        <v>44256</v>
      </c>
      <c r="O258" s="1"/>
      <c r="P258" s="1"/>
      <c r="Q258" s="1"/>
      <c r="R258" s="6" t="s">
        <v>728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76">
        <v>160</v>
      </c>
      <c r="B259" s="177">
        <v>44141</v>
      </c>
      <c r="C259" s="177"/>
      <c r="D259" s="178" t="s">
        <v>446</v>
      </c>
      <c r="E259" s="179" t="s">
        <v>567</v>
      </c>
      <c r="F259" s="149">
        <v>231</v>
      </c>
      <c r="G259" s="179"/>
      <c r="H259" s="179">
        <v>281</v>
      </c>
      <c r="I259" s="181">
        <v>281</v>
      </c>
      <c r="J259" s="151" t="s">
        <v>625</v>
      </c>
      <c r="K259" s="152">
        <f t="shared" si="85"/>
        <v>50</v>
      </c>
      <c r="L259" s="153">
        <f t="shared" si="86"/>
        <v>0.21645021645021645</v>
      </c>
      <c r="M259" s="148" t="s">
        <v>537</v>
      </c>
      <c r="N259" s="154">
        <v>44358</v>
      </c>
      <c r="O259" s="1"/>
      <c r="P259" s="1"/>
      <c r="Q259" s="1"/>
      <c r="R259" s="6" t="s">
        <v>728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76">
        <v>161</v>
      </c>
      <c r="B260" s="177">
        <v>44187</v>
      </c>
      <c r="C260" s="177"/>
      <c r="D260" s="178" t="s">
        <v>422</v>
      </c>
      <c r="E260" s="179" t="s">
        <v>567</v>
      </c>
      <c r="F260" s="149">
        <v>190</v>
      </c>
      <c r="G260" s="179"/>
      <c r="H260" s="179">
        <v>239</v>
      </c>
      <c r="I260" s="181">
        <v>239</v>
      </c>
      <c r="J260" s="151" t="s">
        <v>843</v>
      </c>
      <c r="K260" s="152">
        <f t="shared" si="85"/>
        <v>49</v>
      </c>
      <c r="L260" s="153">
        <f t="shared" si="86"/>
        <v>0.25789473684210529</v>
      </c>
      <c r="M260" s="148" t="s">
        <v>537</v>
      </c>
      <c r="N260" s="154">
        <v>44844</v>
      </c>
      <c r="O260" s="1"/>
      <c r="P260" s="1"/>
      <c r="Q260" s="1"/>
      <c r="R260" s="6" t="s">
        <v>728</v>
      </c>
    </row>
    <row r="261" spans="1:26" ht="12.75" customHeight="1">
      <c r="A261" s="176">
        <v>162</v>
      </c>
      <c r="B261" s="177">
        <v>44258</v>
      </c>
      <c r="C261" s="177"/>
      <c r="D261" s="178" t="s">
        <v>753</v>
      </c>
      <c r="E261" s="179" t="s">
        <v>567</v>
      </c>
      <c r="F261" s="149">
        <v>495</v>
      </c>
      <c r="G261" s="179"/>
      <c r="H261" s="179">
        <v>595</v>
      </c>
      <c r="I261" s="181">
        <v>590</v>
      </c>
      <c r="J261" s="151" t="s">
        <v>792</v>
      </c>
      <c r="K261" s="152">
        <f t="shared" ref="K261:K268" si="87">H261-F261</f>
        <v>100</v>
      </c>
      <c r="L261" s="153">
        <f t="shared" ref="L261:L268" si="88">K261/F261</f>
        <v>0.20202020202020202</v>
      </c>
      <c r="M261" s="148" t="s">
        <v>537</v>
      </c>
      <c r="N261" s="154">
        <v>44589</v>
      </c>
      <c r="O261" s="1"/>
      <c r="P261" s="1"/>
      <c r="R261" s="6" t="s">
        <v>728</v>
      </c>
    </row>
    <row r="262" spans="1:26" ht="12.75" customHeight="1">
      <c r="A262" s="176">
        <v>163</v>
      </c>
      <c r="B262" s="177">
        <v>44274</v>
      </c>
      <c r="C262" s="177"/>
      <c r="D262" s="178" t="s">
        <v>330</v>
      </c>
      <c r="E262" s="179" t="s">
        <v>567</v>
      </c>
      <c r="F262" s="149">
        <v>355</v>
      </c>
      <c r="G262" s="179"/>
      <c r="H262" s="179">
        <v>422.5</v>
      </c>
      <c r="I262" s="181">
        <v>420</v>
      </c>
      <c r="J262" s="151" t="s">
        <v>757</v>
      </c>
      <c r="K262" s="152">
        <f t="shared" si="87"/>
        <v>67.5</v>
      </c>
      <c r="L262" s="153">
        <f t="shared" si="88"/>
        <v>0.19014084507042253</v>
      </c>
      <c r="M262" s="148" t="s">
        <v>537</v>
      </c>
      <c r="N262" s="154">
        <v>44361</v>
      </c>
      <c r="O262" s="1"/>
      <c r="R262" s="194" t="s">
        <v>728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76">
        <v>164</v>
      </c>
      <c r="B263" s="177">
        <v>44295</v>
      </c>
      <c r="C263" s="177"/>
      <c r="D263" s="178" t="s">
        <v>758</v>
      </c>
      <c r="E263" s="179" t="s">
        <v>567</v>
      </c>
      <c r="F263" s="149">
        <v>555</v>
      </c>
      <c r="G263" s="179"/>
      <c r="H263" s="179">
        <v>663</v>
      </c>
      <c r="I263" s="181">
        <v>663</v>
      </c>
      <c r="J263" s="151" t="s">
        <v>759</v>
      </c>
      <c r="K263" s="152">
        <f t="shared" si="87"/>
        <v>108</v>
      </c>
      <c r="L263" s="153">
        <f t="shared" si="88"/>
        <v>0.19459459459459461</v>
      </c>
      <c r="M263" s="148" t="s">
        <v>537</v>
      </c>
      <c r="N263" s="154">
        <v>44321</v>
      </c>
      <c r="O263" s="1"/>
      <c r="P263" s="1"/>
      <c r="Q263" s="1"/>
      <c r="R263" s="194" t="s">
        <v>728</v>
      </c>
    </row>
    <row r="264" spans="1:26" ht="12.75" customHeight="1">
      <c r="A264" s="176">
        <v>165</v>
      </c>
      <c r="B264" s="177">
        <v>44308</v>
      </c>
      <c r="C264" s="177"/>
      <c r="D264" s="178" t="s">
        <v>358</v>
      </c>
      <c r="E264" s="179" t="s">
        <v>567</v>
      </c>
      <c r="F264" s="149">
        <v>126.5</v>
      </c>
      <c r="G264" s="179"/>
      <c r="H264" s="179">
        <v>155</v>
      </c>
      <c r="I264" s="181">
        <v>155</v>
      </c>
      <c r="J264" s="151" t="s">
        <v>625</v>
      </c>
      <c r="K264" s="152">
        <f t="shared" si="87"/>
        <v>28.5</v>
      </c>
      <c r="L264" s="153">
        <f t="shared" si="88"/>
        <v>0.22529644268774704</v>
      </c>
      <c r="M264" s="148" t="s">
        <v>537</v>
      </c>
      <c r="N264" s="154">
        <v>44362</v>
      </c>
      <c r="O264" s="1"/>
      <c r="R264" s="194" t="s">
        <v>728</v>
      </c>
    </row>
    <row r="265" spans="1:26" ht="12.75" customHeight="1">
      <c r="A265" s="220">
        <v>166</v>
      </c>
      <c r="B265" s="221">
        <v>44368</v>
      </c>
      <c r="C265" s="221"/>
      <c r="D265" s="222" t="s">
        <v>375</v>
      </c>
      <c r="E265" s="223" t="s">
        <v>567</v>
      </c>
      <c r="F265" s="224">
        <v>287.5</v>
      </c>
      <c r="G265" s="223"/>
      <c r="H265" s="223">
        <v>245</v>
      </c>
      <c r="I265" s="225">
        <v>344</v>
      </c>
      <c r="J265" s="161" t="s">
        <v>788</v>
      </c>
      <c r="K265" s="162">
        <f t="shared" si="87"/>
        <v>-42.5</v>
      </c>
      <c r="L265" s="163">
        <f t="shared" si="88"/>
        <v>-0.14782608695652175</v>
      </c>
      <c r="M265" s="159" t="s">
        <v>549</v>
      </c>
      <c r="N265" s="156">
        <v>44508</v>
      </c>
      <c r="O265" s="1"/>
      <c r="R265" s="194" t="s">
        <v>728</v>
      </c>
    </row>
    <row r="266" spans="1:26" ht="12.75" customHeight="1">
      <c r="A266" s="176">
        <v>167</v>
      </c>
      <c r="B266" s="177">
        <v>44368</v>
      </c>
      <c r="C266" s="177"/>
      <c r="D266" s="178" t="s">
        <v>446</v>
      </c>
      <c r="E266" s="179" t="s">
        <v>567</v>
      </c>
      <c r="F266" s="149">
        <v>241</v>
      </c>
      <c r="G266" s="179"/>
      <c r="H266" s="179">
        <v>298</v>
      </c>
      <c r="I266" s="181">
        <v>320</v>
      </c>
      <c r="J266" s="151" t="s">
        <v>625</v>
      </c>
      <c r="K266" s="152">
        <f t="shared" si="87"/>
        <v>57</v>
      </c>
      <c r="L266" s="153">
        <f t="shared" si="88"/>
        <v>0.23651452282157676</v>
      </c>
      <c r="M266" s="148" t="s">
        <v>537</v>
      </c>
      <c r="N266" s="154">
        <v>44802</v>
      </c>
      <c r="O266" s="41"/>
      <c r="R266" s="194" t="s">
        <v>728</v>
      </c>
    </row>
    <row r="267" spans="1:26" ht="12.75" customHeight="1">
      <c r="A267" s="176">
        <v>168</v>
      </c>
      <c r="B267" s="177">
        <v>44406</v>
      </c>
      <c r="C267" s="177"/>
      <c r="D267" s="178" t="s">
        <v>358</v>
      </c>
      <c r="E267" s="179" t="s">
        <v>567</v>
      </c>
      <c r="F267" s="149">
        <v>162.5</v>
      </c>
      <c r="G267" s="179"/>
      <c r="H267" s="179">
        <v>200</v>
      </c>
      <c r="I267" s="181">
        <v>200</v>
      </c>
      <c r="J267" s="151" t="s">
        <v>625</v>
      </c>
      <c r="K267" s="152">
        <f t="shared" si="87"/>
        <v>37.5</v>
      </c>
      <c r="L267" s="153">
        <f t="shared" si="88"/>
        <v>0.23076923076923078</v>
      </c>
      <c r="M267" s="148" t="s">
        <v>537</v>
      </c>
      <c r="N267" s="154">
        <v>44802</v>
      </c>
      <c r="O267" s="1"/>
      <c r="R267" s="194" t="s">
        <v>728</v>
      </c>
    </row>
    <row r="268" spans="1:26" ht="12.75" customHeight="1">
      <c r="A268" s="176">
        <v>169</v>
      </c>
      <c r="B268" s="177">
        <v>44462</v>
      </c>
      <c r="C268" s="177"/>
      <c r="D268" s="178" t="s">
        <v>764</v>
      </c>
      <c r="E268" s="179" t="s">
        <v>567</v>
      </c>
      <c r="F268" s="149">
        <v>1235</v>
      </c>
      <c r="G268" s="179"/>
      <c r="H268" s="179">
        <v>1505</v>
      </c>
      <c r="I268" s="181">
        <v>1500</v>
      </c>
      <c r="J268" s="151" t="s">
        <v>625</v>
      </c>
      <c r="K268" s="152">
        <f t="shared" si="87"/>
        <v>270</v>
      </c>
      <c r="L268" s="153">
        <f t="shared" si="88"/>
        <v>0.21862348178137653</v>
      </c>
      <c r="M268" s="148" t="s">
        <v>537</v>
      </c>
      <c r="N268" s="154">
        <v>44564</v>
      </c>
      <c r="O268" s="1"/>
      <c r="R268" s="194" t="s">
        <v>728</v>
      </c>
    </row>
    <row r="269" spans="1:26" ht="12.75" customHeight="1">
      <c r="A269" s="206">
        <v>170</v>
      </c>
      <c r="B269" s="207">
        <v>44480</v>
      </c>
      <c r="C269" s="207"/>
      <c r="D269" s="208" t="s">
        <v>766</v>
      </c>
      <c r="E269" s="209" t="s">
        <v>567</v>
      </c>
      <c r="F269" s="54">
        <v>58.75</v>
      </c>
      <c r="G269" s="209"/>
      <c r="H269" s="209"/>
      <c r="I269" s="54">
        <v>72.5</v>
      </c>
      <c r="J269" s="210" t="s">
        <v>540</v>
      </c>
      <c r="K269" s="206"/>
      <c r="L269" s="207"/>
      <c r="M269" s="207"/>
      <c r="N269" s="208"/>
      <c r="O269" s="41"/>
      <c r="R269" s="194" t="s">
        <v>728</v>
      </c>
    </row>
    <row r="270" spans="1:26" ht="12.75" customHeight="1">
      <c r="A270" s="211">
        <v>171</v>
      </c>
      <c r="B270" s="212">
        <v>44481</v>
      </c>
      <c r="C270" s="212"/>
      <c r="D270" s="213" t="s">
        <v>256</v>
      </c>
      <c r="E270" s="214" t="s">
        <v>567</v>
      </c>
      <c r="F270" s="215" t="s">
        <v>768</v>
      </c>
      <c r="G270" s="214"/>
      <c r="H270" s="214"/>
      <c r="I270" s="214">
        <v>380</v>
      </c>
      <c r="J270" s="216" t="s">
        <v>540</v>
      </c>
      <c r="K270" s="211"/>
      <c r="L270" s="212"/>
      <c r="M270" s="212"/>
      <c r="N270" s="213"/>
      <c r="O270" s="41"/>
      <c r="R270" s="194" t="s">
        <v>728</v>
      </c>
    </row>
    <row r="271" spans="1:26" ht="12.75" customHeight="1">
      <c r="A271" s="176">
        <v>172</v>
      </c>
      <c r="B271" s="177">
        <v>44481</v>
      </c>
      <c r="C271" s="177"/>
      <c r="D271" s="178" t="s">
        <v>381</v>
      </c>
      <c r="E271" s="179" t="s">
        <v>567</v>
      </c>
      <c r="F271" s="149">
        <v>45.5</v>
      </c>
      <c r="G271" s="179"/>
      <c r="H271" s="179">
        <v>56.5</v>
      </c>
      <c r="I271" s="181">
        <v>56</v>
      </c>
      <c r="J271" s="151" t="s">
        <v>869</v>
      </c>
      <c r="K271" s="152">
        <f>H271-F271</f>
        <v>11</v>
      </c>
      <c r="L271" s="153">
        <f>K271/F271</f>
        <v>0.24175824175824176</v>
      </c>
      <c r="M271" s="148" t="s">
        <v>537</v>
      </c>
      <c r="N271" s="154">
        <v>44881</v>
      </c>
      <c r="O271" s="41"/>
      <c r="R271" s="194"/>
    </row>
    <row r="272" spans="1:26" ht="12.75" customHeight="1">
      <c r="A272" s="176">
        <v>173</v>
      </c>
      <c r="B272" s="177">
        <v>44551</v>
      </c>
      <c r="C272" s="177"/>
      <c r="D272" s="178" t="s">
        <v>118</v>
      </c>
      <c r="E272" s="179" t="s">
        <v>567</v>
      </c>
      <c r="F272" s="149">
        <v>2300</v>
      </c>
      <c r="G272" s="179"/>
      <c r="H272" s="179">
        <f>(2820+2200)/2</f>
        <v>2510</v>
      </c>
      <c r="I272" s="181">
        <v>3000</v>
      </c>
      <c r="J272" s="151" t="s">
        <v>800</v>
      </c>
      <c r="K272" s="152">
        <f>H272-F272</f>
        <v>210</v>
      </c>
      <c r="L272" s="153">
        <f>K272/F272</f>
        <v>9.1304347826086957E-2</v>
      </c>
      <c r="M272" s="148" t="s">
        <v>537</v>
      </c>
      <c r="N272" s="154">
        <v>44649</v>
      </c>
      <c r="O272" s="1"/>
      <c r="R272" s="194"/>
    </row>
    <row r="273" spans="1:18" ht="12.75" customHeight="1">
      <c r="A273" s="217">
        <v>174</v>
      </c>
      <c r="B273" s="212">
        <v>44606</v>
      </c>
      <c r="C273" s="217"/>
      <c r="D273" s="217" t="s">
        <v>401</v>
      </c>
      <c r="E273" s="214" t="s">
        <v>567</v>
      </c>
      <c r="F273" s="214" t="s">
        <v>795</v>
      </c>
      <c r="G273" s="214"/>
      <c r="H273" s="214"/>
      <c r="I273" s="214">
        <v>764</v>
      </c>
      <c r="J273" s="214" t="s">
        <v>540</v>
      </c>
      <c r="K273" s="214"/>
      <c r="L273" s="214"/>
      <c r="M273" s="214"/>
      <c r="N273" s="217"/>
      <c r="O273" s="41"/>
      <c r="R273" s="194"/>
    </row>
    <row r="274" spans="1:18" ht="12.75" customHeight="1">
      <c r="A274" s="176">
        <v>175</v>
      </c>
      <c r="B274" s="177">
        <v>44613</v>
      </c>
      <c r="C274" s="177"/>
      <c r="D274" s="178" t="s">
        <v>764</v>
      </c>
      <c r="E274" s="179" t="s">
        <v>567</v>
      </c>
      <c r="F274" s="149">
        <v>1255</v>
      </c>
      <c r="G274" s="179"/>
      <c r="H274" s="179">
        <v>1515</v>
      </c>
      <c r="I274" s="181">
        <v>1510</v>
      </c>
      <c r="J274" s="151" t="s">
        <v>625</v>
      </c>
      <c r="K274" s="152">
        <f>H274-F274</f>
        <v>260</v>
      </c>
      <c r="L274" s="153">
        <f>K274/F274</f>
        <v>0.20717131474103587</v>
      </c>
      <c r="M274" s="148" t="s">
        <v>537</v>
      </c>
      <c r="N274" s="154">
        <v>44834</v>
      </c>
      <c r="O274" s="41"/>
      <c r="R274" s="194"/>
    </row>
    <row r="275" spans="1:18" ht="12.75" customHeight="1">
      <c r="A275">
        <v>176</v>
      </c>
      <c r="B275" s="212">
        <v>44670</v>
      </c>
      <c r="C275" s="212"/>
      <c r="D275" s="217" t="s">
        <v>502</v>
      </c>
      <c r="E275" s="243" t="s">
        <v>567</v>
      </c>
      <c r="F275" s="214" t="s">
        <v>802</v>
      </c>
      <c r="G275" s="214"/>
      <c r="H275" s="214"/>
      <c r="I275" s="214">
        <v>553</v>
      </c>
      <c r="J275" s="214" t="s">
        <v>540</v>
      </c>
      <c r="K275" s="214"/>
      <c r="L275" s="214"/>
      <c r="M275" s="214"/>
      <c r="N275" s="214"/>
      <c r="O275" s="41"/>
      <c r="R275" s="194"/>
    </row>
    <row r="276" spans="1:18" ht="12.75" customHeight="1">
      <c r="A276" s="176">
        <v>177</v>
      </c>
      <c r="B276" s="177">
        <v>44746</v>
      </c>
      <c r="C276" s="177"/>
      <c r="D276" s="178" t="s">
        <v>836</v>
      </c>
      <c r="E276" s="179" t="s">
        <v>567</v>
      </c>
      <c r="F276" s="149">
        <v>207.5</v>
      </c>
      <c r="G276" s="179"/>
      <c r="H276" s="179">
        <v>254</v>
      </c>
      <c r="I276" s="181">
        <v>254</v>
      </c>
      <c r="J276" s="151" t="s">
        <v>625</v>
      </c>
      <c r="K276" s="152">
        <f>H276-F276</f>
        <v>46.5</v>
      </c>
      <c r="L276" s="153">
        <f>K276/F276</f>
        <v>0.22409638554216868</v>
      </c>
      <c r="M276" s="148" t="s">
        <v>537</v>
      </c>
      <c r="N276" s="154">
        <v>44792</v>
      </c>
      <c r="O276" s="1"/>
      <c r="R276" s="194"/>
    </row>
    <row r="277" spans="1:18" ht="12.75" customHeight="1">
      <c r="A277" s="176">
        <v>178</v>
      </c>
      <c r="B277" s="177">
        <v>44775</v>
      </c>
      <c r="C277" s="177"/>
      <c r="D277" s="178" t="s">
        <v>448</v>
      </c>
      <c r="E277" s="179" t="s">
        <v>567</v>
      </c>
      <c r="F277" s="149">
        <v>31.25</v>
      </c>
      <c r="G277" s="179"/>
      <c r="H277" s="179">
        <v>38.75</v>
      </c>
      <c r="I277" s="181">
        <v>38</v>
      </c>
      <c r="J277" s="151" t="s">
        <v>625</v>
      </c>
      <c r="K277" s="152">
        <f t="shared" ref="K277" si="89">H277-F277</f>
        <v>7.5</v>
      </c>
      <c r="L277" s="153">
        <f t="shared" ref="L277" si="90">K277/F277</f>
        <v>0.24</v>
      </c>
      <c r="M277" s="148" t="s">
        <v>537</v>
      </c>
      <c r="N277" s="154">
        <v>44844</v>
      </c>
      <c r="O277" s="41"/>
      <c r="R277" s="54"/>
    </row>
    <row r="278" spans="1:18" ht="12.75" customHeight="1">
      <c r="A278" s="211">
        <v>179</v>
      </c>
      <c r="B278" s="212">
        <v>44841</v>
      </c>
      <c r="C278" s="217"/>
      <c r="D278" s="217" t="s">
        <v>841</v>
      </c>
      <c r="E278" s="243" t="s">
        <v>567</v>
      </c>
      <c r="F278" s="214" t="s">
        <v>842</v>
      </c>
      <c r="G278" s="214"/>
      <c r="H278" s="214"/>
      <c r="I278" s="214">
        <v>840</v>
      </c>
      <c r="J278" s="214" t="s">
        <v>540</v>
      </c>
      <c r="K278" s="214"/>
      <c r="L278" s="214"/>
      <c r="M278" s="214"/>
      <c r="N278" s="214"/>
      <c r="O278" s="41"/>
      <c r="Q278" s="197"/>
      <c r="R278" s="54"/>
    </row>
    <row r="279" spans="1:18" ht="12.75" customHeight="1">
      <c r="A279" s="211">
        <v>180</v>
      </c>
      <c r="B279" s="212">
        <v>44844</v>
      </c>
      <c r="C279" s="217"/>
      <c r="D279" s="217" t="s">
        <v>403</v>
      </c>
      <c r="E279" s="243" t="s">
        <v>567</v>
      </c>
      <c r="F279" s="214" t="s">
        <v>844</v>
      </c>
      <c r="G279" s="214"/>
      <c r="H279" s="214"/>
      <c r="I279" s="214">
        <v>291</v>
      </c>
      <c r="J279" s="214" t="s">
        <v>540</v>
      </c>
      <c r="K279" s="214"/>
      <c r="L279" s="214"/>
      <c r="M279" s="214"/>
      <c r="N279" s="214"/>
      <c r="O279" s="41"/>
      <c r="Q279" s="197"/>
      <c r="R279" s="54"/>
    </row>
    <row r="280" spans="1:18" ht="12.75" customHeight="1">
      <c r="A280" s="211">
        <v>181</v>
      </c>
      <c r="B280" s="212">
        <v>44845</v>
      </c>
      <c r="C280" s="217"/>
      <c r="D280" s="217" t="s">
        <v>401</v>
      </c>
      <c r="E280" s="243" t="s">
        <v>567</v>
      </c>
      <c r="F280" s="214" t="s">
        <v>868</v>
      </c>
      <c r="G280" s="214"/>
      <c r="H280" s="214"/>
      <c r="I280" s="214">
        <v>765</v>
      </c>
      <c r="J280" s="214" t="s">
        <v>540</v>
      </c>
      <c r="K280" s="214"/>
      <c r="L280" s="214"/>
      <c r="M280" s="214"/>
      <c r="N280" s="214"/>
      <c r="O280" s="41"/>
      <c r="Q280" s="197"/>
      <c r="R280" s="54"/>
    </row>
    <row r="281" spans="1:18" ht="12.75" customHeight="1"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1:1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1:18" ht="12.75" customHeight="1">
      <c r="B283" s="195" t="s">
        <v>760</v>
      </c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1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1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1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1:18" ht="12.75" customHeight="1">
      <c r="A287" s="196"/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1:18" ht="12.75" customHeight="1">
      <c r="A288" s="196"/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1:18" ht="12.75" customHeight="1">
      <c r="A289" s="53"/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1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1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1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1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1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1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1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1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1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1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1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1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1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1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1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</sheetData>
  <autoFilter ref="R1:R285"/>
  <mergeCells count="15">
    <mergeCell ref="M85:M86"/>
    <mergeCell ref="O85:O86"/>
    <mergeCell ref="P85:P86"/>
    <mergeCell ref="B68:B69"/>
    <mergeCell ref="A68:A69"/>
    <mergeCell ref="J68:J69"/>
    <mergeCell ref="A85:A86"/>
    <mergeCell ref="B85:B86"/>
    <mergeCell ref="J85:J86"/>
    <mergeCell ref="M76:M77"/>
    <mergeCell ref="O76:O77"/>
    <mergeCell ref="P76:P77"/>
    <mergeCell ref="A76:A77"/>
    <mergeCell ref="B76:B77"/>
    <mergeCell ref="J76:J77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2023-02-21T02:44:17Z</dcterms:modified>
</cp:coreProperties>
</file>