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hyedve\Desktop\"/>
    </mc:Choice>
  </mc:AlternateContent>
  <bookViews>
    <workbookView xWindow="0" yWindow="0" windowWidth="18795" windowHeight="7380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4" hidden="1">'Bulk Deals'!$A$9:$H$9</definedName>
    <definedName name="_xlnm._FilterDatabase" localSheetId="5" hidden="1">'Call Tracker (Equity &amp; F&amp;O)'!$R$1:$R$313</definedName>
    <definedName name="_xlnm._FilterDatabase" localSheetId="1" hidden="1">'Future Intra'!$B$14:$P$14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05" i="6" l="1"/>
  <c r="M105" i="6" s="1"/>
  <c r="K104" i="6"/>
  <c r="M104" i="6" s="1"/>
  <c r="L71" i="6"/>
  <c r="K71" i="6"/>
  <c r="M71" i="6" s="1"/>
  <c r="L74" i="6"/>
  <c r="K74" i="6"/>
  <c r="M74" i="6" s="1"/>
  <c r="H15" i="6"/>
  <c r="L49" i="6"/>
  <c r="K49" i="6"/>
  <c r="L48" i="6"/>
  <c r="K48" i="6"/>
  <c r="M48" i="6" s="1"/>
  <c r="L40" i="6"/>
  <c r="K40" i="6"/>
  <c r="M40" i="6" l="1"/>
  <c r="M49" i="6"/>
  <c r="L73" i="6"/>
  <c r="K73" i="6"/>
  <c r="M73" i="6" s="1"/>
  <c r="L76" i="6"/>
  <c r="K76" i="6"/>
  <c r="L75" i="6"/>
  <c r="K75" i="6"/>
  <c r="L45" i="6"/>
  <c r="K45" i="6"/>
  <c r="M45" i="6" s="1"/>
  <c r="L68" i="6"/>
  <c r="K68" i="6"/>
  <c r="M68" i="6" s="1"/>
  <c r="K107" i="6"/>
  <c r="M107" i="6" s="1"/>
  <c r="K103" i="6"/>
  <c r="M103" i="6" s="1"/>
  <c r="L70" i="6"/>
  <c r="K70" i="6"/>
  <c r="L44" i="6"/>
  <c r="K44" i="6"/>
  <c r="M44" i="6" s="1"/>
  <c r="M76" i="6" l="1"/>
  <c r="M75" i="6"/>
  <c r="M70" i="6"/>
  <c r="L69" i="6"/>
  <c r="K69" i="6"/>
  <c r="L46" i="6"/>
  <c r="K46" i="6"/>
  <c r="L13" i="6"/>
  <c r="K13" i="6"/>
  <c r="L21" i="6"/>
  <c r="K21" i="6"/>
  <c r="M13" i="6" l="1"/>
  <c r="M69" i="6"/>
  <c r="M21" i="6"/>
  <c r="M46" i="6"/>
  <c r="K99" i="6"/>
  <c r="M99" i="6" s="1"/>
  <c r="L72" i="6"/>
  <c r="K72" i="6"/>
  <c r="L66" i="6"/>
  <c r="K66" i="6"/>
  <c r="K102" i="6"/>
  <c r="M102" i="6" s="1"/>
  <c r="M72" i="6" l="1"/>
  <c r="M66" i="6"/>
  <c r="K88" i="6"/>
  <c r="M88" i="6" s="1"/>
  <c r="K101" i="6"/>
  <c r="M101" i="6" s="1"/>
  <c r="L43" i="6"/>
  <c r="K43" i="6"/>
  <c r="M43" i="6" s="1"/>
  <c r="K100" i="6"/>
  <c r="M100" i="6" s="1"/>
  <c r="L62" i="6"/>
  <c r="K62" i="6"/>
  <c r="L63" i="6"/>
  <c r="K63" i="6"/>
  <c r="L23" i="6"/>
  <c r="K23" i="6"/>
  <c r="L39" i="6"/>
  <c r="K39" i="6"/>
  <c r="M39" i="6" s="1"/>
  <c r="L42" i="6"/>
  <c r="K42" i="6"/>
  <c r="M42" i="6" l="1"/>
  <c r="M23" i="6"/>
  <c r="M62" i="6"/>
  <c r="M63" i="6"/>
  <c r="L67" i="6"/>
  <c r="K67" i="6"/>
  <c r="L61" i="6"/>
  <c r="K61" i="6"/>
  <c r="M61" i="6" s="1"/>
  <c r="K97" i="6"/>
  <c r="M97" i="6" s="1"/>
  <c r="K90" i="6"/>
  <c r="M90" i="6" s="1"/>
  <c r="M67" i="6" l="1"/>
  <c r="L10" i="6"/>
  <c r="K10" i="6"/>
  <c r="K98" i="6"/>
  <c r="M98" i="6" s="1"/>
  <c r="K96" i="6"/>
  <c r="M96" i="6" s="1"/>
  <c r="L58" i="6"/>
  <c r="K58" i="6"/>
  <c r="L65" i="6"/>
  <c r="K65" i="6"/>
  <c r="M58" i="6" l="1"/>
  <c r="M10" i="6"/>
  <c r="M65" i="6"/>
  <c r="K91" i="6"/>
  <c r="M91" i="6" s="1"/>
  <c r="K95" i="6"/>
  <c r="M95" i="6" s="1"/>
  <c r="K93" i="6"/>
  <c r="M93" i="6" s="1"/>
  <c r="L41" i="6" l="1"/>
  <c r="K41" i="6"/>
  <c r="L38" i="6"/>
  <c r="K38" i="6"/>
  <c r="L64" i="6"/>
  <c r="K64" i="6"/>
  <c r="K89" i="6"/>
  <c r="M89" i="6" s="1"/>
  <c r="M41" i="6" l="1"/>
  <c r="M38" i="6"/>
  <c r="M64" i="6"/>
  <c r="K94" i="6"/>
  <c r="M94" i="6" s="1"/>
  <c r="K92" i="6"/>
  <c r="M92" i="6" s="1"/>
  <c r="K86" i="6"/>
  <c r="M86" i="6" s="1"/>
  <c r="K87" i="6"/>
  <c r="M87" i="6" s="1"/>
  <c r="L19" i="6"/>
  <c r="K19" i="6"/>
  <c r="K84" i="6"/>
  <c r="M84" i="6" s="1"/>
  <c r="K85" i="6"/>
  <c r="M85" i="6" s="1"/>
  <c r="K83" i="6"/>
  <c r="M83" i="6" s="1"/>
  <c r="L60" i="6"/>
  <c r="K60" i="6"/>
  <c r="L59" i="6"/>
  <c r="K59" i="6"/>
  <c r="M59" i="6" l="1"/>
  <c r="M19" i="6"/>
  <c r="M60" i="6"/>
  <c r="L14" i="6" l="1"/>
  <c r="K14" i="6"/>
  <c r="M14" i="6" l="1"/>
  <c r="L11" i="6"/>
  <c r="K11" i="6"/>
  <c r="M11" i="6" l="1"/>
  <c r="L17" i="6" l="1"/>
  <c r="K17" i="6"/>
  <c r="M17" i="6" l="1"/>
  <c r="K299" i="6" l="1"/>
  <c r="L299" i="6" s="1"/>
  <c r="L15" i="6" l="1"/>
  <c r="K15" i="6"/>
  <c r="M15" i="6" l="1"/>
  <c r="L118" i="6" l="1"/>
  <c r="K118" i="6"/>
  <c r="M118" i="6" l="1"/>
  <c r="L12" i="6" l="1"/>
  <c r="K12" i="6"/>
  <c r="M12" i="6" l="1"/>
  <c r="K305" i="6" l="1"/>
  <c r="L305" i="6" s="1"/>
  <c r="K288" i="6" l="1"/>
  <c r="L288" i="6" s="1"/>
  <c r="K302" i="6" l="1"/>
  <c r="L302" i="6" s="1"/>
  <c r="K294" i="6" l="1"/>
  <c r="L294" i="6" s="1"/>
  <c r="K304" i="6" l="1"/>
  <c r="L304" i="6" s="1"/>
  <c r="H300" i="6" l="1"/>
  <c r="K300" i="6" l="1"/>
  <c r="L300" i="6" s="1"/>
  <c r="K289" i="6"/>
  <c r="L289" i="6" s="1"/>
  <c r="K279" i="6"/>
  <c r="L279" i="6" s="1"/>
  <c r="K295" i="6" l="1"/>
  <c r="L295" i="6" s="1"/>
  <c r="K296" i="6" l="1"/>
  <c r="L296" i="6" s="1"/>
  <c r="K293" i="6" l="1"/>
  <c r="L293" i="6" s="1"/>
  <c r="K272" i="6"/>
  <c r="L272" i="6" s="1"/>
  <c r="K292" i="6"/>
  <c r="L292" i="6" s="1"/>
  <c r="K291" i="6"/>
  <c r="L291" i="6" s="1"/>
  <c r="K290" i="6"/>
  <c r="L290" i="6" s="1"/>
  <c r="K287" i="6"/>
  <c r="L287" i="6" s="1"/>
  <c r="K286" i="6"/>
  <c r="L286" i="6" s="1"/>
  <c r="K285" i="6"/>
  <c r="L285" i="6" s="1"/>
  <c r="K284" i="6"/>
  <c r="L284" i="6" s="1"/>
  <c r="K283" i="6"/>
  <c r="L283" i="6" s="1"/>
  <c r="K282" i="6"/>
  <c r="L282" i="6" s="1"/>
  <c r="K281" i="6"/>
  <c r="L281" i="6" s="1"/>
  <c r="K280" i="6"/>
  <c r="L280" i="6" s="1"/>
  <c r="K278" i="6"/>
  <c r="L278" i="6" s="1"/>
  <c r="K277" i="6"/>
  <c r="L277" i="6" s="1"/>
  <c r="K276" i="6"/>
  <c r="L276" i="6" s="1"/>
  <c r="K275" i="6"/>
  <c r="L275" i="6" s="1"/>
  <c r="K274" i="6"/>
  <c r="L274" i="6" s="1"/>
  <c r="K273" i="6"/>
  <c r="L273" i="6" s="1"/>
  <c r="K271" i="6"/>
  <c r="L271" i="6" s="1"/>
  <c r="K270" i="6"/>
  <c r="L270" i="6" s="1"/>
  <c r="K269" i="6"/>
  <c r="L269" i="6" s="1"/>
  <c r="F268" i="6"/>
  <c r="K268" i="6" s="1"/>
  <c r="L268" i="6" s="1"/>
  <c r="K267" i="6"/>
  <c r="L267" i="6" s="1"/>
  <c r="K266" i="6"/>
  <c r="L266" i="6" s="1"/>
  <c r="K265" i="6"/>
  <c r="L265" i="6" s="1"/>
  <c r="K264" i="6"/>
  <c r="L264" i="6" s="1"/>
  <c r="K263" i="6"/>
  <c r="L263" i="6" s="1"/>
  <c r="F262" i="6"/>
  <c r="K262" i="6" s="1"/>
  <c r="L262" i="6" s="1"/>
  <c r="F261" i="6"/>
  <c r="K261" i="6" s="1"/>
  <c r="L261" i="6" s="1"/>
  <c r="K260" i="6"/>
  <c r="L260" i="6" s="1"/>
  <c r="F259" i="6"/>
  <c r="K259" i="6" s="1"/>
  <c r="L259" i="6" s="1"/>
  <c r="K258" i="6"/>
  <c r="L258" i="6" s="1"/>
  <c r="K257" i="6"/>
  <c r="L257" i="6" s="1"/>
  <c r="K256" i="6"/>
  <c r="L256" i="6" s="1"/>
  <c r="K255" i="6"/>
  <c r="L255" i="6" s="1"/>
  <c r="K254" i="6"/>
  <c r="L254" i="6" s="1"/>
  <c r="K253" i="6"/>
  <c r="L253" i="6" s="1"/>
  <c r="K252" i="6"/>
  <c r="L252" i="6" s="1"/>
  <c r="K251" i="6"/>
  <c r="L251" i="6" s="1"/>
  <c r="K250" i="6"/>
  <c r="L250" i="6" s="1"/>
  <c r="K249" i="6"/>
  <c r="L249" i="6" s="1"/>
  <c r="K248" i="6"/>
  <c r="L248" i="6" s="1"/>
  <c r="K247" i="6"/>
  <c r="L247" i="6" s="1"/>
  <c r="K246" i="6"/>
  <c r="L246" i="6" s="1"/>
  <c r="K245" i="6"/>
  <c r="L245" i="6" s="1"/>
  <c r="K243" i="6"/>
  <c r="L243" i="6" s="1"/>
  <c r="K241" i="6"/>
  <c r="L241" i="6" s="1"/>
  <c r="K240" i="6"/>
  <c r="L240" i="6" s="1"/>
  <c r="F239" i="6"/>
  <c r="K239" i="6" s="1"/>
  <c r="L239" i="6" s="1"/>
  <c r="K238" i="6"/>
  <c r="L238" i="6" s="1"/>
  <c r="K235" i="6"/>
  <c r="L235" i="6" s="1"/>
  <c r="K234" i="6"/>
  <c r="L234" i="6" s="1"/>
  <c r="K233" i="6"/>
  <c r="L233" i="6" s="1"/>
  <c r="K230" i="6"/>
  <c r="L230" i="6" s="1"/>
  <c r="K229" i="6"/>
  <c r="L229" i="6" s="1"/>
  <c r="K228" i="6"/>
  <c r="L228" i="6" s="1"/>
  <c r="K227" i="6"/>
  <c r="L227" i="6" s="1"/>
  <c r="K226" i="6"/>
  <c r="L226" i="6" s="1"/>
  <c r="K225" i="6"/>
  <c r="L225" i="6" s="1"/>
  <c r="K223" i="6"/>
  <c r="L223" i="6" s="1"/>
  <c r="K222" i="6"/>
  <c r="L222" i="6" s="1"/>
  <c r="K221" i="6"/>
  <c r="L221" i="6" s="1"/>
  <c r="K220" i="6"/>
  <c r="L220" i="6" s="1"/>
  <c r="K219" i="6"/>
  <c r="L219" i="6" s="1"/>
  <c r="K218" i="6"/>
  <c r="L218" i="6" s="1"/>
  <c r="K217" i="6"/>
  <c r="L217" i="6" s="1"/>
  <c r="K216" i="6"/>
  <c r="L216" i="6" s="1"/>
  <c r="K215" i="6"/>
  <c r="L215" i="6" s="1"/>
  <c r="K213" i="6"/>
  <c r="L213" i="6" s="1"/>
  <c r="K211" i="6"/>
  <c r="L211" i="6" s="1"/>
  <c r="K209" i="6"/>
  <c r="L209" i="6" s="1"/>
  <c r="K207" i="6"/>
  <c r="L207" i="6" s="1"/>
  <c r="K206" i="6"/>
  <c r="L206" i="6" s="1"/>
  <c r="K205" i="6"/>
  <c r="L205" i="6" s="1"/>
  <c r="K203" i="6"/>
  <c r="L203" i="6" s="1"/>
  <c r="K202" i="6"/>
  <c r="L202" i="6" s="1"/>
  <c r="K201" i="6"/>
  <c r="L201" i="6" s="1"/>
  <c r="K200" i="6"/>
  <c r="K199" i="6"/>
  <c r="L199" i="6" s="1"/>
  <c r="K198" i="6"/>
  <c r="L198" i="6" s="1"/>
  <c r="K196" i="6"/>
  <c r="L196" i="6" s="1"/>
  <c r="K195" i="6"/>
  <c r="L195" i="6" s="1"/>
  <c r="K194" i="6"/>
  <c r="L194" i="6" s="1"/>
  <c r="K193" i="6"/>
  <c r="L193" i="6" s="1"/>
  <c r="K192" i="6"/>
  <c r="L192" i="6" s="1"/>
  <c r="F191" i="6"/>
  <c r="K191" i="6" s="1"/>
  <c r="L191" i="6" s="1"/>
  <c r="H190" i="6"/>
  <c r="K190" i="6" s="1"/>
  <c r="L190" i="6" s="1"/>
  <c r="K187" i="6"/>
  <c r="L187" i="6" s="1"/>
  <c r="K186" i="6"/>
  <c r="L186" i="6" s="1"/>
  <c r="K185" i="6"/>
  <c r="L185" i="6" s="1"/>
  <c r="K184" i="6"/>
  <c r="L184" i="6" s="1"/>
  <c r="K183" i="6"/>
  <c r="L183" i="6" s="1"/>
  <c r="K180" i="6"/>
  <c r="L180" i="6" s="1"/>
  <c r="K179" i="6"/>
  <c r="L179" i="6" s="1"/>
  <c r="K178" i="6"/>
  <c r="L178" i="6" s="1"/>
  <c r="K177" i="6"/>
  <c r="L177" i="6" s="1"/>
  <c r="K176" i="6"/>
  <c r="L176" i="6" s="1"/>
  <c r="K175" i="6"/>
  <c r="L175" i="6" s="1"/>
  <c r="K174" i="6"/>
  <c r="L174" i="6" s="1"/>
  <c r="K173" i="6"/>
  <c r="L173" i="6" s="1"/>
  <c r="K172" i="6"/>
  <c r="L172" i="6" s="1"/>
  <c r="K171" i="6"/>
  <c r="L171" i="6" s="1"/>
  <c r="K170" i="6"/>
  <c r="L170" i="6" s="1"/>
  <c r="K169" i="6"/>
  <c r="L169" i="6" s="1"/>
  <c r="K168" i="6"/>
  <c r="L168" i="6" s="1"/>
  <c r="K167" i="6"/>
  <c r="L167" i="6" s="1"/>
  <c r="K166" i="6"/>
  <c r="L166" i="6" s="1"/>
  <c r="K165" i="6"/>
  <c r="L165" i="6" s="1"/>
  <c r="K164" i="6"/>
  <c r="L164" i="6" s="1"/>
  <c r="K163" i="6"/>
  <c r="L163" i="6" s="1"/>
  <c r="K162" i="6"/>
  <c r="L162" i="6" s="1"/>
  <c r="K161" i="6"/>
  <c r="L161" i="6" s="1"/>
  <c r="K160" i="6"/>
  <c r="L160" i="6" s="1"/>
  <c r="K159" i="6"/>
  <c r="L159" i="6" s="1"/>
  <c r="K158" i="6"/>
  <c r="L158" i="6" s="1"/>
  <c r="K157" i="6"/>
  <c r="L157" i="6" s="1"/>
  <c r="H156" i="6"/>
  <c r="K156" i="6" s="1"/>
  <c r="L156" i="6" s="1"/>
  <c r="F155" i="6"/>
  <c r="K155" i="6" s="1"/>
  <c r="L155" i="6" s="1"/>
  <c r="K154" i="6"/>
  <c r="L154" i="6" s="1"/>
  <c r="K153" i="6"/>
  <c r="L153" i="6" s="1"/>
  <c r="K152" i="6"/>
  <c r="L152" i="6" s="1"/>
  <c r="K151" i="6"/>
  <c r="L151" i="6" s="1"/>
  <c r="K150" i="6"/>
  <c r="L150" i="6" s="1"/>
  <c r="K149" i="6"/>
  <c r="L149" i="6" s="1"/>
  <c r="K148" i="6"/>
  <c r="L148" i="6" s="1"/>
  <c r="K147" i="6"/>
  <c r="L147" i="6" s="1"/>
  <c r="K146" i="6"/>
  <c r="L146" i="6" s="1"/>
  <c r="K145" i="6"/>
  <c r="L145" i="6" s="1"/>
  <c r="K144" i="6"/>
  <c r="L144" i="6" s="1"/>
  <c r="K143" i="6"/>
  <c r="L143" i="6" s="1"/>
  <c r="K142" i="6"/>
  <c r="L142" i="6" s="1"/>
  <c r="K141" i="6"/>
  <c r="L141" i="6" s="1"/>
  <c r="K140" i="6"/>
  <c r="L140" i="6" s="1"/>
  <c r="K139" i="6"/>
  <c r="L139" i="6" s="1"/>
  <c r="K138" i="6"/>
  <c r="L138" i="6" s="1"/>
  <c r="K137" i="6"/>
  <c r="L137" i="6" s="1"/>
  <c r="K136" i="6"/>
  <c r="L136" i="6" s="1"/>
  <c r="K135" i="6"/>
  <c r="L135" i="6" s="1"/>
  <c r="K134" i="6"/>
  <c r="L134" i="6" s="1"/>
  <c r="K133" i="6"/>
  <c r="L133" i="6" s="1"/>
  <c r="K132" i="6"/>
  <c r="L132" i="6" s="1"/>
  <c r="K131" i="6"/>
  <c r="L131" i="6" s="1"/>
  <c r="K130" i="6"/>
  <c r="L130" i="6" s="1"/>
  <c r="K129" i="6"/>
  <c r="L129" i="6" s="1"/>
  <c r="K128" i="6"/>
  <c r="L128" i="6" s="1"/>
  <c r="M7" i="6"/>
  <c r="D7" i="5"/>
  <c r="K6" i="4"/>
  <c r="K6" i="3"/>
  <c r="L6" i="2"/>
</calcChain>
</file>

<file path=xl/sharedStrings.xml><?xml version="1.0" encoding="utf-8"?>
<sst xmlns="http://schemas.openxmlformats.org/spreadsheetml/2006/main" count="3343" uniqueCount="1224">
  <si>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</si>
  <si>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</si>
  <si>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</si>
  <si>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</si>
  <si>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</si>
  <si>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</si>
  <si>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</si>
  <si>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</si>
  <si>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</si>
  <si>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</si>
  <si>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</si>
  <si>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</si>
  <si>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</si>
  <si>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</si>
  <si>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</si>
  <si>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</si>
  <si>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</si>
  <si>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</si>
  <si>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</si>
  <si>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</si>
  <si>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</si>
  <si>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</si>
  <si>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</si>
  <si>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</si>
  <si>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</si>
  <si>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</si>
  <si>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</si>
  <si>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</si>
  <si>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</si>
  <si>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</si>
  <si>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</si>
  <si>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</si>
  <si>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</si>
  <si>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</si>
  <si>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</si>
  <si>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</si>
  <si>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</si>
  <si>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</si>
  <si>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Chemical</t>
  </si>
  <si>
    <t>AARTIIND</t>
  </si>
  <si>
    <t>Textile</t>
  </si>
  <si>
    <t>ABFRL</t>
  </si>
  <si>
    <t>Cement</t>
  </si>
  <si>
    <t>ACC</t>
  </si>
  <si>
    <t>Others</t>
  </si>
  <si>
    <t>ADANIENT</t>
  </si>
  <si>
    <t>ADANIPORTS</t>
  </si>
  <si>
    <t>Pharma</t>
  </si>
  <si>
    <t>ALKEM</t>
  </si>
  <si>
    <t>Automobile</t>
  </si>
  <si>
    <t>AMARAJABAT</t>
  </si>
  <si>
    <t>AMBUJACEM</t>
  </si>
  <si>
    <t>APLLTD</t>
  </si>
  <si>
    <t>APOLLOHOSP</t>
  </si>
  <si>
    <t>APOLLOTYRE</t>
  </si>
  <si>
    <t>ASHOKLEY</t>
  </si>
  <si>
    <t>FMCG</t>
  </si>
  <si>
    <t>ASIANPAINT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</si>
  <si>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</si>
  <si>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</si>
  <si>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</si>
  <si>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</si>
  <si>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</si>
  <si>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</si>
  <si>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</si>
  <si>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</si>
  <si>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</si>
  <si>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BANDHANBNK</t>
  </si>
  <si>
    <t>BANKBARODA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</si>
  <si>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</si>
  <si>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</si>
  <si>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</si>
  <si>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</si>
  <si>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</si>
  <si>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</si>
  <si>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</si>
  <si>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</si>
  <si>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</si>
  <si>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</si>
  <si>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</si>
  <si>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</si>
  <si>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</si>
  <si>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CANBK</t>
  </si>
  <si>
    <t>CHOLAFIN</t>
  </si>
  <si>
    <t>CIPLA</t>
  </si>
  <si>
    <t>COALINDIA</t>
  </si>
  <si>
    <t>Technology</t>
  </si>
  <si>
    <t>COFORGE</t>
  </si>
  <si>
    <t>COLPAL</t>
  </si>
  <si>
    <t>CONCOR</t>
  </si>
  <si>
    <t>COROMANDEL</t>
  </si>
  <si>
    <t>CUB</t>
  </si>
  <si>
    <t>CUMMINSIND</t>
  </si>
  <si>
    <t>DABUR</t>
  </si>
  <si>
    <t>DEEPAKNTR</t>
  </si>
  <si>
    <t>DIVISLAB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</si>
  <si>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</si>
  <si>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</si>
  <si>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</si>
  <si>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</si>
  <si>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</si>
  <si>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</si>
  <si>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</si>
  <si>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</si>
  <si>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</si>
  <si>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</si>
  <si>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</si>
  <si>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</si>
  <si>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GODREJPROP</t>
  </si>
  <si>
    <t>GRANULES</t>
  </si>
  <si>
    <t>GRASIM</t>
  </si>
  <si>
    <t>GUJGASLTD</t>
  </si>
  <si>
    <t>HAVELLS</t>
  </si>
  <si>
    <t>HCLTECH</t>
  </si>
  <si>
    <t>HDFC</t>
  </si>
  <si>
    <t>HDFCAMC</t>
  </si>
  <si>
    <t>HDFCBANK</t>
  </si>
  <si>
    <t>HDFCLIFE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</si>
  <si>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</si>
  <si>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</si>
  <si>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</si>
  <si>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</si>
  <si>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</si>
  <si>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</si>
  <si>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</si>
  <si>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ICICIGI</t>
  </si>
  <si>
    <t>ICICIPRULI</t>
  </si>
  <si>
    <t>IDEA</t>
  </si>
  <si>
    <t>IDFCFIRSTB</t>
  </si>
  <si>
    <t>IGL</t>
  </si>
  <si>
    <t>INDHOTEL</t>
  </si>
  <si>
    <t>INDIGO</t>
  </si>
  <si>
    <t>INDUSINDBK</t>
  </si>
  <si>
    <t>INDUSTOWER</t>
  </si>
  <si>
    <t>INFY</t>
  </si>
  <si>
    <t>IOC</t>
  </si>
  <si>
    <t>IRCTC</t>
  </si>
  <si>
    <t>ITC</t>
  </si>
  <si>
    <t>JINDALSTEL</t>
  </si>
  <si>
    <t>JSWSTEEL</t>
  </si>
  <si>
    <t>JUBLFOOD</t>
  </si>
  <si>
    <t>KOTAKBANK</t>
  </si>
  <si>
    <t>L&amp;TFH</t>
  </si>
  <si>
    <t>LALPATHLAB</t>
  </si>
  <si>
    <t>LICHSGFIN</t>
  </si>
  <si>
    <t>LT</t>
  </si>
  <si>
    <t>LTI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</si>
  <si>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</si>
  <si>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</si>
  <si>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</si>
  <si>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</si>
  <si>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</si>
  <si>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</si>
  <si>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</si>
  <si>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</si>
  <si>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METROPOLIS</t>
  </si>
  <si>
    <t>MFSL</t>
  </si>
  <si>
    <t>MGL</t>
  </si>
  <si>
    <t>MPHASIS</t>
  </si>
  <si>
    <t>MRF</t>
  </si>
  <si>
    <t>MUTHOOTFIN</t>
  </si>
  <si>
    <t>NAM-INDIA</t>
  </si>
  <si>
    <t>NATIONALUM</t>
  </si>
  <si>
    <t>NAUKRI</t>
  </si>
  <si>
    <t>NAVINFLUOR</t>
  </si>
  <si>
    <t>NESTLEIND</t>
  </si>
  <si>
    <t>NMDC</t>
  </si>
  <si>
    <t>Power</t>
  </si>
  <si>
    <t>NTPC</t>
  </si>
  <si>
    <t>ONGC</t>
  </si>
  <si>
    <t>PAGEIND</t>
  </si>
  <si>
    <t>PEL</t>
  </si>
  <si>
    <t>PETRONET</t>
  </si>
  <si>
    <t>PFC</t>
  </si>
  <si>
    <t>PFIZER</t>
  </si>
  <si>
    <t>PIDILITIND</t>
  </si>
  <si>
    <t>PIIND</t>
  </si>
  <si>
    <t>PNB</t>
  </si>
  <si>
    <t>POWERGRID</t>
  </si>
  <si>
    <t>Media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</si>
  <si>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</si>
  <si>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</si>
  <si>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</si>
  <si>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</si>
  <si>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</si>
  <si>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</si>
  <si>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</si>
  <si>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</si>
  <si>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</si>
  <si>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</si>
  <si>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</si>
  <si>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SRTRANSFIN</t>
  </si>
  <si>
    <t>SUNPHARMA</t>
  </si>
  <si>
    <t>SUNTV</t>
  </si>
  <si>
    <t>TATACHEM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</si>
  <si>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</si>
  <si>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</si>
  <si>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</si>
  <si>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</si>
  <si>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</si>
  <si>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</si>
  <si>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</si>
  <si>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</si>
  <si>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</si>
  <si>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</si>
  <si>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</si>
  <si>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</si>
  <si>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</si>
  <si>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</si>
  <si>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</si>
  <si>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</si>
  <si>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</si>
  <si>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</si>
  <si>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</si>
  <si>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</si>
  <si>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</si>
  <si>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</si>
  <si>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</si>
  <si>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</si>
  <si>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</si>
  <si>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</si>
  <si>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</si>
  <si>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</si>
  <si>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</si>
  <si>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</si>
  <si>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</si>
  <si>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</si>
  <si>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</si>
  <si>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</si>
  <si>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</si>
  <si>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</si>
  <si>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</si>
  <si>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</si>
  <si>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</si>
  <si>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</si>
  <si>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</si>
  <si>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ABBOTINDIA</t>
  </si>
  <si>
    <t>ADANIGREEN</t>
  </si>
  <si>
    <t>ATGL</t>
  </si>
  <si>
    <t>ADANITRANS</t>
  </si>
  <si>
    <t>ABCAPITAL</t>
  </si>
  <si>
    <t>AJANTPHARM</t>
  </si>
  <si>
    <t>DMART</t>
  </si>
  <si>
    <t>BAJAJHLDNG</t>
  </si>
  <si>
    <t>BANKINDIA</t>
  </si>
  <si>
    <t>BBTC</t>
  </si>
  <si>
    <t>CESC</t>
  </si>
  <si>
    <t>CASTROLIND</t>
  </si>
  <si>
    <t>CROMPTON</t>
  </si>
  <si>
    <t>DALBHARAT</t>
  </si>
  <si>
    <t>DHANI</t>
  </si>
  <si>
    <t>DIXON</t>
  </si>
  <si>
    <t>EMAMILTD</t>
  </si>
  <si>
    <t>ENDURANCE</t>
  </si>
  <si>
    <t>FORTIS</t>
  </si>
  <si>
    <t>GLAND</t>
  </si>
  <si>
    <t>GODREJAGRO</t>
  </si>
  <si>
    <t>GODREJIND</t>
  </si>
  <si>
    <t>GSPL</t>
  </si>
  <si>
    <t>HAL</t>
  </si>
  <si>
    <t>HINDZINC</t>
  </si>
  <si>
    <t>ISEC</t>
  </si>
  <si>
    <t>INDIAMART</t>
  </si>
  <si>
    <t>IPCALAB</t>
  </si>
  <si>
    <t>JSWENERGY</t>
  </si>
  <si>
    <t>LAURUSLABS</t>
  </si>
  <si>
    <t>NATCOPHARM</t>
  </si>
  <si>
    <t>OBEROIRLTY</t>
  </si>
  <si>
    <t>OIL</t>
  </si>
  <si>
    <t>POLYCAB</t>
  </si>
  <si>
    <t>PRESTIGE</t>
  </si>
  <si>
    <t>PGHH</t>
  </si>
  <si>
    <t>SBICARD</t>
  </si>
  <si>
    <t>SANOFI</t>
  </si>
  <si>
    <t>SYNGENE</t>
  </si>
  <si>
    <t>TATAELXSI</t>
  </si>
  <si>
    <t>UNIONBANK</t>
  </si>
  <si>
    <t>VGUARD</t>
  </si>
  <si>
    <t>VBL</t>
  </si>
  <si>
    <t>WHIRLPOOL</t>
  </si>
  <si>
    <t>YESBANK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</si>
  <si>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</si>
  <si>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</si>
  <si>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</si>
  <si>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</si>
  <si>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</si>
  <si>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</si>
  <si>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ABB</t>
  </si>
  <si>
    <t>POWERINDIA</t>
  </si>
  <si>
    <t>AIAENG</t>
  </si>
  <si>
    <t>APLAPOLLO</t>
  </si>
  <si>
    <t>AARTIDRUGS</t>
  </si>
  <si>
    <t>AAVAS</t>
  </si>
  <si>
    <t>AEGISCHEM</t>
  </si>
  <si>
    <t>AFFLE</t>
  </si>
  <si>
    <t>ALKYLAMINE</t>
  </si>
  <si>
    <t>AMBER</t>
  </si>
  <si>
    <t>ASAHIINDIA</t>
  </si>
  <si>
    <t>ASTERDM</t>
  </si>
  <si>
    <t>ASTRAZEN</t>
  </si>
  <si>
    <t>ASTRAL</t>
  </si>
  <si>
    <t>ATUL</t>
  </si>
  <si>
    <t>AVANTIFEED</t>
  </si>
  <si>
    <t>BASF</t>
  </si>
  <si>
    <t>BSE</t>
  </si>
  <si>
    <t>BAJAJELEC</t>
  </si>
  <si>
    <t>BALAMINES</t>
  </si>
  <si>
    <t>BALRAMCHIN</t>
  </si>
  <si>
    <t>MAHABANK</t>
  </si>
  <si>
    <t>BAYERCROP</t>
  </si>
  <si>
    <t>BDL</t>
  </si>
  <si>
    <t>BIRLACORPN</t>
  </si>
  <si>
    <t>BSOFT</t>
  </si>
  <si>
    <t>BLUEDART</t>
  </si>
  <si>
    <t>BLUESTARCO</t>
  </si>
  <si>
    <t>BRIGADE</t>
  </si>
  <si>
    <t>CCL</t>
  </si>
  <si>
    <t>CRISIL</t>
  </si>
  <si>
    <t>CSBBANK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</si>
  <si>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</si>
  <si>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</si>
  <si>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</si>
  <si>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</si>
  <si>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</si>
  <si>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</si>
  <si>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</si>
  <si>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</si>
  <si>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CENTURYTEX</t>
  </si>
  <si>
    <t>CERA</t>
  </si>
  <si>
    <t>CHALET</t>
  </si>
  <si>
    <t>CHAMBLFERT</t>
  </si>
  <si>
    <t>CHOLAHLDNG</t>
  </si>
  <si>
    <t>COCHINSHIP</t>
  </si>
  <si>
    <t>CAMS</t>
  </si>
  <si>
    <t>CREDITACC</t>
  </si>
  <si>
    <t>CYIENT</t>
  </si>
  <si>
    <t>DCBBANK</t>
  </si>
  <si>
    <t>DCMSHRIRAM</t>
  </si>
  <si>
    <t>DELTACORP</t>
  </si>
  <si>
    <t>DBL</t>
  </si>
  <si>
    <t>EIDPARRY</t>
  </si>
  <si>
    <t>EIHOTEL</t>
  </si>
  <si>
    <t>EPL</t>
  </si>
  <si>
    <t>EDELWEISS</t>
  </si>
  <si>
    <t>ELGIEQUIP</t>
  </si>
  <si>
    <t>ENGINERSIN</t>
  </si>
  <si>
    <t>FDC</t>
  </si>
  <si>
    <t>FINEORG</t>
  </si>
  <si>
    <t>FINCABLES</t>
  </si>
  <si>
    <t>FINPIPE</t>
  </si>
  <si>
    <t>FSL</t>
  </si>
  <si>
    <t>FCONSUMER</t>
  </si>
  <si>
    <t>GMMPFAUDLR</t>
  </si>
  <si>
    <t>GALAXYSURF</t>
  </si>
  <si>
    <t>GARFIBRES</t>
  </si>
  <si>
    <t>GICRE</t>
  </si>
  <si>
    <t>GLAXO</t>
  </si>
  <si>
    <t>GODFRYPHLP</t>
  </si>
  <si>
    <t>GRAPHITE</t>
  </si>
  <si>
    <t>GESHIP</t>
  </si>
  <si>
    <t>GREAVESCOT</t>
  </si>
  <si>
    <t>GRINDWELL</t>
  </si>
  <si>
    <t>GUJALKALI</t>
  </si>
  <si>
    <t>GAEL</t>
  </si>
  <si>
    <t>FLUOROCHEM</t>
  </si>
  <si>
    <t>GNFC</t>
  </si>
  <si>
    <t>GPPL</t>
  </si>
  <si>
    <t>GSFC</t>
  </si>
  <si>
    <t>GULFOILLUB</t>
  </si>
  <si>
    <t>HEG</t>
  </si>
  <si>
    <t>HFCL</t>
  </si>
  <si>
    <t>HAPPSTMNDS</t>
  </si>
  <si>
    <t>HATSUN</t>
  </si>
  <si>
    <t>HEIDELBERG</t>
  </si>
  <si>
    <t>HINDCOPPER</t>
  </si>
  <si>
    <t>HONAUT</t>
  </si>
  <si>
    <t>HUDCO</t>
  </si>
  <si>
    <t>HUHTAMAKI</t>
  </si>
  <si>
    <t>IDBI</t>
  </si>
  <si>
    <t>IDFC</t>
  </si>
  <si>
    <t>IFBIND</t>
  </si>
  <si>
    <t>IIFL</t>
  </si>
  <si>
    <t>IIFLWAM</t>
  </si>
  <si>
    <t>IRB</t>
  </si>
  <si>
    <t>IRCON</t>
  </si>
  <si>
    <t>ITI</t>
  </si>
  <si>
    <t>INDIACEM</t>
  </si>
  <si>
    <t>IBREALEST</t>
  </si>
  <si>
    <t>INDIANB</t>
  </si>
  <si>
    <t>IEX</t>
  </si>
  <si>
    <t>IOB</t>
  </si>
  <si>
    <t>INDOCO</t>
  </si>
  <si>
    <t>INFIBEAM</t>
  </si>
  <si>
    <t>INOXLEISUR</t>
  </si>
  <si>
    <t>INTELLECT</t>
  </si>
  <si>
    <t>JBCHEPHARM</t>
  </si>
  <si>
    <t>JKCEMENT</t>
  </si>
  <si>
    <t>JKLAKSHMI</t>
  </si>
  <si>
    <t>JKPAPER</t>
  </si>
  <si>
    <t>JMFINANCIL</t>
  </si>
  <si>
    <t>JAMNAAUTO</t>
  </si>
  <si>
    <t>JSL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</si>
  <si>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</si>
  <si>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</si>
  <si>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</si>
  <si>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</si>
  <si>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</si>
  <si>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</si>
  <si>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</si>
  <si>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</si>
  <si>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</si>
  <si>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</si>
  <si>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KARURVYSYA</t>
  </si>
  <si>
    <t>KEC</t>
  </si>
  <si>
    <t>LAXMIMACH</t>
  </si>
  <si>
    <t>LINDEINDIA</t>
  </si>
  <si>
    <t>LUXIND</t>
  </si>
  <si>
    <t>MMTC</t>
  </si>
  <si>
    <t>MOIL</t>
  </si>
  <si>
    <t>MAHINDCIE</t>
  </si>
  <si>
    <t>MHRIL</t>
  </si>
  <si>
    <t>MAHLOG</t>
  </si>
  <si>
    <t>MRPL</t>
  </si>
  <si>
    <t>MAXHEALTH</t>
  </si>
  <si>
    <t>MAZDOCK</t>
  </si>
  <si>
    <t>MIDHANI</t>
  </si>
  <si>
    <t>MOTILALOFS</t>
  </si>
  <si>
    <t>MCX</t>
  </si>
  <si>
    <t>NBCC</t>
  </si>
  <si>
    <t>NCC</t>
  </si>
  <si>
    <t>NHPC</t>
  </si>
  <si>
    <t>NLCINDIA</t>
  </si>
  <si>
    <t>NOCIL</t>
  </si>
  <si>
    <t>NH</t>
  </si>
  <si>
    <t>NETWORK18</t>
  </si>
  <si>
    <t>OFSS</t>
  </si>
  <si>
    <t>ORIENTELEC</t>
  </si>
  <si>
    <t>ORIENTREF</t>
  </si>
  <si>
    <t>PNBHOUSING</t>
  </si>
  <si>
    <t>PNCINFRA</t>
  </si>
  <si>
    <t>PERSISTENT</t>
  </si>
  <si>
    <t>PHILIPCARB</t>
  </si>
  <si>
    <t>PHOENIXLTD</t>
  </si>
  <si>
    <t>POLYMED</t>
  </si>
  <si>
    <t>POLYPLEX</t>
  </si>
  <si>
    <t>PRINCEPIPE</t>
  </si>
  <si>
    <t>PRSMJOHNSN</t>
  </si>
  <si>
    <t>PGHL</t>
  </si>
  <si>
    <t>QUESS</t>
  </si>
  <si>
    <t>RITES</t>
  </si>
  <si>
    <t>RADICO</t>
  </si>
  <si>
    <t>RVNL</t>
  </si>
  <si>
    <t>RAIN</t>
  </si>
  <si>
    <t>RAJESHEXPO</t>
  </si>
  <si>
    <t>RALLIS</t>
  </si>
  <si>
    <t>RCF</t>
  </si>
  <si>
    <t>RATNAMANI</t>
  </si>
  <si>
    <t>REDINGTON</t>
  </si>
  <si>
    <t>RELAXO</t>
  </si>
  <si>
    <t>ROSSARI</t>
  </si>
  <si>
    <t>ROUTE</t>
  </si>
  <si>
    <t>SIS</t>
  </si>
  <si>
    <t>SJVN</t>
  </si>
  <si>
    <t>SKFINDIA</t>
  </si>
  <si>
    <t>SCHAEFFLER</t>
  </si>
  <si>
    <t>SFL</t>
  </si>
  <si>
    <t>SHILPAMED</t>
  </si>
  <si>
    <t>SCI</t>
  </si>
  <si>
    <t>SOBHA</t>
  </si>
  <si>
    <t>SOLARINDS</t>
  </si>
  <si>
    <t>SONATSOFTW</t>
  </si>
  <si>
    <t>SWSOLAR</t>
  </si>
  <si>
    <t>STLTECH</t>
  </si>
  <si>
    <t>SUDARSCHEM</t>
  </si>
  <si>
    <t>SUMICHEM</t>
  </si>
  <si>
    <t>SPARC</t>
  </si>
  <si>
    <t>SUNDARMFIN</t>
  </si>
  <si>
    <t>SUNDRMFAST</t>
  </si>
  <si>
    <t>SUNTECK</t>
  </si>
  <si>
    <t>SUPRAJIT</t>
  </si>
  <si>
    <t>SUPREMEIND</t>
  </si>
  <si>
    <t>SUVENPHAR</t>
  </si>
  <si>
    <t>SUZLON</t>
  </si>
  <si>
    <t>SYMPHONY</t>
  </si>
  <si>
    <t>TCIEXP</t>
  </si>
  <si>
    <t>TCNSBRANDS</t>
  </si>
  <si>
    <t>TTKPRESTIG</t>
  </si>
  <si>
    <t>TV18BRDCST</t>
  </si>
  <si>
    <t>TANLA</t>
  </si>
  <si>
    <t>TATACOFFEE</t>
  </si>
  <si>
    <t>TATACOMM</t>
  </si>
  <si>
    <t>TATAMTRDVR</t>
  </si>
  <si>
    <t>TEAMLEASE</t>
  </si>
  <si>
    <t>NIACL</t>
  </si>
  <si>
    <t>THERMAX</t>
  </si>
  <si>
    <t>THYROCARE</t>
  </si>
  <si>
    <t>TIMKEN</t>
  </si>
  <si>
    <t>TRIDENT</t>
  </si>
  <si>
    <t>TRITURBINE</t>
  </si>
  <si>
    <t>TIINDIA</t>
  </si>
  <si>
    <t>UFLEX</t>
  </si>
  <si>
    <t>UTIAMC</t>
  </si>
  <si>
    <t>VMART</t>
  </si>
  <si>
    <t>VIPIND</t>
  </si>
  <si>
    <t>VAIBHAVGBL</t>
  </si>
  <si>
    <t>VTL</t>
  </si>
  <si>
    <t>VARROC</t>
  </si>
  <si>
    <t>VINATIORGA</t>
  </si>
  <si>
    <t>WELCORP</t>
  </si>
  <si>
    <t>WELSPUNIND</t>
  </si>
  <si>
    <t>WESTLIFE</t>
  </si>
  <si>
    <t>WOCKPHARMA</t>
  </si>
  <si>
    <t>ZENSARTECH</t>
  </si>
  <si>
    <t>ZYDUSWELL</t>
  </si>
  <si>
    <t>ECLERX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</si>
  <si>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</si>
  <si>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</si>
  <si>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</si>
  <si>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</si>
  <si>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</si>
  <si>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</si>
  <si>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</si>
  <si>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</si>
  <si>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</si>
  <si>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</si>
  <si>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</si>
  <si>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</si>
  <si>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</si>
  <si>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</si>
  <si>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</si>
  <si>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</si>
  <si>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</si>
  <si>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</si>
  <si>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</si>
  <si>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</si>
  <si>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</si>
  <si>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</si>
  <si>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</si>
  <si>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</si>
  <si>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</si>
  <si>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Successful</t>
  </si>
  <si>
    <t>H</t>
  </si>
  <si>
    <t>Buy</t>
  </si>
  <si>
    <t>Open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</si>
  <si>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</si>
  <si>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</si>
  <si>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</si>
  <si>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</si>
  <si>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</si>
  <si>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</si>
  <si>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</si>
  <si>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</si>
  <si>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Unsuccessful</t>
  </si>
  <si>
    <t>Profit of Rs.21/-</t>
  </si>
  <si>
    <t>GNA</t>
  </si>
  <si>
    <t>Profit of Rs.30/-</t>
  </si>
  <si>
    <t>*</t>
  </si>
  <si>
    <t>Master Trade High Risk</t>
  </si>
  <si>
    <t>Profit / Loss per share</t>
  </si>
  <si>
    <t>Gain / Loss  per Lot</t>
  </si>
  <si>
    <t>Lot</t>
  </si>
  <si>
    <t>Profit of Rs.25/-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</si>
  <si>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</si>
  <si>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</si>
  <si>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</si>
  <si>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</si>
  <si>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</si>
  <si>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</si>
  <si>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Gain / Loss  %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</si>
  <si>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</si>
  <si>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</si>
  <si>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</si>
  <si>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</si>
  <si>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</si>
  <si>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</si>
  <si>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</si>
  <si>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</si>
  <si>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</si>
  <si>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</si>
  <si>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</si>
  <si>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</si>
  <si>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</si>
  <si>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</si>
  <si>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</si>
  <si>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</si>
  <si>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</si>
  <si>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</si>
  <si>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</si>
  <si>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</si>
  <si>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</si>
  <si>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</si>
  <si>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</si>
  <si>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</si>
  <si>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</si>
  <si>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</si>
  <si>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</si>
  <si>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</si>
  <si>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</si>
  <si>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</si>
  <si>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</si>
  <si>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</si>
  <si>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</si>
  <si>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</si>
  <si>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</si>
  <si>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</si>
  <si>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</si>
  <si>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</si>
  <si>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</si>
  <si>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</si>
  <si>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</si>
  <si>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</si>
  <si>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</si>
  <si>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</si>
  <si>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</si>
  <si>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</si>
  <si>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</si>
  <si>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</si>
  <si>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</si>
  <si>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</si>
  <si>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</si>
  <si>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</si>
  <si>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</si>
  <si>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</si>
  <si>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</si>
  <si>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</si>
  <si>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</si>
  <si>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</si>
  <si>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</si>
  <si>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</si>
  <si>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</si>
  <si>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</si>
  <si>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</si>
  <si>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</si>
  <si>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</si>
  <si>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</si>
  <si>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</si>
  <si>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</si>
  <si>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</si>
  <si>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</si>
  <si>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</si>
  <si>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</si>
  <si>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</si>
  <si>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</si>
  <si>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</si>
  <si>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</si>
  <si>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</si>
  <si>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</si>
  <si>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</si>
  <si>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</si>
  <si>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</si>
  <si>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</si>
  <si>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</si>
  <si>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</si>
  <si>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</si>
  <si>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</si>
  <si>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</si>
  <si>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</si>
  <si>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</si>
  <si>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</si>
  <si>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</si>
  <si>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</si>
  <si>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Neutral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</si>
  <si>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</si>
  <si>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</si>
  <si>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</si>
  <si>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</si>
  <si>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</si>
  <si>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</si>
  <si>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</si>
  <si>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</si>
  <si>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</si>
  <si>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</si>
  <si>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</si>
  <si>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</si>
  <si>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</si>
  <si>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</si>
  <si>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</si>
  <si>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</si>
  <si>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</si>
  <si>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</si>
  <si>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</si>
  <si>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</si>
  <si>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</si>
  <si>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</si>
  <si>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</si>
  <si>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</si>
  <si>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</si>
  <si>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</si>
  <si>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</si>
  <si>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</si>
  <si>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</si>
  <si>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</si>
  <si>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</si>
  <si>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</si>
  <si>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Profit of Rs.47.5/-</t>
  </si>
  <si>
    <t>MAYURUNIQ</t>
  </si>
  <si>
    <t>SHK</t>
  </si>
  <si>
    <t>Loss of Rs.37.75/-</t>
  </si>
  <si>
    <t>SKIPPER</t>
  </si>
  <si>
    <t>CAMLINFINE$</t>
  </si>
  <si>
    <t>Profit of Rs.15.00/-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</si>
  <si>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</si>
  <si>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</si>
  <si>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</si>
  <si>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</si>
  <si>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</si>
  <si>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</si>
  <si>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</si>
  <si>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</si>
  <si>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</si>
  <si>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</si>
  <si>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</si>
  <si>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</si>
  <si>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</si>
  <si>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</si>
  <si>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</si>
  <si>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</si>
  <si>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</si>
  <si>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</si>
  <si>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</si>
  <si>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</si>
  <si>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</si>
  <si>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</si>
  <si>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</si>
  <si>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</si>
  <si>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</si>
  <si>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</si>
  <si>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</si>
  <si>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</si>
  <si>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</si>
  <si>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</si>
  <si>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</si>
  <si>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</si>
  <si>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</si>
  <si>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Rs.10.40</t>
  </si>
  <si>
    <t>MOLDTKPAC</t>
  </si>
  <si>
    <t>Profit of Rs.65.5</t>
  </si>
  <si>
    <t>Loss of Rs.145.60/-</t>
  </si>
  <si>
    <t>Loss of Rs.127.80/-</t>
  </si>
  <si>
    <t>Profit of Rs.75.10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</si>
  <si>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</si>
  <si>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</si>
  <si>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</si>
  <si>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</si>
  <si>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</si>
  <si>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</si>
  <si>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</si>
  <si>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</si>
  <si>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Rs.60/-</t>
  </si>
  <si>
    <t>KEC$</t>
  </si>
  <si>
    <t>Profit of Rs.55.50/-</t>
  </si>
  <si>
    <t>MGL$</t>
  </si>
  <si>
    <t>Profit of Rs.235/-</t>
  </si>
  <si>
    <t>JKPAPER$</t>
  </si>
  <si>
    <t>RADICO$</t>
  </si>
  <si>
    <t>MOLDTKPAC$</t>
  </si>
  <si>
    <t>PSPPROJECT</t>
  </si>
  <si>
    <t>Profit of Rs.18.50/-</t>
  </si>
  <si>
    <t>Profit of Rs.170/-</t>
  </si>
  <si>
    <t>Profit of Rs.60.50/-</t>
  </si>
  <si>
    <t>Profit of Rs.67.5/-</t>
  </si>
  <si>
    <t>ANURAS</t>
  </si>
  <si>
    <t>Profit of Rs.108/-</t>
  </si>
  <si>
    <t>Re-initiated $</t>
  </si>
  <si>
    <t>.................</t>
  </si>
  <si>
    <t>Profit of Rs.1/-</t>
  </si>
  <si>
    <t>Profit of Rs.0.53/-</t>
  </si>
  <si>
    <t>KIMS</t>
  </si>
  <si>
    <t>Market Closing Price</t>
  </si>
  <si>
    <t>FILATEX</t>
  </si>
  <si>
    <t>HIKAL</t>
  </si>
  <si>
    <t>310-320</t>
  </si>
  <si>
    <t>115-120</t>
  </si>
  <si>
    <t>FINNIFTY</t>
  </si>
  <si>
    <t>IRFC</t>
  </si>
  <si>
    <t>CGPOWER</t>
  </si>
  <si>
    <t>EQUITASBNK</t>
  </si>
  <si>
    <t>FACT</t>
  </si>
  <si>
    <t>HGS</t>
  </si>
  <si>
    <t>HOMEFIRST</t>
  </si>
  <si>
    <t>INDIGOPNTS</t>
  </si>
  <si>
    <t>JUBLINGREA</t>
  </si>
  <si>
    <t>JUBLPHARMA</t>
  </si>
  <si>
    <t>KALYANKJIL</t>
  </si>
  <si>
    <t>LODHA</t>
  </si>
  <si>
    <t>LXCHEM</t>
  </si>
  <si>
    <t>MASTEK</t>
  </si>
  <si>
    <t>NAZARA</t>
  </si>
  <si>
    <t>POONAWALLA</t>
  </si>
  <si>
    <t>PRAJIND</t>
  </si>
  <si>
    <t>RHIM</t>
  </si>
  <si>
    <t>TTML</t>
  </si>
  <si>
    <t>Loss of Rs.42.50/-</t>
  </si>
  <si>
    <t>ANGELONE</t>
  </si>
  <si>
    <t>Profit of Rs.191.50/-</t>
  </si>
  <si>
    <t>s</t>
  </si>
  <si>
    <t>NSE</t>
  </si>
  <si>
    <t>Profit of Rs.100/-</t>
  </si>
  <si>
    <t>Profit of Rs.82.5/-</t>
  </si>
  <si>
    <t>MIDCPNIFTY</t>
  </si>
  <si>
    <t>630-640</t>
  </si>
  <si>
    <t>PCBL</t>
  </si>
  <si>
    <t>RBA</t>
  </si>
  <si>
    <t>SONACOMS</t>
  </si>
  <si>
    <t>ZYDUSLIFE</t>
  </si>
  <si>
    <t>Profiit of Rs.210/-</t>
  </si>
  <si>
    <t>N</t>
  </si>
  <si>
    <t>440-450</t>
  </si>
  <si>
    <t>MOTHERSON</t>
  </si>
  <si>
    <t>CLEAN</t>
  </si>
  <si>
    <t>NYKAA</t>
  </si>
  <si>
    <t>PAYTM</t>
  </si>
  <si>
    <t>POLICYBZR</t>
  </si>
  <si>
    <t>ZOMATO</t>
  </si>
  <si>
    <t>ABSLAMC</t>
  </si>
  <si>
    <t>APTUS</t>
  </si>
  <si>
    <t>BORORENEW</t>
  </si>
  <si>
    <t>BCG</t>
  </si>
  <si>
    <t>MAPMYINDIA</t>
  </si>
  <si>
    <t>CHEMPLASTS</t>
  </si>
  <si>
    <t>DEVYANI</t>
  </si>
  <si>
    <t>EASEMYTRIP</t>
  </si>
  <si>
    <t>GRINFRA</t>
  </si>
  <si>
    <t>GOCOLORS</t>
  </si>
  <si>
    <t>HLEGLAS</t>
  </si>
  <si>
    <t>LATENTVIEW</t>
  </si>
  <si>
    <t>MTARTECH</t>
  </si>
  <si>
    <t>MEDPLUS</t>
  </si>
  <si>
    <t>METROBRAND</t>
  </si>
  <si>
    <t>NUVOCO</t>
  </si>
  <si>
    <t>PRIVISCL</t>
  </si>
  <si>
    <t>RTNINDIA</t>
  </si>
  <si>
    <t>SAPPHIRE</t>
  </si>
  <si>
    <t>SAREGAMA</t>
  </si>
  <si>
    <t>RENUKA</t>
  </si>
  <si>
    <t>SHYAMMETL</t>
  </si>
  <si>
    <t>STARHEALTH</t>
  </si>
  <si>
    <t>TATAINVEST</t>
  </si>
  <si>
    <t>TRIVENI</t>
  </si>
  <si>
    <t>VIJAYA</t>
  </si>
  <si>
    <t>ZFCVINDIA</t>
  </si>
  <si>
    <t>ACE</t>
  </si>
  <si>
    <t>ALOKINDS</t>
  </si>
  <si>
    <t>1750-1800</t>
  </si>
  <si>
    <t>1250-1300</t>
  </si>
  <si>
    <t>AMBIKCO</t>
  </si>
  <si>
    <t>1700-1800</t>
  </si>
  <si>
    <t>1420-1620</t>
  </si>
  <si>
    <t>2000-2300</t>
  </si>
  <si>
    <t>DHANUKA</t>
  </si>
  <si>
    <t>650-680</t>
  </si>
  <si>
    <t>Profit of Rs.49/-</t>
  </si>
  <si>
    <t>225-230</t>
  </si>
  <si>
    <t>AWL</t>
  </si>
  <si>
    <t>DELHIVERY</t>
  </si>
  <si>
    <t>LICI</t>
  </si>
  <si>
    <t>MSUMI</t>
  </si>
  <si>
    <t>PATANJALI</t>
  </si>
  <si>
    <t>AETHER</t>
  </si>
  <si>
    <t>BHARATRAS</t>
  </si>
  <si>
    <t>CAMPUS</t>
  </si>
  <si>
    <t>DEEPAKFERT</t>
  </si>
  <si>
    <t>GREENPANEL</t>
  </si>
  <si>
    <t>JBMA</t>
  </si>
  <si>
    <t>MAHLIFE</t>
  </si>
  <si>
    <t>NIITLTD</t>
  </si>
  <si>
    <t>OLECTRA</t>
  </si>
  <si>
    <t>RAYMOND</t>
  </si>
  <si>
    <t>SHARDACROP</t>
  </si>
  <si>
    <t>SHOPERSTOP</t>
  </si>
  <si>
    <t>SWANENERGY</t>
  </si>
  <si>
    <t>TEJASNET</t>
  </si>
  <si>
    <t>UNOMINDA</t>
  </si>
  <si>
    <t>MANYAVAR</t>
  </si>
  <si>
    <t>1550-1600</t>
  </si>
  <si>
    <t>160-170</t>
  </si>
  <si>
    <t>Part profit of Rs.7/-</t>
  </si>
  <si>
    <t xml:space="preserve">CARBORUNIV </t>
  </si>
  <si>
    <t>900-950</t>
  </si>
  <si>
    <t>100-130</t>
  </si>
  <si>
    <t>MULTIPLIER SHARE &amp; STOCK ADVISORS PRIVATE LIMITED</t>
  </si>
  <si>
    <t>7400-8000</t>
  </si>
  <si>
    <t>Part profit of Rs.220/-</t>
  </si>
  <si>
    <t>3800-4000</t>
  </si>
  <si>
    <t>550-560</t>
  </si>
  <si>
    <t>399-403</t>
  </si>
  <si>
    <t>440-460</t>
  </si>
  <si>
    <t>Profiit of Rs.11/-</t>
  </si>
  <si>
    <t>5200-5500</t>
  </si>
  <si>
    <t>Buy&lt;&gt;</t>
  </si>
  <si>
    <t>KOTAKBANK DEC FUT</t>
  </si>
  <si>
    <t>2000-2040</t>
  </si>
  <si>
    <t>1720-1750</t>
  </si>
  <si>
    <t>110-113</t>
  </si>
  <si>
    <t>460-500</t>
  </si>
  <si>
    <t xml:space="preserve">LT DEC FUT </t>
  </si>
  <si>
    <t>2150-2190</t>
  </si>
  <si>
    <t>5630-5710</t>
  </si>
  <si>
    <t>6200-6500</t>
  </si>
  <si>
    <t>GRAVITON RESEARCH CAPITAL LLP</t>
  </si>
  <si>
    <t>Profit of Rs.33/-</t>
  </si>
  <si>
    <t>NIFTY 18650 PE 1 DEC</t>
  </si>
  <si>
    <t>JSWSTEEL DEC FUT</t>
  </si>
  <si>
    <t>755-762</t>
  </si>
  <si>
    <t>Part profit of Rs.360/-</t>
  </si>
  <si>
    <t>436-440</t>
  </si>
  <si>
    <t>470-480</t>
  </si>
  <si>
    <t>290-300</t>
  </si>
  <si>
    <t>3430-3480</t>
  </si>
  <si>
    <t>COLPAL DEC FUT</t>
  </si>
  <si>
    <t>NIFTY 18900 CE 8 DEC</t>
  </si>
  <si>
    <t>110-130</t>
  </si>
  <si>
    <t>NIFTY 18850 CE 1 DEC</t>
  </si>
  <si>
    <t>40-50</t>
  </si>
  <si>
    <t>ACC 2620 CE DEC</t>
  </si>
  <si>
    <t>100-110</t>
  </si>
  <si>
    <t>JSWSTEEL 760 CE DEC</t>
  </si>
  <si>
    <t>22-26</t>
  </si>
  <si>
    <t>Profit of Rs.12.5/-</t>
  </si>
  <si>
    <t>Loss of Rs.11/-</t>
  </si>
  <si>
    <t>Profit of Rs.27/-</t>
  </si>
  <si>
    <t>Profit of Rs.2.8/-</t>
  </si>
  <si>
    <t>TCS 3500 CE DEC</t>
  </si>
  <si>
    <t>80-100</t>
  </si>
  <si>
    <t>810-820</t>
  </si>
  <si>
    <t>KOTAKBANK 1980 CE DEC</t>
  </si>
  <si>
    <t>130-150</t>
  </si>
  <si>
    <t xml:space="preserve">NIFTY 18800 CE 8 DEC </t>
  </si>
  <si>
    <t>PIDILITIND 2750 CE DEC</t>
  </si>
  <si>
    <t>80-90</t>
  </si>
  <si>
    <t>HINDUNILVER 2640 CE DEC</t>
  </si>
  <si>
    <t>LT 2080 CE DEC</t>
  </si>
  <si>
    <t>75-85</t>
  </si>
  <si>
    <t>65-80</t>
  </si>
  <si>
    <t>MCDOWELL-N DEC FUT</t>
  </si>
  <si>
    <t>970-985</t>
  </si>
  <si>
    <t>TATACONSUM DEC FUT</t>
  </si>
  <si>
    <t>820-830</t>
  </si>
  <si>
    <t>Profit of Rs.11/-</t>
  </si>
  <si>
    <t>Profit of Rs.10.5/-</t>
  </si>
  <si>
    <t>Profit of Rs.8.5/-</t>
  </si>
  <si>
    <t>Profit of Rs.6/-</t>
  </si>
  <si>
    <t>1160-1200</t>
  </si>
  <si>
    <t>NIFTY DEC FUT</t>
  </si>
  <si>
    <t>18900-19000</t>
  </si>
  <si>
    <t>Profit of Rs.115/-</t>
  </si>
  <si>
    <t>Profit of Rs.22.5/-</t>
  </si>
  <si>
    <t>2120-2160</t>
  </si>
  <si>
    <t>LT 2100 CE DEC</t>
  </si>
  <si>
    <t>60-75</t>
  </si>
  <si>
    <t>Loss of Rs.38/-</t>
  </si>
  <si>
    <t>Retail Research Technical Calls &amp; Fundamental Performance Report for the month of Dec-2022</t>
  </si>
  <si>
    <t>LTIM</t>
  </si>
  <si>
    <t>Loss of Rs.40/-</t>
  </si>
  <si>
    <t>BATAINDIA 1740 CE DEC</t>
  </si>
  <si>
    <t>BAJFINANCE DEC FUT</t>
  </si>
  <si>
    <t>6900-7000</t>
  </si>
  <si>
    <t>BATAINDIA DEC FUT</t>
  </si>
  <si>
    <t>1780-1820</t>
  </si>
  <si>
    <t>590-598</t>
  </si>
  <si>
    <t>650-700</t>
  </si>
  <si>
    <t>121-123</t>
  </si>
  <si>
    <t>130-135</t>
  </si>
  <si>
    <t>Loss of Rs.110/-</t>
  </si>
  <si>
    <t>Loss of Rs.17/-</t>
  </si>
  <si>
    <t>PIDILITIND 2800 CE DEC</t>
  </si>
  <si>
    <t>80-85</t>
  </si>
  <si>
    <t>HDFC 2680 CE DEC</t>
  </si>
  <si>
    <t>110-112</t>
  </si>
  <si>
    <t>120-125</t>
  </si>
  <si>
    <t>Profit of Rs.12/-</t>
  </si>
  <si>
    <t>1680-1700</t>
  </si>
  <si>
    <t>Profit of Rs.18/-</t>
  </si>
  <si>
    <t>Profit of Rs.50/-</t>
  </si>
  <si>
    <t>4600-4650</t>
  </si>
  <si>
    <t>5000-5400</t>
  </si>
  <si>
    <t>Profit of Rs.295/-</t>
  </si>
  <si>
    <t>Loss of Rs.3.75/-</t>
  </si>
  <si>
    <t>Loss of Rs.10/-</t>
  </si>
  <si>
    <t>Loss of Rs.35/-</t>
  </si>
  <si>
    <t>Loss of Rs.50/-</t>
  </si>
  <si>
    <t>Loss of Rs.55/-</t>
  </si>
  <si>
    <t>335-338</t>
  </si>
  <si>
    <t>360-380</t>
  </si>
  <si>
    <t>APOLLOHOSP DEC FUT</t>
  </si>
  <si>
    <t>4900-5000</t>
  </si>
  <si>
    <t>NIFTY 18800 CE 29-DEC</t>
  </si>
  <si>
    <t>Sell</t>
  </si>
  <si>
    <t>50-10</t>
  </si>
  <si>
    <t>Profit of Rs.27.5/-</t>
  </si>
  <si>
    <t>152-148</t>
  </si>
  <si>
    <t>Profit of Rs.2.75/-</t>
  </si>
  <si>
    <t>NIFTY 18550 PE 15-DEC</t>
  </si>
  <si>
    <t>110-140</t>
  </si>
  <si>
    <t>Profit of Rs.36/-</t>
  </si>
  <si>
    <t>ITC DEC FUT</t>
  </si>
  <si>
    <t>350-355</t>
  </si>
  <si>
    <t>IRCTC DEC FUT</t>
  </si>
  <si>
    <t>740-750</t>
  </si>
  <si>
    <t>960-985</t>
  </si>
  <si>
    <t>80-95</t>
  </si>
  <si>
    <t>Loss of Rs.30/-</t>
  </si>
  <si>
    <t>Loss of Rs.22/-</t>
  </si>
  <si>
    <t>GODREJCP DEC FUT</t>
  </si>
  <si>
    <t>940-950</t>
  </si>
  <si>
    <t>Loss of Rs.12/-</t>
  </si>
  <si>
    <t>Loss of Rs. 51/-</t>
  </si>
  <si>
    <t>4050-4150</t>
  </si>
  <si>
    <t xml:space="preserve">CUMMINSIND </t>
  </si>
  <si>
    <t>1560-1590</t>
  </si>
  <si>
    <t>RELIANCE DEC FUT</t>
  </si>
  <si>
    <t>2700-2730</t>
  </si>
  <si>
    <t>TATACHEM DEC FUT</t>
  </si>
  <si>
    <t>1075-1100</t>
  </si>
  <si>
    <t xml:space="preserve">HINDUNILVR 2740 CE DEC </t>
  </si>
  <si>
    <t>70-80</t>
  </si>
  <si>
    <t>GGL</t>
  </si>
  <si>
    <t>YACOOBALI AIYUB MOHAMMED</t>
  </si>
  <si>
    <t>MANSI SHARES &amp; STOCK ADVISORS PVT LTD</t>
  </si>
  <si>
    <t>VEENA RAJESH SHAH</t>
  </si>
  <si>
    <t>XTX MARKETS LLP</t>
  </si>
  <si>
    <t>760-765</t>
  </si>
  <si>
    <t>Profit of Rs.19/-</t>
  </si>
  <si>
    <t>Profit of Rs.48.5/-</t>
  </si>
  <si>
    <t>Profit of Rs.90/-</t>
  </si>
  <si>
    <t>ABB DEC FUT</t>
  </si>
  <si>
    <t>3080-3120</t>
  </si>
  <si>
    <t>QE SECURITIES</t>
  </si>
  <si>
    <t>EIKO</t>
  </si>
  <si>
    <t>INDBANK</t>
  </si>
  <si>
    <t>BP EQUITIES PVT. LTD.</t>
  </si>
  <si>
    <t>Indbank Merchant Banking</t>
  </si>
  <si>
    <t>Profit of Rs.112.5/-</t>
  </si>
  <si>
    <t>Loss of Rs.18/-</t>
  </si>
  <si>
    <t>1650-1670</t>
  </si>
  <si>
    <t>ALAN SCOTT</t>
  </si>
  <si>
    <t>KABRA LAXMIKANT RAMPRASAD HUF</t>
  </si>
  <si>
    <t>TITAANIUM</t>
  </si>
  <si>
    <t>TEJAS TRADEFIN LLP</t>
  </si>
  <si>
    <t>KOTAKBANK 1900 CE DEC</t>
  </si>
  <si>
    <t>35-45</t>
  </si>
  <si>
    <t>11.0-14</t>
  </si>
  <si>
    <t>ITC 340 CE DEC</t>
  </si>
  <si>
    <t>147-150</t>
  </si>
  <si>
    <t>1460-1500</t>
  </si>
  <si>
    <t>IRCTC 680 PE DEC</t>
  </si>
  <si>
    <t>9.5-10</t>
  </si>
  <si>
    <t>4.0-1</t>
  </si>
  <si>
    <t>BANKNIFTY 43800 CE 15-DEC</t>
  </si>
  <si>
    <t>200-300</t>
  </si>
  <si>
    <t>Loss of Rs. 110/-</t>
  </si>
  <si>
    <t>Loss of Rs.45/-</t>
  </si>
  <si>
    <t>Loss of Rs. 50/-</t>
  </si>
  <si>
    <t>Loss of Rs. 37.5/-</t>
  </si>
  <si>
    <t>GUJINJEC</t>
  </si>
  <si>
    <t>MADRASFERT</t>
  </si>
  <si>
    <t>Madras Fertilizers Ltd</t>
  </si>
  <si>
    <t>NFL</t>
  </si>
  <si>
    <t>National Fertilizers Limi</t>
  </si>
  <si>
    <t>Loss of Rs.3/-</t>
  </si>
  <si>
    <t>Loss of Rs.4.1/-</t>
  </si>
  <si>
    <t>Profit of Rs.45.5/-</t>
  </si>
  <si>
    <t>667-673</t>
  </si>
  <si>
    <t>700-720</t>
  </si>
  <si>
    <t>Loss of Rs.87.5/-</t>
  </si>
  <si>
    <t>Loss of Rs. 26/-</t>
  </si>
  <si>
    <t>Loss of Rs.9.5/-</t>
  </si>
  <si>
    <t>PARESH DHIRAJLAL SHAH</t>
  </si>
  <si>
    <t>HAJI AHMED QURESHI MOHAMED SHOEB</t>
  </si>
  <si>
    <t>DDIL</t>
  </si>
  <si>
    <t>ZENAB AIYUB YACOOBALI</t>
  </si>
  <si>
    <t>ARHAM SHARE PRIVATE LIMITED</t>
  </si>
  <si>
    <t>ABHINAVGOSWAMI</t>
  </si>
  <si>
    <t>GETALONG</t>
  </si>
  <si>
    <t>GGPL</t>
  </si>
  <si>
    <t>IFINSER</t>
  </si>
  <si>
    <t>MONA PRADIP SANDHIR</t>
  </si>
  <si>
    <t>PRADIP RAMPRASAD SANDHIR</t>
  </si>
  <si>
    <t>JYOTI</t>
  </si>
  <si>
    <t>MAHACORP</t>
  </si>
  <si>
    <t>NOUVEAU</t>
  </si>
  <si>
    <t>ATTRIBUTE SHARES &amp; SECURITIES PVT LTD</t>
  </si>
  <si>
    <t>SYMBIOX</t>
  </si>
  <si>
    <t>SPARK FINANCE</t>
  </si>
  <si>
    <t>TTIL</t>
  </si>
  <si>
    <t>SAURABH GUPTA</t>
  </si>
  <si>
    <t>UNISTRMU</t>
  </si>
  <si>
    <t>NITIN SHARMA</t>
  </si>
  <si>
    <t>WORL</t>
  </si>
  <si>
    <t>PONNIERODE</t>
  </si>
  <si>
    <t>Ponni Sugars (Erode) Limi</t>
  </si>
  <si>
    <t>RANASUG</t>
  </si>
  <si>
    <t>Rana Sugars Ltd</t>
  </si>
  <si>
    <t>SUREKA S J</t>
  </si>
  <si>
    <t>UGARSUGAR</t>
  </si>
  <si>
    <t>The Ugar Sugar Works Ltd</t>
  </si>
  <si>
    <t>COLPAL 1600 CE DEC</t>
  </si>
  <si>
    <t>21-23</t>
  </si>
  <si>
    <t>PIDILITIND 2600 CE DEC</t>
  </si>
  <si>
    <t>37-39</t>
  </si>
  <si>
    <t>SBIN 610 CE DEC</t>
  </si>
  <si>
    <t>7-7.50</t>
  </si>
  <si>
    <t>13-15</t>
  </si>
  <si>
    <t>ADISHAKTI</t>
  </si>
  <si>
    <t>NNM SECURITIES PVT LTD</t>
  </si>
  <si>
    <t>UPENDRA GANDALAL SHAH</t>
  </si>
  <si>
    <t>GAURAV TRIPATHI</t>
  </si>
  <si>
    <t>BILLWIN</t>
  </si>
  <si>
    <t>SHERWOOD SECURITIES PVT LTD</t>
  </si>
  <si>
    <t>COVIDH</t>
  </si>
  <si>
    <t>LAXMANBHAI RAVJIBHAI GAJERA</t>
  </si>
  <si>
    <t>AJITKUMAR JOGENDARPRASAD SINGH</t>
  </si>
  <si>
    <t>CROISSANCE</t>
  </si>
  <si>
    <t>NANDA KUMAR SRINIVASA</t>
  </si>
  <si>
    <t>EASUN</t>
  </si>
  <si>
    <t>BLUESKY INFRA DEVELOPERS PRIVATE LIMITED</t>
  </si>
  <si>
    <t>VINOD KANTILAL RATHOD</t>
  </si>
  <si>
    <t>EKANSH</t>
  </si>
  <si>
    <t>SANGITA RAMRATAN CHIRANIA</t>
  </si>
  <si>
    <t>RAVI OMPRAKASH AGRAWAL</t>
  </si>
  <si>
    <t>GALADAFIN</t>
  </si>
  <si>
    <t>AMRIT LAL JAIN</t>
  </si>
  <si>
    <t>JIMESH BHUPENDRA GANDHI</t>
  </si>
  <si>
    <t>GODAVARI</t>
  </si>
  <si>
    <t>YUGA STOCKS AND COMMODITIES PRIVATE LIMITED .</t>
  </si>
  <si>
    <t>NEERAJ JAIN</t>
  </si>
  <si>
    <t>GSAUTO</t>
  </si>
  <si>
    <t>RAJESH KUMAR MALPANI</t>
  </si>
  <si>
    <t>PRABHA MALPANI</t>
  </si>
  <si>
    <t>PARIKSHIT MAHATMA</t>
  </si>
  <si>
    <t>HEERAISP</t>
  </si>
  <si>
    <t>KEENA MILAN KOTHARI</t>
  </si>
  <si>
    <t>VIBHUTI ENTERPRISES</t>
  </si>
  <si>
    <t>JAIHINDS</t>
  </si>
  <si>
    <t>NILU KUMARI KUMARI</t>
  </si>
  <si>
    <t>PRAHALAD KUMAR MUNDRA</t>
  </si>
  <si>
    <t>MSL</t>
  </si>
  <si>
    <t>BOSHOBY UTKARSH PATEL</t>
  </si>
  <si>
    <t>PHARMAID</t>
  </si>
  <si>
    <t>EPITOME TRADING AND INVESTMENTS</t>
  </si>
  <si>
    <t>TOPGAIN FINANCE PRIVATE LIMITED</t>
  </si>
  <si>
    <t>SAKHTISUG</t>
  </si>
  <si>
    <t>ASSET RECONSTRUCTION CO I LTD</t>
  </si>
  <si>
    <t>SICAL</t>
  </si>
  <si>
    <t>SHAH VARSHA SHARAD</t>
  </si>
  <si>
    <t>SIMBHALS</t>
  </si>
  <si>
    <t>ARIHANTCAPITALMARKETSLIMITED</t>
  </si>
  <si>
    <t>THINKINK</t>
  </si>
  <si>
    <t>DARDA KIRAN HUF</t>
  </si>
  <si>
    <t>THOBHANI AMRUTLAL GORDHANBHAI (HUF)</t>
  </si>
  <si>
    <t>JAGDISHKUMAR BHAGVANDAS PATEL</t>
  </si>
  <si>
    <t>CAPGENIUS ADVISORY PRIVATE LIMITED</t>
  </si>
  <si>
    <t>AJOONI</t>
  </si>
  <si>
    <t>Ajooni Biotech Limited</t>
  </si>
  <si>
    <t>SKSE SECURITIES LTD</t>
  </si>
  <si>
    <t>DECCANCE</t>
  </si>
  <si>
    <t>Deccan Cements Limited</t>
  </si>
  <si>
    <t>BANGAR RAJU MANTHENA</t>
  </si>
  <si>
    <t>DHAMPURSUG</t>
  </si>
  <si>
    <t>Dhampur Sugar Mills Ltd</t>
  </si>
  <si>
    <t>DWARKESH</t>
  </si>
  <si>
    <t>Dwarikesh Sugar Industrie</t>
  </si>
  <si>
    <t>GICHSGFIN</t>
  </si>
  <si>
    <t>Gic Housing Finance Ltd</t>
  </si>
  <si>
    <t>GREENPOWER</t>
  </si>
  <si>
    <t>Orient Green Power Co Ltd</t>
  </si>
  <si>
    <t>OM TRADING</t>
  </si>
  <si>
    <t>YUGA STOCKS AND COMMODITIES PRIVATE LIMITED  .</t>
  </si>
  <si>
    <t>INDRA KIRAN VENTURES</t>
  </si>
  <si>
    <t>JAIBALAJI</t>
  </si>
  <si>
    <t>Jai Balaji Industries Ltd</t>
  </si>
  <si>
    <t>SANTOSH INDUSTRIES LTD</t>
  </si>
  <si>
    <t>PRAGYA MERCANTILE PVT LTD</t>
  </si>
  <si>
    <t>KCPSUGIND</t>
  </si>
  <si>
    <t>KCP Sug &amp; Ind Corp Ltd.</t>
  </si>
  <si>
    <t>KOTARISUG</t>
  </si>
  <si>
    <t>Kothari Sugars And Chemic</t>
  </si>
  <si>
    <t>MAWANASUG</t>
  </si>
  <si>
    <t>Mawana Sugars Limited</t>
  </si>
  <si>
    <t>ORTINLAB</t>
  </si>
  <si>
    <t>Ortin Laboratories Ltd</t>
  </si>
  <si>
    <t>CHANDRIKABEN VIKRAMBHAI PATEL</t>
  </si>
  <si>
    <t>PANCHOLI GUNJAN</t>
  </si>
  <si>
    <t>PERFECT</t>
  </si>
  <si>
    <t>Perfect Infraengineer Ltd</t>
  </si>
  <si>
    <t>VIPUL MOHAN PATEL</t>
  </si>
  <si>
    <t>BHAVNA HITESH PATEL</t>
  </si>
  <si>
    <t>SAMANT CHINMAY MILIND</t>
  </si>
  <si>
    <t>Sakthi Sugars Ltd.</t>
  </si>
  <si>
    <t>ARIHANT CAPITAL MARKETS LIMTED</t>
  </si>
  <si>
    <t>CHETAN RASIKLAL SHAH</t>
  </si>
  <si>
    <t>SILGO</t>
  </si>
  <si>
    <t>Silgo Retail Limited</t>
  </si>
  <si>
    <t>NAHAR SHITAL SUKHRAJ</t>
  </si>
  <si>
    <t>Simbhaoli Sugars Ltd.</t>
  </si>
  <si>
    <t>BP EQUITIES PRIVATE LIMITED</t>
  </si>
  <si>
    <t>SONAMCLOCK</t>
  </si>
  <si>
    <t>Sonam Clock Limited</t>
  </si>
  <si>
    <t>VENKATESH BHASKAR SHENOY</t>
  </si>
  <si>
    <t>RAJAN GUPTA</t>
  </si>
  <si>
    <t>SPRL</t>
  </si>
  <si>
    <t>SP Refractories Limited</t>
  </si>
  <si>
    <t>NIRBHAY FANCY VASSA</t>
  </si>
  <si>
    <t>ESCORP ASSET MANAGEMENT LIMITED</t>
  </si>
  <si>
    <t>Suzlon Energy Limited</t>
  </si>
  <si>
    <t>SHARE INDIA SECURITIES LIMITED</t>
  </si>
  <si>
    <t>AGRO TRADE SOLUTIONS</t>
  </si>
  <si>
    <t>UNIVASTU</t>
  </si>
  <si>
    <t>Univastu India Limited</t>
  </si>
  <si>
    <t>ARHAM</t>
  </si>
  <si>
    <t>Arham Technologies Ltd</t>
  </si>
  <si>
    <t>SPRING VENTURES</t>
  </si>
  <si>
    <t>B.W.TRADERS</t>
  </si>
  <si>
    <t>DCL DEVELOPERS LIMITED</t>
  </si>
  <si>
    <t>CLIENT ROSEHILL LIMITED</t>
  </si>
  <si>
    <t>CVCIGPII EMPLOYEE ROSEHILL LIMITED</t>
  </si>
  <si>
    <t>NIMESH NATVARLAL MEHTA</t>
  </si>
  <si>
    <t>LOK PRAKASHAN LTD</t>
  </si>
  <si>
    <t>ASSET RECONSTRUCTION COMPANY INDIA LIMITED</t>
  </si>
  <si>
    <t>JATIN NAGINDAS MEHTA HUF</t>
  </si>
  <si>
    <t>SUDHA NAGINDAS MEHTA</t>
  </si>
  <si>
    <t>URJA</t>
  </si>
  <si>
    <t>Urja Global Limited</t>
  </si>
  <si>
    <t>NANDANVAN COMMERCIAL PRIVATE LIMITED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</si>
</sst>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40">
    <font>
      <sz val="10"/>
      <color rgb="FF000000"/>
      <name val="Arial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b/>
      <sz val="8"/>
      <name val="Open Sans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sz val="11"/>
      <color rgb="FF2B2C33"/>
      <name val="Arial"/>
      <family val="2"/>
    </font>
    <font>
      <b/>
      <sz val="9"/>
      <color rgb="FFFF0000"/>
      <name val="MS Sans Serif"/>
      <family val="2"/>
    </font>
    <font>
      <b/>
      <sz val="9"/>
      <name val="MS Sans Serif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sz val="11"/>
      <color theme="1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FBD4B4"/>
        <bgColor rgb="FFFBD4B4"/>
      </patternFill>
    </fill>
    <fill>
      <patternFill patternType="solid">
        <fgColor rgb="FFF2F2F2"/>
        <bgColor rgb="FFF2F2F2"/>
      </patternFill>
    </fill>
    <fill>
      <patternFill patternType="solid">
        <fgColor rgb="FF92D050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92D050"/>
      </patternFill>
    </fill>
    <fill>
      <patternFill patternType="solid">
        <fgColor theme="5" tint="0.39997558519241921"/>
        <bgColor rgb="FFFFFFFF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6" tint="0.39997558519241921"/>
        <bgColor rgb="FFFFFFFF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39997558519241921"/>
        <bgColor rgb="FF92D050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9" tint="0.59999389629810485"/>
        <bgColor rgb="FF92D050"/>
      </patternFill>
    </fill>
    <fill>
      <patternFill patternType="solid">
        <fgColor theme="0" tint="-4.9989318521683403E-2"/>
        <bgColor rgb="FFFFFFFF"/>
      </patternFill>
    </fill>
    <fill>
      <patternFill patternType="solid">
        <fgColor theme="0" tint="-4.9989318521683403E-2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8" fillId="0" borderId="0" applyNumberFormat="0" applyFill="0" applyBorder="0" applyAlignment="0" applyProtection="0"/>
  </cellStyleXfs>
  <cellXfs count="386">
    <xf numFmtId="0" fontId="0" fillId="0" borderId="0" xfId="0"/>
    <xf numFmtId="0" fontId="1" fillId="2" borderId="0" xfId="0" applyFont="1" applyFill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2" fillId="2" borderId="0" xfId="0" applyFont="1" applyFill="1"/>
    <xf numFmtId="0" fontId="3" fillId="2" borderId="0" xfId="0" applyFont="1" applyFill="1"/>
    <xf numFmtId="0" fontId="1" fillId="2" borderId="0" xfId="0" applyFont="1" applyFill="1" applyAlignment="1">
      <alignment horizontal="center"/>
    </xf>
    <xf numFmtId="15" fontId="4" fillId="2" borderId="0" xfId="0" applyNumberFormat="1" applyFont="1" applyFill="1"/>
    <xf numFmtId="0" fontId="5" fillId="2" borderId="0" xfId="0" applyFont="1" applyFill="1" applyAlignment="1">
      <alignment horizontal="center" vertical="center" wrapText="1"/>
    </xf>
    <xf numFmtId="0" fontId="6" fillId="2" borderId="0" xfId="0" applyFont="1" applyFill="1"/>
    <xf numFmtId="0" fontId="1" fillId="2" borderId="0" xfId="0" applyFont="1" applyFill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1" xfId="0" applyFont="1" applyFill="1" applyBorder="1"/>
    <xf numFmtId="10" fontId="1" fillId="2" borderId="0" xfId="0" applyNumberFormat="1" applyFont="1" applyFill="1"/>
    <xf numFmtId="0" fontId="1" fillId="3" borderId="0" xfId="0" applyFont="1" applyFill="1"/>
    <xf numFmtId="0" fontId="4" fillId="2" borderId="0" xfId="0" applyFont="1" applyFill="1"/>
    <xf numFmtId="0" fontId="7" fillId="2" borderId="0" xfId="0" applyFont="1" applyFill="1"/>
    <xf numFmtId="0" fontId="4" fillId="4" borderId="9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3" xfId="0" applyFont="1" applyBorder="1"/>
    <xf numFmtId="15" fontId="1" fillId="0" borderId="1" xfId="0" applyNumberFormat="1" applyFont="1" applyBorder="1"/>
    <xf numFmtId="2" fontId="4" fillId="0" borderId="1" xfId="0" applyNumberFormat="1" applyFont="1" applyBorder="1"/>
    <xf numFmtId="2" fontId="4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9" fillId="0" borderId="1" xfId="0" applyFont="1" applyBorder="1"/>
    <xf numFmtId="10" fontId="9" fillId="2" borderId="1" xfId="0" applyNumberFormat="1" applyFont="1" applyFill="1" applyBorder="1" applyAlignment="1">
      <alignment horizontal="center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10" fillId="0" borderId="1" xfId="0" applyFont="1" applyBorder="1"/>
    <xf numFmtId="10" fontId="10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1" fillId="2" borderId="0" xfId="0" applyFont="1" applyFill="1" applyAlignment="1">
      <alignment horizontal="left"/>
    </xf>
    <xf numFmtId="0" fontId="12" fillId="2" borderId="0" xfId="0" applyFont="1" applyFill="1"/>
    <xf numFmtId="2" fontId="1" fillId="2" borderId="0" xfId="0" applyNumberFormat="1" applyFont="1" applyFill="1"/>
    <xf numFmtId="2" fontId="1" fillId="3" borderId="0" xfId="0" applyNumberFormat="1" applyFont="1" applyFill="1"/>
    <xf numFmtId="2" fontId="4" fillId="4" borderId="13" xfId="0" applyNumberFormat="1" applyFont="1" applyFill="1" applyBorder="1" applyAlignment="1">
      <alignment horizontal="center" vertical="center" wrapText="1"/>
    </xf>
    <xf numFmtId="2" fontId="4" fillId="4" borderId="16" xfId="0" applyNumberFormat="1" applyFont="1" applyFill="1" applyBorder="1" applyAlignment="1">
      <alignment horizontal="center"/>
    </xf>
    <xf numFmtId="2" fontId="4" fillId="4" borderId="16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3" fillId="2" borderId="0" xfId="0" applyFont="1" applyFill="1" applyAlignment="1">
      <alignment horizontal="left"/>
    </xf>
    <xf numFmtId="0" fontId="13" fillId="2" borderId="0" xfId="0" applyFont="1" applyFill="1" applyAlignment="1">
      <alignment horizontal="right"/>
    </xf>
    <xf numFmtId="2" fontId="13" fillId="2" borderId="0" xfId="0" applyNumberFormat="1" applyFont="1" applyFill="1" applyAlignment="1">
      <alignment horizontal="right"/>
    </xf>
    <xf numFmtId="0" fontId="14" fillId="2" borderId="0" xfId="0" applyFont="1" applyFill="1"/>
    <xf numFmtId="0" fontId="15" fillId="2" borderId="0" xfId="0" applyFont="1" applyFill="1" applyAlignment="1">
      <alignment horizontal="left"/>
    </xf>
    <xf numFmtId="0" fontId="16" fillId="2" borderId="0" xfId="0" applyFont="1" applyFill="1" applyAlignment="1">
      <alignment horizontal="left"/>
    </xf>
    <xf numFmtId="0" fontId="17" fillId="2" borderId="0" xfId="0" applyFont="1" applyFill="1" applyAlignment="1">
      <alignment horizontal="left"/>
    </xf>
    <xf numFmtId="4" fontId="13" fillId="2" borderId="0" xfId="0" applyNumberFormat="1" applyFont="1" applyFill="1" applyAlignment="1">
      <alignment horizontal="right"/>
    </xf>
    <xf numFmtId="0" fontId="18" fillId="2" borderId="0" xfId="0" applyFont="1" applyFill="1"/>
    <xf numFmtId="0" fontId="19" fillId="2" borderId="0" xfId="0" applyFont="1" applyFill="1"/>
    <xf numFmtId="0" fontId="20" fillId="2" borderId="0" xfId="0" applyFont="1" applyFill="1"/>
    <xf numFmtId="0" fontId="22" fillId="2" borderId="0" xfId="0" applyFont="1" applyFill="1"/>
    <xf numFmtId="0" fontId="4" fillId="0" borderId="0" xfId="0" applyFont="1"/>
    <xf numFmtId="15" fontId="19" fillId="2" borderId="0" xfId="0" applyNumberFormat="1" applyFont="1" applyFill="1"/>
    <xf numFmtId="164" fontId="23" fillId="2" borderId="0" xfId="0" applyNumberFormat="1" applyFont="1" applyFill="1" applyAlignment="1">
      <alignment horizontal="left" wrapText="1"/>
    </xf>
    <xf numFmtId="0" fontId="24" fillId="2" borderId="0" xfId="0" applyFont="1" applyFill="1" applyAlignment="1">
      <alignment horizontal="center" wrapText="1"/>
    </xf>
    <xf numFmtId="2" fontId="24" fillId="2" borderId="0" xfId="0" applyNumberFormat="1" applyFont="1" applyFill="1" applyAlignment="1">
      <alignment wrapText="1"/>
    </xf>
    <xf numFmtId="0" fontId="24" fillId="2" borderId="0" xfId="0" applyFont="1" applyFill="1" applyAlignment="1">
      <alignment horizontal="left" wrapText="1"/>
    </xf>
    <xf numFmtId="0" fontId="24" fillId="2" borderId="0" xfId="0" applyFont="1" applyFill="1"/>
    <xf numFmtId="164" fontId="23" fillId="3" borderId="0" xfId="0" applyNumberFormat="1" applyFont="1" applyFill="1" applyAlignment="1">
      <alignment horizontal="left" wrapText="1"/>
    </xf>
    <xf numFmtId="0" fontId="24" fillId="3" borderId="0" xfId="0" applyFont="1" applyFill="1" applyAlignment="1">
      <alignment horizontal="center" wrapText="1"/>
    </xf>
    <xf numFmtId="2" fontId="24" fillId="3" borderId="0" xfId="0" applyNumberFormat="1" applyFont="1" applyFill="1" applyAlignment="1">
      <alignment wrapText="1"/>
    </xf>
    <xf numFmtId="0" fontId="24" fillId="3" borderId="0" xfId="0" applyFont="1" applyFill="1" applyAlignment="1">
      <alignment horizontal="left" wrapText="1"/>
    </xf>
    <xf numFmtId="0" fontId="25" fillId="2" borderId="0" xfId="0" applyFont="1" applyFill="1" applyAlignment="1">
      <alignment horizontal="center"/>
    </xf>
    <xf numFmtId="164" fontId="26" fillId="2" borderId="0" xfId="0" applyNumberFormat="1" applyFont="1" applyFill="1" applyAlignment="1">
      <alignment horizontal="left" wrapText="1"/>
    </xf>
    <xf numFmtId="0" fontId="24" fillId="2" borderId="0" xfId="0" applyFont="1" applyFill="1" applyAlignment="1">
      <alignment horizontal="center"/>
    </xf>
    <xf numFmtId="0" fontId="27" fillId="2" borderId="0" xfId="0" applyFont="1" applyFill="1" applyAlignment="1">
      <alignment horizontal="center" wrapText="1"/>
    </xf>
    <xf numFmtId="164" fontId="4" fillId="4" borderId="1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28" fillId="2" borderId="1" xfId="0" applyFont="1" applyFill="1" applyBorder="1"/>
    <xf numFmtId="0" fontId="1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9" fillId="3" borderId="0" xfId="0" applyFont="1" applyFill="1" applyAlignment="1">
      <alignment horizontal="center"/>
    </xf>
    <xf numFmtId="0" fontId="30" fillId="2" borderId="0" xfId="0" applyFont="1" applyFill="1" applyAlignment="1">
      <alignment horizontal="left"/>
    </xf>
    <xf numFmtId="15" fontId="4" fillId="2" borderId="0" xfId="0" applyNumberFormat="1" applyFont="1" applyFill="1" applyAlignment="1">
      <alignment horizontal="center"/>
    </xf>
    <xf numFmtId="0" fontId="26" fillId="2" borderId="19" xfId="0" applyFont="1" applyFill="1" applyBorder="1"/>
    <xf numFmtId="0" fontId="4" fillId="4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165" fontId="1" fillId="2" borderId="0" xfId="0" applyNumberFormat="1" applyFont="1" applyFill="1" applyAlignment="1">
      <alignment horizontal="center" vertical="center"/>
    </xf>
    <xf numFmtId="15" fontId="1" fillId="2" borderId="0" xfId="0" applyNumberFormat="1" applyFont="1" applyFill="1" applyAlignment="1">
      <alignment horizontal="center" vertical="center"/>
    </xf>
    <xf numFmtId="43" fontId="31" fillId="2" borderId="0" xfId="0" applyNumberFormat="1" applyFont="1" applyFill="1" applyAlignment="1">
      <alignment horizontal="left" vertical="center"/>
    </xf>
    <xf numFmtId="43" fontId="1" fillId="2" borderId="0" xfId="0" applyNumberFormat="1" applyFont="1" applyFill="1" applyAlignment="1">
      <alignment horizontal="center" vertical="top"/>
    </xf>
    <xf numFmtId="0" fontId="1" fillId="2" borderId="0" xfId="0" applyFont="1" applyFill="1" applyAlignment="1">
      <alignment horizontal="center" vertical="top"/>
    </xf>
    <xf numFmtId="43" fontId="0" fillId="2" borderId="0" xfId="0" applyNumberFormat="1" applyFill="1" applyAlignment="1">
      <alignment horizontal="center" vertical="center"/>
    </xf>
    <xf numFmtId="2" fontId="0" fillId="2" borderId="0" xfId="0" applyNumberForma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16" fontId="0" fillId="2" borderId="0" xfId="0" applyNumberFormat="1" applyFill="1" applyAlignment="1">
      <alignment horizontal="center" vertical="center"/>
    </xf>
    <xf numFmtId="0" fontId="1" fillId="2" borderId="0" xfId="0" applyFont="1" applyFill="1" applyAlignment="1">
      <alignment horizontal="right" vertical="center"/>
    </xf>
    <xf numFmtId="43" fontId="1" fillId="0" borderId="0" xfId="0" applyNumberFormat="1" applyFont="1"/>
    <xf numFmtId="0" fontId="4" fillId="2" borderId="0" xfId="0" applyFont="1" applyFill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top"/>
    </xf>
    <xf numFmtId="0" fontId="0" fillId="0" borderId="0" xfId="0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0" xfId="0" applyFont="1" applyFill="1" applyAlignment="1">
      <alignment horizontal="left"/>
    </xf>
    <xf numFmtId="2" fontId="24" fillId="0" borderId="0" xfId="0" applyNumberFormat="1" applyFont="1" applyAlignment="1">
      <alignment horizontal="center"/>
    </xf>
    <xf numFmtId="2" fontId="1" fillId="2" borderId="0" xfId="0" applyNumberFormat="1" applyFont="1" applyFill="1" applyAlignment="1">
      <alignment horizontal="right" vertical="center" wrapText="1"/>
    </xf>
    <xf numFmtId="2" fontId="24" fillId="2" borderId="0" xfId="0" applyNumberFormat="1" applyFont="1" applyFill="1" applyAlignment="1">
      <alignment horizontal="center" vertical="center" wrapText="1"/>
    </xf>
    <xf numFmtId="10" fontId="24" fillId="2" borderId="0" xfId="0" applyNumberFormat="1" applyFont="1" applyFill="1" applyAlignment="1">
      <alignment horizontal="center" vertical="center" wrapText="1"/>
    </xf>
    <xf numFmtId="164" fontId="1" fillId="2" borderId="0" xfId="0" applyNumberFormat="1" applyFont="1" applyFill="1" applyAlignment="1">
      <alignment horizontal="center" vertical="center" wrapText="1"/>
    </xf>
    <xf numFmtId="0" fontId="1" fillId="2" borderId="0" xfId="0" applyFont="1" applyFill="1" applyAlignment="1">
      <alignment horizontal="right" vertical="top"/>
    </xf>
    <xf numFmtId="164" fontId="24" fillId="2" borderId="0" xfId="0" applyNumberFormat="1" applyFont="1" applyFill="1" applyAlignment="1">
      <alignment horizontal="center" vertical="center" wrapText="1"/>
    </xf>
    <xf numFmtId="0" fontId="26" fillId="0" borderId="0" xfId="0" applyFont="1" applyAlignment="1">
      <alignment horizontal="left"/>
    </xf>
    <xf numFmtId="1" fontId="24" fillId="2" borderId="0" xfId="0" applyNumberFormat="1" applyFont="1" applyFill="1" applyAlignment="1">
      <alignment horizontal="center"/>
    </xf>
    <xf numFmtId="9" fontId="24" fillId="2" borderId="0" xfId="0" applyNumberFormat="1" applyFont="1" applyFill="1" applyAlignment="1">
      <alignment horizontal="center"/>
    </xf>
    <xf numFmtId="2" fontId="1" fillId="2" borderId="0" xfId="0" applyNumberFormat="1" applyFont="1" applyFill="1" applyAlignment="1">
      <alignment horizontal="center"/>
    </xf>
    <xf numFmtId="15" fontId="24" fillId="2" borderId="0" xfId="0" applyNumberFormat="1" applyFont="1" applyFill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2" fontId="4" fillId="4" borderId="6" xfId="0" applyNumberFormat="1" applyFont="1" applyFill="1" applyBorder="1" applyAlignment="1">
      <alignment horizontal="center" vertical="center" wrapText="1"/>
    </xf>
    <xf numFmtId="16" fontId="1" fillId="2" borderId="0" xfId="0" applyNumberFormat="1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10" fontId="0" fillId="2" borderId="0" xfId="0" applyNumberFormat="1" applyFill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0" xfId="0" applyFont="1" applyFill="1" applyAlignment="1">
      <alignment horizontal="right"/>
    </xf>
    <xf numFmtId="0" fontId="26" fillId="0" borderId="19" xfId="0" applyFont="1" applyBorder="1"/>
    <xf numFmtId="0" fontId="4" fillId="4" borderId="2" xfId="0" applyFont="1" applyFill="1" applyBorder="1" applyAlignment="1">
      <alignment horizontal="center" wrapText="1"/>
    </xf>
    <xf numFmtId="0" fontId="32" fillId="2" borderId="0" xfId="0" applyFont="1" applyFill="1"/>
    <xf numFmtId="0" fontId="31" fillId="2" borderId="0" xfId="0" applyFont="1" applyFill="1" applyAlignment="1">
      <alignment horizontal="center" vertical="center"/>
    </xf>
    <xf numFmtId="0" fontId="24" fillId="2" borderId="0" xfId="0" applyFont="1" applyFill="1" applyAlignment="1">
      <alignment horizontal="center" vertical="center" wrapText="1"/>
    </xf>
    <xf numFmtId="0" fontId="0" fillId="2" borderId="0" xfId="0" applyFill="1" applyAlignment="1">
      <alignment vertical="center"/>
    </xf>
    <xf numFmtId="15" fontId="26" fillId="2" borderId="0" xfId="0" applyNumberFormat="1" applyFont="1" applyFill="1" applyAlignment="1">
      <alignment vertical="center"/>
    </xf>
    <xf numFmtId="0" fontId="1" fillId="2" borderId="0" xfId="0" applyFont="1" applyFill="1" applyAlignment="1">
      <alignment horizontal="left" vertical="top"/>
    </xf>
    <xf numFmtId="16" fontId="31" fillId="2" borderId="0" xfId="0" applyNumberFormat="1" applyFont="1" applyFill="1" applyAlignment="1">
      <alignment horizontal="center" vertical="center"/>
    </xf>
    <xf numFmtId="0" fontId="34" fillId="2" borderId="0" xfId="0" applyFont="1" applyFill="1"/>
    <xf numFmtId="49" fontId="31" fillId="2" borderId="0" xfId="0" applyNumberFormat="1" applyFont="1" applyFill="1" applyAlignment="1">
      <alignment horizontal="center"/>
    </xf>
    <xf numFmtId="49" fontId="0" fillId="2" borderId="0" xfId="0" applyNumberFormat="1" applyFill="1" applyAlignment="1">
      <alignment horizontal="center"/>
    </xf>
    <xf numFmtId="15" fontId="24" fillId="2" borderId="0" xfId="0" applyNumberFormat="1" applyFont="1" applyFill="1" applyAlignment="1">
      <alignment horizontal="center" vertical="center" wrapText="1"/>
    </xf>
    <xf numFmtId="15" fontId="24" fillId="2" borderId="0" xfId="0" applyNumberFormat="1" applyFont="1" applyFill="1" applyAlignment="1">
      <alignment horizontal="left"/>
    </xf>
    <xf numFmtId="2" fontId="24" fillId="2" borderId="0" xfId="0" applyNumberFormat="1" applyFont="1" applyFill="1" applyAlignment="1">
      <alignment horizontal="center"/>
    </xf>
    <xf numFmtId="0" fontId="1" fillId="0" borderId="0" xfId="0" applyFont="1" applyAlignment="1">
      <alignment horizontal="right"/>
    </xf>
    <xf numFmtId="0" fontId="26" fillId="2" borderId="19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/>
    </xf>
    <xf numFmtId="2" fontId="1" fillId="7" borderId="1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 wrapText="1"/>
    </xf>
    <xf numFmtId="10" fontId="1" fillId="7" borderId="1" xfId="0" applyNumberFormat="1" applyFont="1" applyFill="1" applyBorder="1" applyAlignment="1">
      <alignment horizontal="center" vertical="center" wrapText="1"/>
    </xf>
    <xf numFmtId="167" fontId="1" fillId="7" borderId="1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left"/>
    </xf>
    <xf numFmtId="1" fontId="1" fillId="8" borderId="1" xfId="0" applyNumberFormat="1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 vertical="center" wrapText="1"/>
    </xf>
    <xf numFmtId="10" fontId="1" fillId="8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/>
    <xf numFmtId="9" fontId="1" fillId="8" borderId="1" xfId="0" applyNumberFormat="1" applyFont="1" applyFill="1" applyBorder="1" applyAlignment="1">
      <alignment horizontal="center"/>
    </xf>
    <xf numFmtId="168" fontId="1" fillId="8" borderId="1" xfId="0" applyNumberFormat="1" applyFont="1" applyFill="1" applyBorder="1" applyAlignment="1">
      <alignment horizontal="center" vertical="center" wrapText="1"/>
    </xf>
    <xf numFmtId="15" fontId="1" fillId="8" borderId="1" xfId="0" applyNumberFormat="1" applyFont="1" applyFill="1" applyBorder="1"/>
    <xf numFmtId="1" fontId="1" fillId="9" borderId="1" xfId="0" applyNumberFormat="1" applyFont="1" applyFill="1" applyBorder="1" applyAlignment="1">
      <alignment horizontal="center" vertical="center" wrapText="1"/>
    </xf>
    <xf numFmtId="167" fontId="1" fillId="9" borderId="1" xfId="0" applyNumberFormat="1" applyFont="1" applyFill="1" applyBorder="1" applyAlignment="1">
      <alignment horizontal="center" vertical="center" wrapText="1"/>
    </xf>
    <xf numFmtId="0" fontId="1" fillId="9" borderId="1" xfId="0" applyFont="1" applyFill="1" applyBorder="1"/>
    <xf numFmtId="0" fontId="1" fillId="9" borderId="1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 vertical="center" wrapText="1"/>
    </xf>
    <xf numFmtId="9" fontId="1" fillId="9" borderId="1" xfId="0" applyNumberFormat="1" applyFont="1" applyFill="1" applyBorder="1" applyAlignment="1">
      <alignment horizontal="center"/>
    </xf>
    <xf numFmtId="1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left"/>
    </xf>
    <xf numFmtId="0" fontId="1" fillId="7" borderId="2" xfId="0" applyFont="1" applyFill="1" applyBorder="1" applyAlignment="1">
      <alignment horizontal="center"/>
    </xf>
    <xf numFmtId="2" fontId="1" fillId="7" borderId="2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/>
    </xf>
    <xf numFmtId="0" fontId="1" fillId="7" borderId="5" xfId="0" applyFont="1" applyFill="1" applyBorder="1" applyAlignment="1">
      <alignment horizontal="center"/>
    </xf>
    <xf numFmtId="10" fontId="1" fillId="7" borderId="2" xfId="0" applyNumberFormat="1" applyFont="1" applyFill="1" applyBorder="1" applyAlignment="1">
      <alignment horizontal="center" vertical="center" wrapText="1"/>
    </xf>
    <xf numFmtId="167" fontId="1" fillId="7" borderId="2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/>
    </xf>
    <xf numFmtId="167" fontId="1" fillId="8" borderId="1" xfId="0" applyNumberFormat="1" applyFont="1" applyFill="1" applyBorder="1" applyAlignment="1">
      <alignment horizontal="center" vertical="center"/>
    </xf>
    <xf numFmtId="2" fontId="1" fillId="8" borderId="1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 vertical="center" wrapText="1"/>
    </xf>
    <xf numFmtId="1" fontId="1" fillId="8" borderId="2" xfId="0" applyNumberFormat="1" applyFont="1" applyFill="1" applyBorder="1" applyAlignment="1">
      <alignment horizontal="center" vertical="center"/>
    </xf>
    <xf numFmtId="167" fontId="1" fillId="8" borderId="2" xfId="0" applyNumberFormat="1" applyFont="1" applyFill="1" applyBorder="1" applyAlignment="1">
      <alignment horizontal="center" vertical="center"/>
    </xf>
    <xf numFmtId="0" fontId="1" fillId="8" borderId="2" xfId="0" applyFont="1" applyFill="1" applyBorder="1"/>
    <xf numFmtId="0" fontId="1" fillId="8" borderId="2" xfId="0" applyFont="1" applyFill="1" applyBorder="1" applyAlignment="1">
      <alignment horizontal="center"/>
    </xf>
    <xf numFmtId="2" fontId="1" fillId="8" borderId="2" xfId="0" applyNumberFormat="1" applyFont="1" applyFill="1" applyBorder="1" applyAlignment="1">
      <alignment horizontal="center"/>
    </xf>
    <xf numFmtId="0" fontId="1" fillId="10" borderId="0" xfId="0" applyFont="1" applyFill="1" applyAlignment="1">
      <alignment horizontal="center"/>
    </xf>
    <xf numFmtId="2" fontId="1" fillId="2" borderId="2" xfId="0" applyNumberFormat="1" applyFont="1" applyFill="1" applyBorder="1" applyAlignment="1">
      <alignment horizontal="center" vertical="center"/>
    </xf>
    <xf numFmtId="167" fontId="1" fillId="0" borderId="1" xfId="0" applyNumberFormat="1" applyFont="1" applyBorder="1" applyAlignment="1">
      <alignment horizontal="center" vertical="center"/>
    </xf>
    <xf numFmtId="0" fontId="1" fillId="12" borderId="0" xfId="0" applyFont="1" applyFill="1"/>
    <xf numFmtId="0" fontId="0" fillId="13" borderId="0" xfId="0" applyFill="1"/>
    <xf numFmtId="165" fontId="31" fillId="12" borderId="20" xfId="0" applyNumberFormat="1" applyFont="1" applyFill="1" applyBorder="1" applyAlignment="1">
      <alignment horizontal="center" vertical="center"/>
    </xf>
    <xf numFmtId="0" fontId="31" fillId="12" borderId="0" xfId="0" applyFont="1" applyFill="1"/>
    <xf numFmtId="0" fontId="31" fillId="12" borderId="20" xfId="0" applyFont="1" applyFill="1" applyBorder="1" applyAlignment="1">
      <alignment horizontal="center" vertical="center"/>
    </xf>
    <xf numFmtId="0" fontId="32" fillId="12" borderId="20" xfId="0" applyFont="1" applyFill="1" applyBorder="1" applyAlignment="1">
      <alignment horizontal="center" vertical="center"/>
    </xf>
    <xf numFmtId="0" fontId="1" fillId="12" borderId="0" xfId="0" applyFont="1" applyFill="1" applyAlignment="1">
      <alignment horizontal="center"/>
    </xf>
    <xf numFmtId="0" fontId="1" fillId="0" borderId="18" xfId="0" applyFont="1" applyBorder="1" applyAlignment="1">
      <alignment horizontal="left"/>
    </xf>
    <xf numFmtId="0" fontId="0" fillId="0" borderId="3" xfId="0" applyBorder="1"/>
    <xf numFmtId="1" fontId="1" fillId="2" borderId="2" xfId="0" applyNumberFormat="1" applyFont="1" applyFill="1" applyBorder="1" applyAlignment="1">
      <alignment horizontal="center" vertical="center" wrapText="1"/>
    </xf>
    <xf numFmtId="167" fontId="1" fillId="2" borderId="2" xfId="0" applyNumberFormat="1" applyFont="1" applyFill="1" applyBorder="1" applyAlignment="1">
      <alignment horizontal="center" vertical="center"/>
    </xf>
    <xf numFmtId="167" fontId="1" fillId="2" borderId="2" xfId="0" applyNumberFormat="1" applyFont="1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 wrapText="1"/>
    </xf>
    <xf numFmtId="1" fontId="1" fillId="2" borderId="20" xfId="0" applyNumberFormat="1" applyFont="1" applyFill="1" applyBorder="1" applyAlignment="1">
      <alignment horizontal="center" vertical="center" wrapText="1"/>
    </xf>
    <xf numFmtId="167" fontId="1" fillId="2" borderId="20" xfId="0" applyNumberFormat="1" applyFont="1" applyFill="1" applyBorder="1" applyAlignment="1">
      <alignment horizontal="center" vertical="center"/>
    </xf>
    <xf numFmtId="167" fontId="1" fillId="2" borderId="20" xfId="0" applyNumberFormat="1" applyFont="1" applyFill="1" applyBorder="1" applyAlignment="1">
      <alignment horizontal="left"/>
    </xf>
    <xf numFmtId="0" fontId="1" fillId="0" borderId="20" xfId="0" applyFont="1" applyBorder="1" applyAlignment="1">
      <alignment horizontal="center"/>
    </xf>
    <xf numFmtId="2" fontId="1" fillId="0" borderId="20" xfId="0" applyNumberFormat="1" applyFont="1" applyBorder="1" applyAlignment="1">
      <alignment horizontal="center" vertical="center"/>
    </xf>
    <xf numFmtId="2" fontId="1" fillId="0" borderId="20" xfId="0" applyNumberFormat="1" applyFont="1" applyBorder="1" applyAlignment="1">
      <alignment horizontal="center" vertical="center" wrapText="1"/>
    </xf>
    <xf numFmtId="0" fontId="0" fillId="0" borderId="20" xfId="0" applyBorder="1"/>
    <xf numFmtId="2" fontId="32" fillId="12" borderId="20" xfId="0" applyNumberFormat="1" applyFont="1" applyFill="1" applyBorder="1" applyAlignment="1">
      <alignment horizontal="center" vertical="center"/>
    </xf>
    <xf numFmtId="166" fontId="32" fillId="12" borderId="20" xfId="0" applyNumberFormat="1" applyFont="1" applyFill="1" applyBorder="1" applyAlignment="1">
      <alignment horizontal="center" vertical="center"/>
    </xf>
    <xf numFmtId="1" fontId="1" fillId="15" borderId="1" xfId="0" applyNumberFormat="1" applyFont="1" applyFill="1" applyBorder="1" applyAlignment="1">
      <alignment horizontal="center" vertical="center" wrapText="1"/>
    </xf>
    <xf numFmtId="167" fontId="1" fillId="15" borderId="1" xfId="0" applyNumberFormat="1" applyFont="1" applyFill="1" applyBorder="1" applyAlignment="1">
      <alignment horizontal="center" vertical="center"/>
    </xf>
    <xf numFmtId="167" fontId="1" fillId="15" borderId="1" xfId="0" applyNumberFormat="1" applyFont="1" applyFill="1" applyBorder="1" applyAlignment="1">
      <alignment horizontal="left"/>
    </xf>
    <xf numFmtId="0" fontId="1" fillId="16" borderId="1" xfId="0" applyFont="1" applyFill="1" applyBorder="1" applyAlignment="1">
      <alignment horizontal="center"/>
    </xf>
    <xf numFmtId="2" fontId="1" fillId="16" borderId="1" xfId="0" applyNumberFormat="1" applyFont="1" applyFill="1" applyBorder="1" applyAlignment="1">
      <alignment horizontal="center" vertical="center"/>
    </xf>
    <xf numFmtId="2" fontId="1" fillId="16" borderId="1" xfId="0" applyNumberFormat="1" applyFont="1" applyFill="1" applyBorder="1" applyAlignment="1">
      <alignment horizontal="center"/>
    </xf>
    <xf numFmtId="0" fontId="32" fillId="14" borderId="20" xfId="0" applyFont="1" applyFill="1" applyBorder="1" applyAlignment="1">
      <alignment horizontal="center" vertical="center"/>
    </xf>
    <xf numFmtId="0" fontId="37" fillId="13" borderId="0" xfId="0" applyFont="1" applyFill="1"/>
    <xf numFmtId="0" fontId="4" fillId="4" borderId="20" xfId="0" applyFont="1" applyFill="1" applyBorder="1" applyAlignment="1">
      <alignment horizontal="left" vertical="center" wrapText="1"/>
    </xf>
    <xf numFmtId="1" fontId="31" fillId="12" borderId="0" xfId="0" applyNumberFormat="1" applyFont="1" applyFill="1" applyAlignment="1">
      <alignment horizontal="center" vertical="center"/>
    </xf>
    <xf numFmtId="165" fontId="31" fillId="12" borderId="0" xfId="0" applyNumberFormat="1" applyFont="1" applyFill="1" applyAlignment="1">
      <alignment horizontal="center" vertical="center"/>
    </xf>
    <xf numFmtId="16" fontId="31" fillId="12" borderId="0" xfId="0" applyNumberFormat="1" applyFont="1" applyFill="1" applyAlignment="1">
      <alignment horizontal="center" vertical="center"/>
    </xf>
    <xf numFmtId="0" fontId="31" fillId="12" borderId="0" xfId="0" applyFont="1" applyFill="1" applyAlignment="1">
      <alignment horizontal="left"/>
    </xf>
    <xf numFmtId="0" fontId="31" fillId="12" borderId="0" xfId="0" applyFont="1" applyFill="1" applyAlignment="1">
      <alignment horizontal="center" vertical="center"/>
    </xf>
    <xf numFmtId="0" fontId="32" fillId="12" borderId="0" xfId="0" applyFont="1" applyFill="1" applyAlignment="1">
      <alignment horizontal="center" vertical="center"/>
    </xf>
    <xf numFmtId="2" fontId="32" fillId="12" borderId="0" xfId="0" applyNumberFormat="1" applyFont="1" applyFill="1" applyAlignment="1">
      <alignment horizontal="center" vertical="center"/>
    </xf>
    <xf numFmtId="10" fontId="32" fillId="12" borderId="0" xfId="0" applyNumberFormat="1" applyFont="1" applyFill="1" applyAlignment="1">
      <alignment horizontal="center" vertical="center" wrapText="1"/>
    </xf>
    <xf numFmtId="16" fontId="33" fillId="12" borderId="0" xfId="0" applyNumberFormat="1" applyFont="1" applyFill="1" applyAlignment="1">
      <alignment horizontal="center" vertical="center"/>
    </xf>
    <xf numFmtId="0" fontId="1" fillId="0" borderId="20" xfId="1" applyBorder="1"/>
    <xf numFmtId="2" fontId="1" fillId="0" borderId="20" xfId="1" applyNumberFormat="1" applyBorder="1"/>
    <xf numFmtId="0" fontId="10" fillId="0" borderId="0" xfId="0" applyFont="1"/>
    <xf numFmtId="10" fontId="10" fillId="2" borderId="0" xfId="0" applyNumberFormat="1" applyFont="1" applyFill="1" applyAlignment="1">
      <alignment horizontal="center"/>
    </xf>
    <xf numFmtId="0" fontId="31" fillId="12" borderId="20" xfId="0" applyFont="1" applyFill="1" applyBorder="1"/>
    <xf numFmtId="0" fontId="37" fillId="0" borderId="20" xfId="0" applyFont="1" applyBorder="1"/>
    <xf numFmtId="0" fontId="38" fillId="0" borderId="1" xfId="2" applyBorder="1"/>
    <xf numFmtId="0" fontId="38" fillId="0" borderId="2" xfId="2" applyBorder="1"/>
    <xf numFmtId="0" fontId="38" fillId="5" borderId="0" xfId="2" applyFill="1" applyBorder="1" applyAlignment="1">
      <alignment horizontal="center" wrapText="1"/>
    </xf>
    <xf numFmtId="0" fontId="38" fillId="5" borderId="0" xfId="2" applyFill="1" applyBorder="1" applyAlignment="1">
      <alignment wrapText="1"/>
    </xf>
    <xf numFmtId="0" fontId="1" fillId="0" borderId="20" xfId="0" applyFont="1" applyBorder="1"/>
    <xf numFmtId="2" fontId="1" fillId="0" borderId="20" xfId="0" applyNumberFormat="1" applyFont="1" applyBorder="1"/>
    <xf numFmtId="0" fontId="0" fillId="0" borderId="20" xfId="0" applyBorder="1" applyAlignment="1">
      <alignment horizontal="center"/>
    </xf>
    <xf numFmtId="0" fontId="31" fillId="13" borderId="20" xfId="0" applyFont="1" applyFill="1" applyBorder="1" applyAlignment="1">
      <alignment horizontal="center" vertical="center"/>
    </xf>
    <xf numFmtId="0" fontId="32" fillId="14" borderId="0" xfId="0" applyFont="1" applyFill="1" applyAlignment="1">
      <alignment horizontal="center" vertical="center"/>
    </xf>
    <xf numFmtId="166" fontId="32" fillId="12" borderId="0" xfId="0" applyNumberFormat="1" applyFont="1" applyFill="1" applyAlignment="1">
      <alignment horizontal="center" vertical="center"/>
    </xf>
    <xf numFmtId="43" fontId="32" fillId="12" borderId="0" xfId="0" applyNumberFormat="1" applyFont="1" applyFill="1" applyAlignment="1">
      <alignment horizontal="center" vertical="center"/>
    </xf>
    <xf numFmtId="165" fontId="31" fillId="11" borderId="20" xfId="0" applyNumberFormat="1" applyFont="1" applyFill="1" applyBorder="1" applyAlignment="1">
      <alignment horizontal="center" vertical="center"/>
    </xf>
    <xf numFmtId="0" fontId="32" fillId="11" borderId="20" xfId="0" applyFont="1" applyFill="1" applyBorder="1" applyAlignment="1">
      <alignment horizontal="center" vertical="center"/>
    </xf>
    <xf numFmtId="0" fontId="32" fillId="6" borderId="20" xfId="0" applyFont="1" applyFill="1" applyBorder="1" applyAlignment="1">
      <alignment horizontal="center" vertical="center"/>
    </xf>
    <xf numFmtId="2" fontId="32" fillId="11" borderId="20" xfId="0" applyNumberFormat="1" applyFont="1" applyFill="1" applyBorder="1" applyAlignment="1">
      <alignment horizontal="center" vertical="center"/>
    </xf>
    <xf numFmtId="166" fontId="32" fillId="11" borderId="20" xfId="0" applyNumberFormat="1" applyFont="1" applyFill="1" applyBorder="1" applyAlignment="1">
      <alignment horizontal="center" vertical="center"/>
    </xf>
    <xf numFmtId="1" fontId="31" fillId="12" borderId="21" xfId="0" applyNumberFormat="1" applyFont="1" applyFill="1" applyBorder="1" applyAlignment="1">
      <alignment horizontal="center" vertical="center"/>
    </xf>
    <xf numFmtId="165" fontId="31" fillId="12" borderId="21" xfId="0" applyNumberFormat="1" applyFont="1" applyFill="1" applyBorder="1" applyAlignment="1">
      <alignment horizontal="center" vertical="center"/>
    </xf>
    <xf numFmtId="0" fontId="31" fillId="12" borderId="21" xfId="0" applyFont="1" applyFill="1" applyBorder="1" applyAlignment="1">
      <alignment horizontal="center" vertical="center"/>
    </xf>
    <xf numFmtId="0" fontId="32" fillId="14" borderId="21" xfId="0" applyFont="1" applyFill="1" applyBorder="1" applyAlignment="1">
      <alignment horizontal="center" vertical="center"/>
    </xf>
    <xf numFmtId="2" fontId="32" fillId="14" borderId="21" xfId="0" applyNumberFormat="1" applyFont="1" applyFill="1" applyBorder="1" applyAlignment="1">
      <alignment horizontal="center" vertical="center"/>
    </xf>
    <xf numFmtId="10" fontId="32" fillId="14" borderId="21" xfId="0" applyNumberFormat="1" applyFont="1" applyFill="1" applyBorder="1" applyAlignment="1">
      <alignment horizontal="center" vertical="center" wrapText="1"/>
    </xf>
    <xf numFmtId="16" fontId="32" fillId="14" borderId="21" xfId="0" applyNumberFormat="1" applyFont="1" applyFill="1" applyBorder="1" applyAlignment="1">
      <alignment horizontal="center" vertical="center"/>
    </xf>
    <xf numFmtId="0" fontId="1" fillId="12" borderId="22" xfId="0" applyFont="1" applyFill="1" applyBorder="1"/>
    <xf numFmtId="0" fontId="1" fillId="12" borderId="21" xfId="0" applyFont="1" applyFill="1" applyBorder="1"/>
    <xf numFmtId="0" fontId="0" fillId="13" borderId="21" xfId="0" applyFill="1" applyBorder="1"/>
    <xf numFmtId="15" fontId="31" fillId="12" borderId="21" xfId="0" applyNumberFormat="1" applyFont="1" applyFill="1" applyBorder="1" applyAlignment="1">
      <alignment horizontal="center" vertical="center"/>
    </xf>
    <xf numFmtId="0" fontId="32" fillId="12" borderId="21" xfId="0" applyFont="1" applyFill="1" applyBorder="1"/>
    <xf numFmtId="43" fontId="31" fillId="12" borderId="21" xfId="0" applyNumberFormat="1" applyFont="1" applyFill="1" applyBorder="1" applyAlignment="1">
      <alignment horizontal="center" vertical="top"/>
    </xf>
    <xf numFmtId="0" fontId="31" fillId="12" borderId="21" xfId="0" applyFont="1" applyFill="1" applyBorder="1" applyAlignment="1">
      <alignment horizontal="center" vertical="top"/>
    </xf>
    <xf numFmtId="165" fontId="39" fillId="12" borderId="20" xfId="0" applyNumberFormat="1" applyFont="1" applyFill="1" applyBorder="1" applyAlignment="1">
      <alignment horizontal="center" vertical="center"/>
    </xf>
    <xf numFmtId="0" fontId="39" fillId="12" borderId="20" xfId="0" applyFont="1" applyFill="1" applyBorder="1"/>
    <xf numFmtId="0" fontId="39" fillId="12" borderId="20" xfId="0" applyFont="1" applyFill="1" applyBorder="1" applyAlignment="1">
      <alignment horizontal="center" vertical="center"/>
    </xf>
    <xf numFmtId="0" fontId="31" fillId="17" borderId="20" xfId="0" applyFont="1" applyFill="1" applyBorder="1" applyAlignment="1">
      <alignment horizontal="center" vertical="center"/>
    </xf>
    <xf numFmtId="0" fontId="32" fillId="17" borderId="20" xfId="0" applyFont="1" applyFill="1" applyBorder="1" applyAlignment="1">
      <alignment horizontal="center" vertical="center"/>
    </xf>
    <xf numFmtId="0" fontId="31" fillId="0" borderId="20" xfId="0" applyFont="1" applyBorder="1" applyAlignment="1">
      <alignment horizontal="center" vertical="center"/>
    </xf>
    <xf numFmtId="165" fontId="31" fillId="0" borderId="20" xfId="0" applyNumberFormat="1" applyFont="1" applyBorder="1" applyAlignment="1">
      <alignment horizontal="center" vertical="center"/>
    </xf>
    <xf numFmtId="2" fontId="4" fillId="0" borderId="20" xfId="1" applyNumberFormat="1" applyFont="1" applyBorder="1"/>
    <xf numFmtId="0" fontId="1" fillId="0" borderId="20" xfId="1" applyBorder="1" applyAlignment="1">
      <alignment wrapText="1"/>
    </xf>
    <xf numFmtId="0" fontId="31" fillId="17" borderId="20" xfId="0" applyFont="1" applyFill="1" applyBorder="1"/>
    <xf numFmtId="0" fontId="1" fillId="0" borderId="15" xfId="0" applyFont="1" applyBorder="1" applyAlignment="1">
      <alignment horizontal="center"/>
    </xf>
    <xf numFmtId="0" fontId="1" fillId="0" borderId="15" xfId="0" applyFont="1" applyBorder="1"/>
    <xf numFmtId="2" fontId="1" fillId="0" borderId="15" xfId="0" applyNumberFormat="1" applyFont="1" applyBorder="1"/>
    <xf numFmtId="0" fontId="4" fillId="0" borderId="20" xfId="1" applyFont="1" applyBorder="1"/>
    <xf numFmtId="0" fontId="1" fillId="0" borderId="5" xfId="0" applyFont="1" applyBorder="1"/>
    <xf numFmtId="0" fontId="4" fillId="4" borderId="20" xfId="0" applyFont="1" applyFill="1" applyBorder="1" applyAlignment="1">
      <alignment horizontal="center" vertical="center" wrapText="1"/>
    </xf>
    <xf numFmtId="0" fontId="31" fillId="18" borderId="20" xfId="0" applyFont="1" applyFill="1" applyBorder="1" applyAlignment="1">
      <alignment horizontal="center" vertical="center"/>
    </xf>
    <xf numFmtId="0" fontId="32" fillId="19" borderId="20" xfId="0" applyFont="1" applyFill="1" applyBorder="1" applyAlignment="1">
      <alignment horizontal="center" vertical="center"/>
    </xf>
    <xf numFmtId="0" fontId="32" fillId="20" borderId="20" xfId="0" applyFont="1" applyFill="1" applyBorder="1" applyAlignment="1">
      <alignment horizontal="center" vertical="center"/>
    </xf>
    <xf numFmtId="2" fontId="32" fillId="20" borderId="20" xfId="0" applyNumberFormat="1" applyFont="1" applyFill="1" applyBorder="1" applyAlignment="1">
      <alignment horizontal="center" vertical="center"/>
    </xf>
    <xf numFmtId="166" fontId="32" fillId="20" borderId="20" xfId="0" applyNumberFormat="1" applyFont="1" applyFill="1" applyBorder="1" applyAlignment="1">
      <alignment horizontal="center" vertical="center"/>
    </xf>
    <xf numFmtId="165" fontId="31" fillId="20" borderId="20" xfId="0" applyNumberFormat="1" applyFont="1" applyFill="1" applyBorder="1" applyAlignment="1">
      <alignment horizontal="center" vertical="center"/>
    </xf>
    <xf numFmtId="0" fontId="31" fillId="20" borderId="20" xfId="0" applyFont="1" applyFill="1" applyBorder="1"/>
    <xf numFmtId="0" fontId="31" fillId="20" borderId="20" xfId="0" applyFont="1" applyFill="1" applyBorder="1" applyAlignment="1">
      <alignment horizontal="center" vertical="center"/>
    </xf>
    <xf numFmtId="1" fontId="31" fillId="21" borderId="21" xfId="0" applyNumberFormat="1" applyFont="1" applyFill="1" applyBorder="1" applyAlignment="1">
      <alignment horizontal="center" vertical="center"/>
    </xf>
    <xf numFmtId="165" fontId="31" fillId="22" borderId="21" xfId="0" applyNumberFormat="1" applyFont="1" applyFill="1" applyBorder="1" applyAlignment="1">
      <alignment horizontal="center" vertical="center"/>
    </xf>
    <xf numFmtId="15" fontId="31" fillId="21" borderId="21" xfId="0" applyNumberFormat="1" applyFont="1" applyFill="1" applyBorder="1" applyAlignment="1">
      <alignment horizontal="center" vertical="center"/>
    </xf>
    <xf numFmtId="0" fontId="32" fillId="21" borderId="21" xfId="0" applyFont="1" applyFill="1" applyBorder="1"/>
    <xf numFmtId="43" fontId="31" fillId="21" borderId="21" xfId="0" applyNumberFormat="1" applyFont="1" applyFill="1" applyBorder="1" applyAlignment="1">
      <alignment horizontal="center" vertical="top"/>
    </xf>
    <xf numFmtId="0" fontId="31" fillId="21" borderId="21" xfId="0" applyFont="1" applyFill="1" applyBorder="1" applyAlignment="1">
      <alignment horizontal="center" vertical="center"/>
    </xf>
    <xf numFmtId="0" fontId="31" fillId="21" borderId="21" xfId="0" applyFont="1" applyFill="1" applyBorder="1" applyAlignment="1">
      <alignment horizontal="center" vertical="top"/>
    </xf>
    <xf numFmtId="0" fontId="32" fillId="23" borderId="20" xfId="0" applyFont="1" applyFill="1" applyBorder="1" applyAlignment="1">
      <alignment horizontal="center" vertical="center"/>
    </xf>
    <xf numFmtId="2" fontId="32" fillId="23" borderId="20" xfId="0" applyNumberFormat="1" applyFont="1" applyFill="1" applyBorder="1" applyAlignment="1">
      <alignment horizontal="center" vertical="center"/>
    </xf>
    <xf numFmtId="10" fontId="32" fillId="23" borderId="20" xfId="0" applyNumberFormat="1" applyFont="1" applyFill="1" applyBorder="1" applyAlignment="1">
      <alignment horizontal="center" vertical="center" wrapText="1"/>
    </xf>
    <xf numFmtId="16" fontId="32" fillId="23" borderId="20" xfId="0" applyNumberFormat="1" applyFont="1" applyFill="1" applyBorder="1" applyAlignment="1">
      <alignment horizontal="center" vertical="center"/>
    </xf>
    <xf numFmtId="1" fontId="31" fillId="11" borderId="21" xfId="0" applyNumberFormat="1" applyFont="1" applyFill="1" applyBorder="1" applyAlignment="1">
      <alignment horizontal="center" vertical="center"/>
    </xf>
    <xf numFmtId="165" fontId="31" fillId="17" borderId="21" xfId="0" applyNumberFormat="1" applyFont="1" applyFill="1" applyBorder="1" applyAlignment="1">
      <alignment horizontal="center" vertical="center"/>
    </xf>
    <xf numFmtId="15" fontId="31" fillId="11" borderId="21" xfId="0" applyNumberFormat="1" applyFont="1" applyFill="1" applyBorder="1" applyAlignment="1">
      <alignment horizontal="center" vertical="center"/>
    </xf>
    <xf numFmtId="0" fontId="32" fillId="11" borderId="21" xfId="0" applyFont="1" applyFill="1" applyBorder="1"/>
    <xf numFmtId="43" fontId="31" fillId="11" borderId="21" xfId="0" applyNumberFormat="1" applyFont="1" applyFill="1" applyBorder="1" applyAlignment="1">
      <alignment horizontal="center" vertical="top"/>
    </xf>
    <xf numFmtId="0" fontId="31" fillId="11" borderId="21" xfId="0" applyFont="1" applyFill="1" applyBorder="1" applyAlignment="1">
      <alignment horizontal="center" vertical="center"/>
    </xf>
    <xf numFmtId="0" fontId="31" fillId="11" borderId="21" xfId="0" applyFont="1" applyFill="1" applyBorder="1" applyAlignment="1">
      <alignment horizontal="center" vertical="top"/>
    </xf>
    <xf numFmtId="2" fontId="32" fillId="6" borderId="20" xfId="0" applyNumberFormat="1" applyFont="1" applyFill="1" applyBorder="1" applyAlignment="1">
      <alignment horizontal="center" vertical="center"/>
    </xf>
    <xf numFmtId="10" fontId="32" fillId="6" borderId="20" xfId="0" applyNumberFormat="1" applyFont="1" applyFill="1" applyBorder="1" applyAlignment="1">
      <alignment horizontal="center" vertical="center" wrapText="1"/>
    </xf>
    <xf numFmtId="16" fontId="32" fillId="6" borderId="20" xfId="0" applyNumberFormat="1" applyFont="1" applyFill="1" applyBorder="1" applyAlignment="1">
      <alignment horizontal="center" vertical="center"/>
    </xf>
    <xf numFmtId="165" fontId="31" fillId="11" borderId="21" xfId="0" applyNumberFormat="1" applyFont="1" applyFill="1" applyBorder="1" applyAlignment="1">
      <alignment horizontal="center" vertical="center"/>
    </xf>
    <xf numFmtId="0" fontId="31" fillId="11" borderId="20" xfId="0" applyFont="1" applyFill="1" applyBorder="1"/>
    <xf numFmtId="0" fontId="31" fillId="11" borderId="20" xfId="0" applyFont="1" applyFill="1" applyBorder="1" applyAlignment="1">
      <alignment horizontal="center" vertical="center"/>
    </xf>
    <xf numFmtId="0" fontId="31" fillId="13" borderId="0" xfId="0" applyFont="1" applyFill="1" applyAlignment="1">
      <alignment horizontal="left" vertical="center"/>
    </xf>
    <xf numFmtId="165" fontId="31" fillId="13" borderId="21" xfId="0" applyNumberFormat="1" applyFont="1" applyFill="1" applyBorder="1" applyAlignment="1">
      <alignment horizontal="center" vertical="center"/>
    </xf>
    <xf numFmtId="0" fontId="1" fillId="13" borderId="0" xfId="0" applyFont="1" applyFill="1"/>
    <xf numFmtId="0" fontId="31" fillId="22" borderId="20" xfId="0" applyFont="1" applyFill="1" applyBorder="1" applyAlignment="1">
      <alignment horizontal="center" vertical="center"/>
    </xf>
    <xf numFmtId="165" fontId="31" fillId="22" borderId="20" xfId="0" applyNumberFormat="1" applyFont="1" applyFill="1" applyBorder="1" applyAlignment="1">
      <alignment horizontal="center" vertical="center"/>
    </xf>
    <xf numFmtId="0" fontId="0" fillId="22" borderId="20" xfId="0" applyFill="1" applyBorder="1"/>
    <xf numFmtId="0" fontId="39" fillId="21" borderId="20" xfId="0" applyFont="1" applyFill="1" applyBorder="1"/>
    <xf numFmtId="0" fontId="39" fillId="21" borderId="20" xfId="0" applyFont="1" applyFill="1" applyBorder="1" applyAlignment="1">
      <alignment horizontal="center" vertical="center"/>
    </xf>
    <xf numFmtId="165" fontId="31" fillId="21" borderId="21" xfId="0" applyNumberFormat="1" applyFont="1" applyFill="1" applyBorder="1" applyAlignment="1">
      <alignment horizontal="center" vertical="center"/>
    </xf>
    <xf numFmtId="165" fontId="31" fillId="18" borderId="20" xfId="0" applyNumberFormat="1" applyFont="1" applyFill="1" applyBorder="1" applyAlignment="1">
      <alignment horizontal="center" vertical="center"/>
    </xf>
    <xf numFmtId="165" fontId="31" fillId="17" borderId="20" xfId="0" applyNumberFormat="1" applyFont="1" applyFill="1" applyBorder="1" applyAlignment="1">
      <alignment horizontal="center" vertical="center"/>
    </xf>
    <xf numFmtId="165" fontId="31" fillId="20" borderId="21" xfId="0" applyNumberFormat="1" applyFont="1" applyFill="1" applyBorder="1" applyAlignment="1">
      <alignment horizontal="center" vertical="center"/>
    </xf>
    <xf numFmtId="165" fontId="31" fillId="18" borderId="21" xfId="0" applyNumberFormat="1" applyFont="1" applyFill="1" applyBorder="1" applyAlignment="1">
      <alignment horizontal="center" vertical="center"/>
    </xf>
    <xf numFmtId="0" fontId="31" fillId="18" borderId="20" xfId="0" applyFont="1" applyFill="1" applyBorder="1"/>
    <xf numFmtId="0" fontId="32" fillId="18" borderId="20" xfId="0" applyFont="1" applyFill="1" applyBorder="1" applyAlignment="1">
      <alignment horizontal="center" vertical="center"/>
    </xf>
    <xf numFmtId="0" fontId="31" fillId="24" borderId="20" xfId="0" applyFont="1" applyFill="1" applyBorder="1" applyAlignment="1">
      <alignment horizontal="center" vertical="center"/>
    </xf>
    <xf numFmtId="165" fontId="31" fillId="24" borderId="20" xfId="0" applyNumberFormat="1" applyFont="1" applyFill="1" applyBorder="1" applyAlignment="1">
      <alignment horizontal="center" vertical="center"/>
    </xf>
    <xf numFmtId="15" fontId="31" fillId="24" borderId="20" xfId="0" applyNumberFormat="1" applyFont="1" applyFill="1" applyBorder="1" applyAlignment="1">
      <alignment horizontal="center" vertical="center"/>
    </xf>
    <xf numFmtId="0" fontId="32" fillId="24" borderId="20" xfId="0" applyFont="1" applyFill="1" applyBorder="1"/>
    <xf numFmtId="43" fontId="31" fillId="24" borderId="20" xfId="0" applyNumberFormat="1" applyFont="1" applyFill="1" applyBorder="1" applyAlignment="1">
      <alignment horizontal="center" vertical="top"/>
    </xf>
    <xf numFmtId="0" fontId="31" fillId="24" borderId="20" xfId="0" applyFont="1" applyFill="1" applyBorder="1" applyAlignment="1">
      <alignment horizontal="center" vertical="top"/>
    </xf>
    <xf numFmtId="0" fontId="32" fillId="25" borderId="20" xfId="0" applyFont="1" applyFill="1" applyBorder="1" applyAlignment="1">
      <alignment horizontal="center" vertical="center"/>
    </xf>
    <xf numFmtId="2" fontId="32" fillId="25" borderId="20" xfId="0" applyNumberFormat="1" applyFont="1" applyFill="1" applyBorder="1" applyAlignment="1">
      <alignment horizontal="center" vertical="center"/>
    </xf>
    <xf numFmtId="10" fontId="32" fillId="25" borderId="20" xfId="0" applyNumberFormat="1" applyFont="1" applyFill="1" applyBorder="1" applyAlignment="1">
      <alignment horizontal="center" vertical="center" wrapText="1"/>
    </xf>
    <xf numFmtId="16" fontId="32" fillId="25" borderId="20" xfId="0" applyNumberFormat="1" applyFont="1" applyFill="1" applyBorder="1" applyAlignment="1">
      <alignment horizontal="center" vertical="center"/>
    </xf>
    <xf numFmtId="0" fontId="31" fillId="20" borderId="21" xfId="0" applyFont="1" applyFill="1" applyBorder="1" applyAlignment="1">
      <alignment horizontal="center" vertical="center"/>
    </xf>
    <xf numFmtId="15" fontId="31" fillId="20" borderId="21" xfId="0" applyNumberFormat="1" applyFont="1" applyFill="1" applyBorder="1" applyAlignment="1">
      <alignment horizontal="center" vertical="center"/>
    </xf>
    <xf numFmtId="0" fontId="32" fillId="20" borderId="21" xfId="0" applyFont="1" applyFill="1" applyBorder="1"/>
    <xf numFmtId="43" fontId="31" fillId="20" borderId="21" xfId="0" applyNumberFormat="1" applyFont="1" applyFill="1" applyBorder="1" applyAlignment="1">
      <alignment horizontal="center" vertical="top"/>
    </xf>
    <xf numFmtId="0" fontId="31" fillId="20" borderId="21" xfId="0" applyFont="1" applyFill="1" applyBorder="1" applyAlignment="1">
      <alignment horizontal="center" vertical="top"/>
    </xf>
    <xf numFmtId="2" fontId="32" fillId="19" borderId="20" xfId="0" applyNumberFormat="1" applyFont="1" applyFill="1" applyBorder="1" applyAlignment="1">
      <alignment horizontal="center" vertical="center"/>
    </xf>
    <xf numFmtId="10" fontId="32" fillId="19" borderId="20" xfId="0" applyNumberFormat="1" applyFont="1" applyFill="1" applyBorder="1" applyAlignment="1">
      <alignment horizontal="center" vertical="center" wrapText="1"/>
    </xf>
    <xf numFmtId="16" fontId="32" fillId="19" borderId="20" xfId="0" applyNumberFormat="1" applyFont="1" applyFill="1" applyBorder="1" applyAlignment="1">
      <alignment horizontal="center" vertical="center"/>
    </xf>
    <xf numFmtId="1" fontId="31" fillId="20" borderId="21" xfId="0" applyNumberFormat="1" applyFont="1" applyFill="1" applyBorder="1" applyAlignment="1">
      <alignment horizontal="center" vertical="center"/>
    </xf>
    <xf numFmtId="0" fontId="1" fillId="26" borderId="0" xfId="0" applyFont="1" applyFill="1"/>
    <xf numFmtId="0" fontId="1" fillId="26" borderId="22" xfId="0" applyFont="1" applyFill="1" applyBorder="1"/>
    <xf numFmtId="0" fontId="1" fillId="26" borderId="21" xfId="0" applyFont="1" applyFill="1" applyBorder="1"/>
    <xf numFmtId="0" fontId="0" fillId="27" borderId="21" xfId="0" applyFill="1" applyBorder="1"/>
    <xf numFmtId="16" fontId="32" fillId="12" borderId="20" xfId="0" applyNumberFormat="1" applyFont="1" applyFill="1" applyBorder="1" applyAlignment="1">
      <alignment horizontal="center" vertical="center"/>
    </xf>
    <xf numFmtId="16" fontId="32" fillId="20" borderId="20" xfId="0" applyNumberFormat="1" applyFont="1" applyFill="1" applyBorder="1" applyAlignment="1">
      <alignment horizontal="center" vertical="center"/>
    </xf>
    <xf numFmtId="17" fontId="32" fillId="20" borderId="20" xfId="0" applyNumberFormat="1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 wrapText="1"/>
    </xf>
    <xf numFmtId="0" fontId="8" fillId="0" borderId="11" xfId="0" applyFont="1" applyBorder="1"/>
    <xf numFmtId="0" fontId="8" fillId="0" borderId="12" xfId="0" applyFont="1" applyBorder="1"/>
    <xf numFmtId="0" fontId="4" fillId="4" borderId="7" xfId="0" applyFont="1" applyFill="1" applyBorder="1" applyAlignment="1">
      <alignment horizontal="center" vertical="center" wrapText="1"/>
    </xf>
    <xf numFmtId="0" fontId="8" fillId="0" borderId="14" xfId="0" applyFont="1" applyBorder="1"/>
    <xf numFmtId="0" fontId="4" fillId="4" borderId="8" xfId="0" applyFont="1" applyFill="1" applyBorder="1" applyAlignment="1">
      <alignment horizontal="left" vertical="center" wrapText="1"/>
    </xf>
    <xf numFmtId="0" fontId="8" fillId="0" borderId="15" xfId="0" applyFont="1" applyBorder="1"/>
    <xf numFmtId="0" fontId="8" fillId="0" borderId="17" xfId="0" applyFont="1" applyBorder="1"/>
    <xf numFmtId="0" fontId="8" fillId="0" borderId="18" xfId="0" applyFont="1" applyBorder="1"/>
    <xf numFmtId="0" fontId="4" fillId="4" borderId="8" xfId="0" applyFont="1" applyFill="1" applyBorder="1" applyAlignment="1">
      <alignment horizontal="center" vertical="center" wrapText="1"/>
    </xf>
    <xf numFmtId="0" fontId="21" fillId="2" borderId="0" xfId="0" applyFont="1" applyFill="1"/>
    <xf numFmtId="0" fontId="8" fillId="0" borderId="0" xfId="0" applyFont="1"/>
    <xf numFmtId="2" fontId="26" fillId="2" borderId="0" xfId="0" applyNumberFormat="1" applyFont="1" applyFill="1" applyAlignment="1">
      <alignment horizontal="left" wrapText="1"/>
    </xf>
  </cellXfs>
  <cellStyles count="3">
    <cellStyle name="Hyperlink" xfId="2" builtinId="8"/>
    <cellStyle name="Normal" xfId="0" builtinId="0"/>
    <cellStyle name="Normal 7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4286250</xdr:colOff>
      <xdr:row>0</xdr:row>
      <xdr:rowOff>133350</xdr:rowOff>
    </xdr:from>
    <xdr:to>
      <xdr:col>5</xdr:col>
      <xdr:colOff>514350</xdr:colOff>
      <xdr:row>4</xdr:row>
      <xdr:rowOff>38100</xdr:rowOff>
    </xdr:to>
    <xdr:pic>
      <xdr:nvPicPr>
        <xdr:cNvPr id="2" name="image00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5257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212</xdr:row>
      <xdr:rowOff>0</xdr:rowOff>
    </xdr:from>
    <xdr:to>
      <xdr:col>11</xdr:col>
      <xdr:colOff>123825</xdr:colOff>
      <xdr:row>226</xdr:row>
      <xdr:rowOff>38100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8</xdr:col>
      <xdr:colOff>76200</xdr:colOff>
      <xdr:row>0</xdr:row>
      <xdr:rowOff>76200</xdr:rowOff>
    </xdr:from>
    <xdr:to>
      <xdr:col>11</xdr:col>
      <xdr:colOff>0</xdr:colOff>
      <xdr:row>4</xdr:row>
      <xdr:rowOff>0</xdr:rowOff>
    </xdr:to>
    <xdr:pic>
      <xdr:nvPicPr>
        <xdr:cNvPr id="3" name="image01.jpg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362200" cy="41910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100853</xdr:colOff>
      <xdr:row>215</xdr:row>
      <xdr:rowOff>89647</xdr:rowOff>
    </xdr:from>
    <xdr:to>
      <xdr:col>4</xdr:col>
      <xdr:colOff>605118</xdr:colOff>
      <xdr:row>220</xdr:row>
      <xdr:rowOff>72814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853" y="32474647"/>
          <a:ext cx="3608294" cy="76757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219</xdr:row>
      <xdr:rowOff>95250</xdr:rowOff>
    </xdr:from>
    <xdr:to>
      <xdr:col>9</xdr:col>
      <xdr:colOff>333375</xdr:colOff>
      <xdr:row>224</xdr:row>
      <xdr:rowOff>85725</xdr:rowOff>
    </xdr:to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xmlns="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3.jpg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895475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9</xdr:col>
      <xdr:colOff>179294</xdr:colOff>
      <xdr:row>218</xdr:row>
      <xdr:rowOff>78441</xdr:rowOff>
    </xdr:from>
    <xdr:to>
      <xdr:col>14</xdr:col>
      <xdr:colOff>336176</xdr:colOff>
      <xdr:row>223</xdr:row>
      <xdr:rowOff>61607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3588" y="34951147"/>
          <a:ext cx="3608294" cy="76757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331694</xdr:colOff>
      <xdr:row>512</xdr:row>
      <xdr:rowOff>4482</xdr:rowOff>
    </xdr:from>
    <xdr:to>
      <xdr:col>12</xdr:col>
      <xdr:colOff>208430</xdr:colOff>
      <xdr:row>521</xdr:row>
      <xdr:rowOff>143435</xdr:rowOff>
    </xdr:to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xmlns="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497606" y="81213511"/>
          <a:ext cx="3541059" cy="155089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5.jpg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209800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0</xdr:colOff>
      <xdr:row>512</xdr:row>
      <xdr:rowOff>100852</xdr:rowOff>
    </xdr:from>
    <xdr:to>
      <xdr:col>5</xdr:col>
      <xdr:colOff>212911</xdr:colOff>
      <xdr:row>516</xdr:row>
      <xdr:rowOff>112058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1152999"/>
          <a:ext cx="3966882" cy="63873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123825</xdr:rowOff>
    </xdr:from>
    <xdr:to>
      <xdr:col>3</xdr:col>
      <xdr:colOff>1609725</xdr:colOff>
      <xdr:row>4</xdr:row>
      <xdr:rowOff>38100</xdr:rowOff>
    </xdr:to>
    <xdr:pic>
      <xdr:nvPicPr>
        <xdr:cNvPr id="2" name="image07.jpg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3352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</xdr:row>
      <xdr:rowOff>0</xdr:rowOff>
    </xdr:from>
    <xdr:to>
      <xdr:col>11</xdr:col>
      <xdr:colOff>314325</xdr:colOff>
      <xdr:row>4</xdr:row>
      <xdr:rowOff>38100</xdr:rowOff>
    </xdr:to>
    <xdr:pic>
      <xdr:nvPicPr>
        <xdr:cNvPr id="2" name="image08.jpg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743200" cy="51435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00"/>
  <sheetViews>
    <sheetView tabSelected="1" workbookViewId="0">
      <selection activeCell="B19" sqref="B19"/>
    </sheetView>
  </sheetViews>
  <sheetFormatPr defaultColWidth="17.285156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44915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254" t="s">
        <v>4</v>
      </c>
      <c r="D13" s="14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254" t="s">
        <v>6</v>
      </c>
      <c r="D14" s="14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5">
        <v>3</v>
      </c>
      <c r="C15" s="255" t="s">
        <v>8</v>
      </c>
      <c r="D15" s="14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6">
        <v>4</v>
      </c>
      <c r="C16" s="254" t="s">
        <v>10</v>
      </c>
      <c r="D16" s="17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6">
        <v>5</v>
      </c>
      <c r="C17" s="254" t="s">
        <v>12</v>
      </c>
      <c r="D17" s="18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19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19"/>
  <sheetViews>
    <sheetView zoomScale="85" zoomScaleNormal="85" workbookViewId="0">
      <pane ySplit="10" topLeftCell="A11" activePane="bottomLeft" state="frozen"/>
      <selection activeCell="B10" sqref="B10:M216"/>
      <selection pane="bottomLeft" activeCell="C12" sqref="C12"/>
    </sheetView>
  </sheetViews>
  <sheetFormatPr defaultColWidth="17.285156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1"/>
      <c r="O2" s="1"/>
      <c r="P2" s="1"/>
    </row>
    <row r="3" spans="1:16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1"/>
      <c r="O3" s="1"/>
      <c r="P3" s="1"/>
    </row>
    <row r="4" spans="1:16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57" t="s">
        <v>14</v>
      </c>
      <c r="N5" s="1"/>
      <c r="O5" s="1"/>
      <c r="P5" s="1"/>
    </row>
    <row r="6" spans="1:16" ht="16.5" customHeight="1">
      <c r="A6" s="21" t="s">
        <v>15</v>
      </c>
      <c r="B6" s="21"/>
      <c r="C6" s="1"/>
      <c r="D6" s="1"/>
      <c r="E6" s="1"/>
      <c r="F6" s="1"/>
      <c r="G6" s="1"/>
      <c r="H6" s="1"/>
      <c r="I6" s="1"/>
      <c r="J6" s="1"/>
      <c r="K6" s="1"/>
      <c r="L6" s="7">
        <f>Main!B10</f>
        <v>44915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2"/>
      <c r="B8" s="22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376" t="s">
        <v>16</v>
      </c>
      <c r="B9" s="378" t="s">
        <v>17</v>
      </c>
      <c r="C9" s="378" t="s">
        <v>18</v>
      </c>
      <c r="D9" s="378" t="s">
        <v>19</v>
      </c>
      <c r="E9" s="23" t="s">
        <v>20</v>
      </c>
      <c r="F9" s="23" t="s">
        <v>21</v>
      </c>
      <c r="G9" s="373" t="s">
        <v>22</v>
      </c>
      <c r="H9" s="374"/>
      <c r="I9" s="375"/>
      <c r="J9" s="373" t="s">
        <v>23</v>
      </c>
      <c r="K9" s="374"/>
      <c r="L9" s="375"/>
      <c r="M9" s="23"/>
      <c r="N9" s="24"/>
      <c r="O9" s="24"/>
      <c r="P9" s="24"/>
    </row>
    <row r="10" spans="1:16" ht="59.25" customHeight="1">
      <c r="A10" s="377"/>
      <c r="B10" s="379"/>
      <c r="C10" s="379"/>
      <c r="D10" s="379"/>
      <c r="E10" s="25" t="s">
        <v>24</v>
      </c>
      <c r="F10" s="25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6" t="s">
        <v>32</v>
      </c>
      <c r="O10" s="26" t="s">
        <v>33</v>
      </c>
      <c r="P10" s="27" t="s">
        <v>34</v>
      </c>
    </row>
    <row r="11" spans="1:16" ht="12.75" customHeight="1">
      <c r="A11" s="28">
        <v>1</v>
      </c>
      <c r="B11" s="29" t="s">
        <v>35</v>
      </c>
      <c r="C11" s="30" t="s">
        <v>37</v>
      </c>
      <c r="D11" s="31">
        <v>44924</v>
      </c>
      <c r="E11" s="32">
        <v>18499.3</v>
      </c>
      <c r="F11" s="32">
        <v>18442.3</v>
      </c>
      <c r="G11" s="33">
        <v>18365.599999999999</v>
      </c>
      <c r="H11" s="33">
        <v>18231.899999999998</v>
      </c>
      <c r="I11" s="33">
        <v>18155.199999999997</v>
      </c>
      <c r="J11" s="33">
        <v>18576</v>
      </c>
      <c r="K11" s="33">
        <v>18652.700000000004</v>
      </c>
      <c r="L11" s="33">
        <v>18786.400000000001</v>
      </c>
      <c r="M11" s="34">
        <v>18519</v>
      </c>
      <c r="N11" s="34">
        <v>18308.599999999999</v>
      </c>
      <c r="O11" s="35">
        <v>12301600</v>
      </c>
      <c r="P11" s="36">
        <v>-2.0358756893428101E-2</v>
      </c>
    </row>
    <row r="12" spans="1:16" ht="12.75" customHeight="1">
      <c r="A12" s="28">
        <v>2</v>
      </c>
      <c r="B12" s="29" t="s">
        <v>35</v>
      </c>
      <c r="C12" s="30" t="s">
        <v>36</v>
      </c>
      <c r="D12" s="31">
        <v>44924</v>
      </c>
      <c r="E12" s="37">
        <v>43534.8</v>
      </c>
      <c r="F12" s="37">
        <v>43445.883333333331</v>
      </c>
      <c r="G12" s="38">
        <v>43324.516666666663</v>
      </c>
      <c r="H12" s="38">
        <v>43114.23333333333</v>
      </c>
      <c r="I12" s="38">
        <v>42992.866666666661</v>
      </c>
      <c r="J12" s="38">
        <v>43656.166666666664</v>
      </c>
      <c r="K12" s="38">
        <v>43777.533333333333</v>
      </c>
      <c r="L12" s="38">
        <v>43987.816666666666</v>
      </c>
      <c r="M12" s="28">
        <v>43567.25</v>
      </c>
      <c r="N12" s="28">
        <v>43235.6</v>
      </c>
      <c r="O12" s="39">
        <v>3311500</v>
      </c>
      <c r="P12" s="40">
        <v>8.2366399738519364E-2</v>
      </c>
    </row>
    <row r="13" spans="1:16" ht="12.75" customHeight="1">
      <c r="A13" s="28">
        <v>3</v>
      </c>
      <c r="B13" s="29" t="s">
        <v>35</v>
      </c>
      <c r="C13" s="30" t="s">
        <v>773</v>
      </c>
      <c r="D13" s="31">
        <v>44922</v>
      </c>
      <c r="E13" s="37">
        <v>19337.2</v>
      </c>
      <c r="F13" s="37">
        <v>19283</v>
      </c>
      <c r="G13" s="38">
        <v>19206.7</v>
      </c>
      <c r="H13" s="38">
        <v>19076.2</v>
      </c>
      <c r="I13" s="38">
        <v>18999.900000000001</v>
      </c>
      <c r="J13" s="38">
        <v>19413.5</v>
      </c>
      <c r="K13" s="38">
        <v>19489.800000000003</v>
      </c>
      <c r="L13" s="38">
        <v>19620.3</v>
      </c>
      <c r="M13" s="28">
        <v>19359.3</v>
      </c>
      <c r="N13" s="28">
        <v>19152.5</v>
      </c>
      <c r="O13" s="39">
        <v>14680</v>
      </c>
      <c r="P13" s="40">
        <v>0.62389380530973448</v>
      </c>
    </row>
    <row r="14" spans="1:16" ht="12.75" customHeight="1">
      <c r="A14" s="28">
        <v>4</v>
      </c>
      <c r="B14" s="29" t="s">
        <v>35</v>
      </c>
      <c r="C14" s="30" t="s">
        <v>799</v>
      </c>
      <c r="D14" s="31">
        <v>44922</v>
      </c>
      <c r="E14" s="37">
        <v>7680.75</v>
      </c>
      <c r="F14" s="37">
        <v>2560.25</v>
      </c>
      <c r="G14" s="38">
        <v>5120.5</v>
      </c>
      <c r="H14" s="38">
        <v>2560.25</v>
      </c>
      <c r="I14" s="38">
        <v>5120.5</v>
      </c>
      <c r="J14" s="38">
        <v>5120.5</v>
      </c>
      <c r="K14" s="38">
        <v>2560.25</v>
      </c>
      <c r="L14" s="38">
        <v>5120.5</v>
      </c>
      <c r="M14" s="28">
        <v>0</v>
      </c>
      <c r="N14" s="28">
        <v>0</v>
      </c>
      <c r="O14" s="39">
        <v>75</v>
      </c>
      <c r="P14" s="40">
        <v>0</v>
      </c>
    </row>
    <row r="15" spans="1:16" ht="12.75" customHeight="1">
      <c r="A15" s="28">
        <v>5</v>
      </c>
      <c r="B15" s="29" t="s">
        <v>38</v>
      </c>
      <c r="C15" s="30" t="s">
        <v>39</v>
      </c>
      <c r="D15" s="31">
        <v>44924</v>
      </c>
      <c r="E15" s="37">
        <v>629.04999999999995</v>
      </c>
      <c r="F15" s="37">
        <v>629.7833333333333</v>
      </c>
      <c r="G15" s="38">
        <v>624.11666666666656</v>
      </c>
      <c r="H15" s="38">
        <v>619.18333333333328</v>
      </c>
      <c r="I15" s="38">
        <v>613.51666666666654</v>
      </c>
      <c r="J15" s="38">
        <v>634.71666666666658</v>
      </c>
      <c r="K15" s="38">
        <v>640.38333333333333</v>
      </c>
      <c r="L15" s="38">
        <v>645.31666666666661</v>
      </c>
      <c r="M15" s="28">
        <v>635.45000000000005</v>
      </c>
      <c r="N15" s="28">
        <v>624.85</v>
      </c>
      <c r="O15" s="39">
        <v>4090200</v>
      </c>
      <c r="P15" s="40">
        <v>5.3645719290562735E-2</v>
      </c>
    </row>
    <row r="16" spans="1:16" ht="12.75" customHeight="1">
      <c r="A16" s="28">
        <v>6</v>
      </c>
      <c r="B16" s="29" t="s">
        <v>70</v>
      </c>
      <c r="C16" s="30" t="s">
        <v>287</v>
      </c>
      <c r="D16" s="31">
        <v>44924</v>
      </c>
      <c r="E16" s="37">
        <v>2911.65</v>
      </c>
      <c r="F16" s="37">
        <v>2888.15</v>
      </c>
      <c r="G16" s="38">
        <v>2857.75</v>
      </c>
      <c r="H16" s="38">
        <v>2803.85</v>
      </c>
      <c r="I16" s="38">
        <v>2773.45</v>
      </c>
      <c r="J16" s="38">
        <v>2942.05</v>
      </c>
      <c r="K16" s="38">
        <v>2972.4500000000007</v>
      </c>
      <c r="L16" s="38">
        <v>3026.3500000000004</v>
      </c>
      <c r="M16" s="28">
        <v>2918.55</v>
      </c>
      <c r="N16" s="28">
        <v>2834.25</v>
      </c>
      <c r="O16" s="39">
        <v>2050750</v>
      </c>
      <c r="P16" s="40">
        <v>-2.7965398743927006E-2</v>
      </c>
    </row>
    <row r="17" spans="1:16" ht="12.75" customHeight="1">
      <c r="A17" s="28">
        <v>7</v>
      </c>
      <c r="B17" s="29" t="s">
        <v>47</v>
      </c>
      <c r="C17" s="30" t="s">
        <v>236</v>
      </c>
      <c r="D17" s="31">
        <v>44924</v>
      </c>
      <c r="E17" s="37">
        <v>20949.900000000001</v>
      </c>
      <c r="F17" s="37">
        <v>20819.666666666668</v>
      </c>
      <c r="G17" s="38">
        <v>20649.333333333336</v>
      </c>
      <c r="H17" s="38">
        <v>20348.766666666666</v>
      </c>
      <c r="I17" s="38">
        <v>20178.433333333334</v>
      </c>
      <c r="J17" s="38">
        <v>21120.233333333337</v>
      </c>
      <c r="K17" s="38">
        <v>21290.566666666673</v>
      </c>
      <c r="L17" s="38">
        <v>21591.133333333339</v>
      </c>
      <c r="M17" s="28">
        <v>20990</v>
      </c>
      <c r="N17" s="28">
        <v>20519.099999999999</v>
      </c>
      <c r="O17" s="39">
        <v>43880</v>
      </c>
      <c r="P17" s="40">
        <v>3.6596523330283625E-3</v>
      </c>
    </row>
    <row r="18" spans="1:16" ht="12.75" customHeight="1">
      <c r="A18" s="28">
        <v>8</v>
      </c>
      <c r="B18" s="29" t="s">
        <v>44</v>
      </c>
      <c r="C18" s="30" t="s">
        <v>240</v>
      </c>
      <c r="D18" s="31">
        <v>44924</v>
      </c>
      <c r="E18" s="37">
        <v>155</v>
      </c>
      <c r="F18" s="37">
        <v>154.38333333333333</v>
      </c>
      <c r="G18" s="38">
        <v>152.76666666666665</v>
      </c>
      <c r="H18" s="38">
        <v>150.53333333333333</v>
      </c>
      <c r="I18" s="38">
        <v>148.91666666666666</v>
      </c>
      <c r="J18" s="38">
        <v>156.61666666666665</v>
      </c>
      <c r="K18" s="38">
        <v>158.23333333333332</v>
      </c>
      <c r="L18" s="38">
        <v>160.46666666666664</v>
      </c>
      <c r="M18" s="28">
        <v>156</v>
      </c>
      <c r="N18" s="28">
        <v>152.15</v>
      </c>
      <c r="O18" s="39">
        <v>32686200</v>
      </c>
      <c r="P18" s="40">
        <v>8.6652224629228461E-3</v>
      </c>
    </row>
    <row r="19" spans="1:16" ht="12.75" customHeight="1">
      <c r="A19" s="28">
        <v>9</v>
      </c>
      <c r="B19" s="29" t="s">
        <v>40</v>
      </c>
      <c r="C19" s="30" t="s">
        <v>41</v>
      </c>
      <c r="D19" s="31">
        <v>44924</v>
      </c>
      <c r="E19" s="37">
        <v>308.45</v>
      </c>
      <c r="F19" s="37">
        <v>306.3</v>
      </c>
      <c r="G19" s="38">
        <v>303.35000000000002</v>
      </c>
      <c r="H19" s="38">
        <v>298.25</v>
      </c>
      <c r="I19" s="38">
        <v>295.3</v>
      </c>
      <c r="J19" s="38">
        <v>311.40000000000003</v>
      </c>
      <c r="K19" s="38">
        <v>314.34999999999997</v>
      </c>
      <c r="L19" s="38">
        <v>319.45000000000005</v>
      </c>
      <c r="M19" s="28">
        <v>309.25</v>
      </c>
      <c r="N19" s="28">
        <v>301.2</v>
      </c>
      <c r="O19" s="39">
        <v>13933400</v>
      </c>
      <c r="P19" s="40">
        <v>-1.9934162399414777E-2</v>
      </c>
    </row>
    <row r="20" spans="1:16" ht="12.75" customHeight="1">
      <c r="A20" s="28">
        <v>10</v>
      </c>
      <c r="B20" s="29" t="s">
        <v>42</v>
      </c>
      <c r="C20" s="30" t="s">
        <v>43</v>
      </c>
      <c r="D20" s="31">
        <v>44924</v>
      </c>
      <c r="E20" s="37">
        <v>2648.3</v>
      </c>
      <c r="F20" s="37">
        <v>2640.4500000000003</v>
      </c>
      <c r="G20" s="38">
        <v>2627.8500000000004</v>
      </c>
      <c r="H20" s="38">
        <v>2607.4</v>
      </c>
      <c r="I20" s="38">
        <v>2594.8000000000002</v>
      </c>
      <c r="J20" s="38">
        <v>2660.9000000000005</v>
      </c>
      <c r="K20" s="38">
        <v>2673.5</v>
      </c>
      <c r="L20" s="38">
        <v>2693.9500000000007</v>
      </c>
      <c r="M20" s="28">
        <v>2653.05</v>
      </c>
      <c r="N20" s="28">
        <v>2620</v>
      </c>
      <c r="O20" s="39">
        <v>2805000</v>
      </c>
      <c r="P20" s="40">
        <v>2.2331397945511387E-3</v>
      </c>
    </row>
    <row r="21" spans="1:16" ht="12.75" customHeight="1">
      <c r="A21" s="28">
        <v>11</v>
      </c>
      <c r="B21" s="29" t="s">
        <v>44</v>
      </c>
      <c r="C21" s="30" t="s">
        <v>45</v>
      </c>
      <c r="D21" s="31">
        <v>44924</v>
      </c>
      <c r="E21" s="37">
        <v>4105</v>
      </c>
      <c r="F21" s="37">
        <v>4071.25</v>
      </c>
      <c r="G21" s="38">
        <v>4013.75</v>
      </c>
      <c r="H21" s="38">
        <v>3922.5</v>
      </c>
      <c r="I21" s="38">
        <v>3865</v>
      </c>
      <c r="J21" s="38">
        <v>4162.5</v>
      </c>
      <c r="K21" s="38">
        <v>4220</v>
      </c>
      <c r="L21" s="38">
        <v>4311.25</v>
      </c>
      <c r="M21" s="28">
        <v>4128.75</v>
      </c>
      <c r="N21" s="28">
        <v>3980</v>
      </c>
      <c r="O21" s="39">
        <v>14667500</v>
      </c>
      <c r="P21" s="40">
        <v>2.2998727136405644E-2</v>
      </c>
    </row>
    <row r="22" spans="1:16" ht="12.75" customHeight="1">
      <c r="A22" s="28">
        <v>12</v>
      </c>
      <c r="B22" s="29" t="s">
        <v>44</v>
      </c>
      <c r="C22" s="30" t="s">
        <v>46</v>
      </c>
      <c r="D22" s="31">
        <v>44924</v>
      </c>
      <c r="E22" s="37">
        <v>895.7</v>
      </c>
      <c r="F22" s="37">
        <v>885.7833333333333</v>
      </c>
      <c r="G22" s="38">
        <v>872.56666666666661</v>
      </c>
      <c r="H22" s="38">
        <v>849.43333333333328</v>
      </c>
      <c r="I22" s="38">
        <v>836.21666666666658</v>
      </c>
      <c r="J22" s="38">
        <v>908.91666666666663</v>
      </c>
      <c r="K22" s="38">
        <v>922.13333333333333</v>
      </c>
      <c r="L22" s="38">
        <v>945.26666666666665</v>
      </c>
      <c r="M22" s="28">
        <v>899</v>
      </c>
      <c r="N22" s="28">
        <v>862.65</v>
      </c>
      <c r="O22" s="39">
        <v>66760625</v>
      </c>
      <c r="P22" s="40">
        <v>-1.3729871472891121E-2</v>
      </c>
    </row>
    <row r="23" spans="1:16" ht="12.75" customHeight="1">
      <c r="A23" s="28">
        <v>13</v>
      </c>
      <c r="B23" s="29" t="s">
        <v>47</v>
      </c>
      <c r="C23" s="30" t="s">
        <v>48</v>
      </c>
      <c r="D23" s="31">
        <v>44924</v>
      </c>
      <c r="E23" s="37">
        <v>3003.15</v>
      </c>
      <c r="F23" s="37">
        <v>3000.5</v>
      </c>
      <c r="G23" s="38">
        <v>2947.75</v>
      </c>
      <c r="H23" s="38">
        <v>2892.35</v>
      </c>
      <c r="I23" s="38">
        <v>2839.6</v>
      </c>
      <c r="J23" s="38">
        <v>3055.9</v>
      </c>
      <c r="K23" s="38">
        <v>3108.65</v>
      </c>
      <c r="L23" s="38">
        <v>3164.05</v>
      </c>
      <c r="M23" s="28">
        <v>3053.25</v>
      </c>
      <c r="N23" s="28">
        <v>2945.1</v>
      </c>
      <c r="O23" s="39">
        <v>267000</v>
      </c>
      <c r="P23" s="40">
        <v>8.3081570996978854E-3</v>
      </c>
    </row>
    <row r="24" spans="1:16" ht="12.75" customHeight="1">
      <c r="A24" s="28">
        <v>14</v>
      </c>
      <c r="B24" s="29" t="s">
        <v>49</v>
      </c>
      <c r="C24" s="30" t="s">
        <v>50</v>
      </c>
      <c r="D24" s="31">
        <v>44924</v>
      </c>
      <c r="E24" s="37">
        <v>650.25</v>
      </c>
      <c r="F24" s="37">
        <v>648.4666666666667</v>
      </c>
      <c r="G24" s="38">
        <v>644.43333333333339</v>
      </c>
      <c r="H24" s="38">
        <v>638.61666666666667</v>
      </c>
      <c r="I24" s="38">
        <v>634.58333333333337</v>
      </c>
      <c r="J24" s="38">
        <v>654.28333333333342</v>
      </c>
      <c r="K24" s="38">
        <v>658.31666666666672</v>
      </c>
      <c r="L24" s="38">
        <v>664.13333333333344</v>
      </c>
      <c r="M24" s="28">
        <v>652.5</v>
      </c>
      <c r="N24" s="28">
        <v>642.65</v>
      </c>
      <c r="O24" s="39">
        <v>4919000</v>
      </c>
      <c r="P24" s="40">
        <v>-1.6003200640128026E-2</v>
      </c>
    </row>
    <row r="25" spans="1:16" ht="12.75" customHeight="1">
      <c r="A25" s="28">
        <v>15</v>
      </c>
      <c r="B25" s="29" t="s">
        <v>42</v>
      </c>
      <c r="C25" s="30" t="s">
        <v>51</v>
      </c>
      <c r="D25" s="31">
        <v>44924</v>
      </c>
      <c r="E25" s="37">
        <v>567.35</v>
      </c>
      <c r="F25" s="37">
        <v>564.31666666666672</v>
      </c>
      <c r="G25" s="38">
        <v>559.53333333333342</v>
      </c>
      <c r="H25" s="38">
        <v>551.7166666666667</v>
      </c>
      <c r="I25" s="38">
        <v>546.93333333333339</v>
      </c>
      <c r="J25" s="38">
        <v>572.13333333333344</v>
      </c>
      <c r="K25" s="38">
        <v>576.91666666666674</v>
      </c>
      <c r="L25" s="38">
        <v>584.73333333333346</v>
      </c>
      <c r="M25" s="28">
        <v>569.1</v>
      </c>
      <c r="N25" s="28">
        <v>556.5</v>
      </c>
      <c r="O25" s="39">
        <v>79354800</v>
      </c>
      <c r="P25" s="40">
        <v>-7.7871804105149444E-3</v>
      </c>
    </row>
    <row r="26" spans="1:16" ht="12.75" customHeight="1">
      <c r="A26" s="28">
        <v>16</v>
      </c>
      <c r="B26" s="213" t="s">
        <v>44</v>
      </c>
      <c r="C26" s="30" t="s">
        <v>53</v>
      </c>
      <c r="D26" s="31">
        <v>44924</v>
      </c>
      <c r="E26" s="37">
        <v>4628.05</v>
      </c>
      <c r="F26" s="37">
        <v>4601.9833333333336</v>
      </c>
      <c r="G26" s="38">
        <v>4570.1166666666668</v>
      </c>
      <c r="H26" s="38">
        <v>4512.1833333333334</v>
      </c>
      <c r="I26" s="38">
        <v>4480.3166666666666</v>
      </c>
      <c r="J26" s="38">
        <v>4659.916666666667</v>
      </c>
      <c r="K26" s="38">
        <v>4691.7833333333338</v>
      </c>
      <c r="L26" s="38">
        <v>4749.7166666666672</v>
      </c>
      <c r="M26" s="28">
        <v>4633.8500000000004</v>
      </c>
      <c r="N26" s="28">
        <v>4544.05</v>
      </c>
      <c r="O26" s="39">
        <v>1541125</v>
      </c>
      <c r="P26" s="40">
        <v>1.9178308671571463E-2</v>
      </c>
    </row>
    <row r="27" spans="1:16" ht="12.75" customHeight="1">
      <c r="A27" s="28">
        <v>17</v>
      </c>
      <c r="B27" s="29" t="s">
        <v>49</v>
      </c>
      <c r="C27" s="30" t="s">
        <v>54</v>
      </c>
      <c r="D27" s="31">
        <v>44924</v>
      </c>
      <c r="E27" s="37">
        <v>326.3</v>
      </c>
      <c r="F27" s="37">
        <v>322.2166666666667</v>
      </c>
      <c r="G27" s="38">
        <v>317.58333333333337</v>
      </c>
      <c r="H27" s="38">
        <v>308.86666666666667</v>
      </c>
      <c r="I27" s="38">
        <v>304.23333333333335</v>
      </c>
      <c r="J27" s="38">
        <v>330.93333333333339</v>
      </c>
      <c r="K27" s="38">
        <v>335.56666666666672</v>
      </c>
      <c r="L27" s="38">
        <v>344.28333333333342</v>
      </c>
      <c r="M27" s="28">
        <v>326.85000000000002</v>
      </c>
      <c r="N27" s="28">
        <v>313.5</v>
      </c>
      <c r="O27" s="39">
        <v>14899500</v>
      </c>
      <c r="P27" s="40">
        <v>2.7020506634499397E-2</v>
      </c>
    </row>
    <row r="28" spans="1:16" ht="12.75" customHeight="1">
      <c r="A28" s="28">
        <v>18</v>
      </c>
      <c r="B28" s="29" t="s">
        <v>49</v>
      </c>
      <c r="C28" s="30" t="s">
        <v>55</v>
      </c>
      <c r="D28" s="31">
        <v>44924</v>
      </c>
      <c r="E28" s="37">
        <v>145</v>
      </c>
      <c r="F28" s="37">
        <v>143.29999999999998</v>
      </c>
      <c r="G28" s="38">
        <v>141.04999999999995</v>
      </c>
      <c r="H28" s="38">
        <v>137.09999999999997</v>
      </c>
      <c r="I28" s="38">
        <v>134.84999999999994</v>
      </c>
      <c r="J28" s="38">
        <v>147.24999999999997</v>
      </c>
      <c r="K28" s="38">
        <v>149.50000000000003</v>
      </c>
      <c r="L28" s="38">
        <v>153.44999999999999</v>
      </c>
      <c r="M28" s="28">
        <v>145.55000000000001</v>
      </c>
      <c r="N28" s="28">
        <v>139.35</v>
      </c>
      <c r="O28" s="39">
        <v>73875000</v>
      </c>
      <c r="P28" s="40">
        <v>1.5591106290672452E-3</v>
      </c>
    </row>
    <row r="29" spans="1:16" ht="12.75" customHeight="1">
      <c r="A29" s="28">
        <v>19</v>
      </c>
      <c r="B29" s="29" t="s">
        <v>56</v>
      </c>
      <c r="C29" s="30" t="s">
        <v>57</v>
      </c>
      <c r="D29" s="31">
        <v>44924</v>
      </c>
      <c r="E29" s="37">
        <v>3090.15</v>
      </c>
      <c r="F29" s="37">
        <v>3080.4166666666665</v>
      </c>
      <c r="G29" s="38">
        <v>3064.8833333333332</v>
      </c>
      <c r="H29" s="38">
        <v>3039.6166666666668</v>
      </c>
      <c r="I29" s="38">
        <v>3024.0833333333335</v>
      </c>
      <c r="J29" s="38">
        <v>3105.6833333333329</v>
      </c>
      <c r="K29" s="38">
        <v>3121.2166666666667</v>
      </c>
      <c r="L29" s="38">
        <v>3146.4833333333327</v>
      </c>
      <c r="M29" s="28">
        <v>3095.95</v>
      </c>
      <c r="N29" s="28">
        <v>3055.15</v>
      </c>
      <c r="O29" s="39">
        <v>5977600</v>
      </c>
      <c r="P29" s="40">
        <v>-1.7391590229148175E-2</v>
      </c>
    </row>
    <row r="30" spans="1:16" ht="12.75" customHeight="1">
      <c r="A30" s="28">
        <v>20</v>
      </c>
      <c r="B30" s="29" t="s">
        <v>44</v>
      </c>
      <c r="C30" s="30" t="s">
        <v>300</v>
      </c>
      <c r="D30" s="31">
        <v>44924</v>
      </c>
      <c r="E30" s="37">
        <v>2041.05</v>
      </c>
      <c r="F30" s="37">
        <v>2046.0333333333335</v>
      </c>
      <c r="G30" s="38">
        <v>2022.8666666666672</v>
      </c>
      <c r="H30" s="38">
        <v>2004.6833333333336</v>
      </c>
      <c r="I30" s="38">
        <v>1981.5166666666673</v>
      </c>
      <c r="J30" s="38">
        <v>2064.2166666666672</v>
      </c>
      <c r="K30" s="38">
        <v>2087.3833333333337</v>
      </c>
      <c r="L30" s="38">
        <v>2105.5666666666671</v>
      </c>
      <c r="M30" s="28">
        <v>2069.1999999999998</v>
      </c>
      <c r="N30" s="28">
        <v>2027.85</v>
      </c>
      <c r="O30" s="39">
        <v>1631575</v>
      </c>
      <c r="P30" s="40">
        <v>3.182608695652174E-2</v>
      </c>
    </row>
    <row r="31" spans="1:16" ht="12.75" customHeight="1">
      <c r="A31" s="28">
        <v>21</v>
      </c>
      <c r="B31" s="29" t="s">
        <v>44</v>
      </c>
      <c r="C31" s="30" t="s">
        <v>301</v>
      </c>
      <c r="D31" s="31">
        <v>44924</v>
      </c>
      <c r="E31" s="37">
        <v>8143.7</v>
      </c>
      <c r="F31" s="37">
        <v>8104.4000000000005</v>
      </c>
      <c r="G31" s="38">
        <v>8044.3000000000011</v>
      </c>
      <c r="H31" s="38">
        <v>7944.9000000000005</v>
      </c>
      <c r="I31" s="38">
        <v>7884.8000000000011</v>
      </c>
      <c r="J31" s="38">
        <v>8203.8000000000011</v>
      </c>
      <c r="K31" s="38">
        <v>8263.9000000000015</v>
      </c>
      <c r="L31" s="38">
        <v>8363.3000000000011</v>
      </c>
      <c r="M31" s="28">
        <v>8164.5</v>
      </c>
      <c r="N31" s="28">
        <v>8005</v>
      </c>
      <c r="O31" s="39">
        <v>126825</v>
      </c>
      <c r="P31" s="40">
        <v>1.0155316606929509E-2</v>
      </c>
    </row>
    <row r="32" spans="1:16" ht="12.75" customHeight="1">
      <c r="A32" s="28">
        <v>22</v>
      </c>
      <c r="B32" s="29" t="s">
        <v>58</v>
      </c>
      <c r="C32" s="30" t="s">
        <v>59</v>
      </c>
      <c r="D32" s="31">
        <v>44924</v>
      </c>
      <c r="E32" s="37">
        <v>672.65</v>
      </c>
      <c r="F32" s="37">
        <v>671.93333333333339</v>
      </c>
      <c r="G32" s="38">
        <v>664.86666666666679</v>
      </c>
      <c r="H32" s="38">
        <v>657.08333333333337</v>
      </c>
      <c r="I32" s="38">
        <v>650.01666666666677</v>
      </c>
      <c r="J32" s="38">
        <v>679.71666666666681</v>
      </c>
      <c r="K32" s="38">
        <v>686.78333333333342</v>
      </c>
      <c r="L32" s="38">
        <v>694.56666666666683</v>
      </c>
      <c r="M32" s="28">
        <v>679</v>
      </c>
      <c r="N32" s="28">
        <v>664.15</v>
      </c>
      <c r="O32" s="39">
        <v>8516000</v>
      </c>
      <c r="P32" s="40">
        <v>7.2146658781785927E-3</v>
      </c>
    </row>
    <row r="33" spans="1:16" ht="12.75" customHeight="1">
      <c r="A33" s="28">
        <v>23</v>
      </c>
      <c r="B33" s="29" t="s">
        <v>47</v>
      </c>
      <c r="C33" s="30" t="s">
        <v>60</v>
      </c>
      <c r="D33" s="31">
        <v>44924</v>
      </c>
      <c r="E33" s="37">
        <v>440.2</v>
      </c>
      <c r="F33" s="37">
        <v>440.15000000000003</v>
      </c>
      <c r="G33" s="38">
        <v>436.55000000000007</v>
      </c>
      <c r="H33" s="38">
        <v>432.90000000000003</v>
      </c>
      <c r="I33" s="38">
        <v>429.30000000000007</v>
      </c>
      <c r="J33" s="38">
        <v>443.80000000000007</v>
      </c>
      <c r="K33" s="38">
        <v>447.40000000000009</v>
      </c>
      <c r="L33" s="38">
        <v>451.05000000000007</v>
      </c>
      <c r="M33" s="28">
        <v>443.75</v>
      </c>
      <c r="N33" s="28">
        <v>436.5</v>
      </c>
      <c r="O33" s="39">
        <v>15706000</v>
      </c>
      <c r="P33" s="40">
        <v>1.5452253184198616E-2</v>
      </c>
    </row>
    <row r="34" spans="1:16" ht="12.75" customHeight="1">
      <c r="A34" s="28">
        <v>24</v>
      </c>
      <c r="B34" s="29" t="s">
        <v>58</v>
      </c>
      <c r="C34" s="30" t="s">
        <v>61</v>
      </c>
      <c r="D34" s="31">
        <v>44924</v>
      </c>
      <c r="E34" s="37">
        <v>945.3</v>
      </c>
      <c r="F34" s="37">
        <v>941.94999999999993</v>
      </c>
      <c r="G34" s="38">
        <v>936.64999999999986</v>
      </c>
      <c r="H34" s="38">
        <v>927.99999999999989</v>
      </c>
      <c r="I34" s="38">
        <v>922.69999999999982</v>
      </c>
      <c r="J34" s="38">
        <v>950.59999999999991</v>
      </c>
      <c r="K34" s="38">
        <v>955.89999999999986</v>
      </c>
      <c r="L34" s="38">
        <v>964.55</v>
      </c>
      <c r="M34" s="28">
        <v>947.25</v>
      </c>
      <c r="N34" s="28">
        <v>933.3</v>
      </c>
      <c r="O34" s="39">
        <v>44431200</v>
      </c>
      <c r="P34" s="40">
        <v>5.6045178403354157E-2</v>
      </c>
    </row>
    <row r="35" spans="1:16" ht="12.75" customHeight="1">
      <c r="A35" s="28">
        <v>25</v>
      </c>
      <c r="B35" s="29" t="s">
        <v>49</v>
      </c>
      <c r="C35" s="30" t="s">
        <v>62</v>
      </c>
      <c r="D35" s="31">
        <v>44924</v>
      </c>
      <c r="E35" s="37">
        <v>3639.95</v>
      </c>
      <c r="F35" s="37">
        <v>3617.35</v>
      </c>
      <c r="G35" s="38">
        <v>3586.7</v>
      </c>
      <c r="H35" s="38">
        <v>3533.45</v>
      </c>
      <c r="I35" s="38">
        <v>3502.7999999999997</v>
      </c>
      <c r="J35" s="38">
        <v>3670.6</v>
      </c>
      <c r="K35" s="38">
        <v>3701.2500000000005</v>
      </c>
      <c r="L35" s="38">
        <v>3754.5</v>
      </c>
      <c r="M35" s="28">
        <v>3648</v>
      </c>
      <c r="N35" s="28">
        <v>3564.1</v>
      </c>
      <c r="O35" s="39">
        <v>1216000</v>
      </c>
      <c r="P35" s="40">
        <v>-5.7236304170073587E-3</v>
      </c>
    </row>
    <row r="36" spans="1:16" ht="12.75" customHeight="1">
      <c r="A36" s="28">
        <v>26</v>
      </c>
      <c r="B36" s="29" t="s">
        <v>63</v>
      </c>
      <c r="C36" s="30" t="s">
        <v>64</v>
      </c>
      <c r="D36" s="31">
        <v>44924</v>
      </c>
      <c r="E36" s="37">
        <v>1628.95</v>
      </c>
      <c r="F36" s="37">
        <v>1619.8166666666666</v>
      </c>
      <c r="G36" s="38">
        <v>1604.1333333333332</v>
      </c>
      <c r="H36" s="38">
        <v>1579.3166666666666</v>
      </c>
      <c r="I36" s="38">
        <v>1563.6333333333332</v>
      </c>
      <c r="J36" s="38">
        <v>1644.6333333333332</v>
      </c>
      <c r="K36" s="38">
        <v>1660.3166666666666</v>
      </c>
      <c r="L36" s="38">
        <v>1685.1333333333332</v>
      </c>
      <c r="M36" s="28">
        <v>1635.5</v>
      </c>
      <c r="N36" s="28">
        <v>1595</v>
      </c>
      <c r="O36" s="39">
        <v>8557000</v>
      </c>
      <c r="P36" s="40">
        <v>-1.4738054116292459E-2</v>
      </c>
    </row>
    <row r="37" spans="1:16" ht="12.75" customHeight="1">
      <c r="A37" s="28">
        <v>27</v>
      </c>
      <c r="B37" s="29" t="s">
        <v>63</v>
      </c>
      <c r="C37" s="30" t="s">
        <v>65</v>
      </c>
      <c r="D37" s="31">
        <v>44924</v>
      </c>
      <c r="E37" s="37">
        <v>6718.4</v>
      </c>
      <c r="F37" s="37">
        <v>6687.3166666666666</v>
      </c>
      <c r="G37" s="38">
        <v>6647.6333333333332</v>
      </c>
      <c r="H37" s="38">
        <v>6576.8666666666668</v>
      </c>
      <c r="I37" s="38">
        <v>6537.1833333333334</v>
      </c>
      <c r="J37" s="38">
        <v>6758.083333333333</v>
      </c>
      <c r="K37" s="38">
        <v>6797.7666666666655</v>
      </c>
      <c r="L37" s="38">
        <v>6868.5333333333328</v>
      </c>
      <c r="M37" s="28">
        <v>6727</v>
      </c>
      <c r="N37" s="28">
        <v>6616.55</v>
      </c>
      <c r="O37" s="39">
        <v>6383125</v>
      </c>
      <c r="P37" s="40">
        <v>-1.7621490386498023E-4</v>
      </c>
    </row>
    <row r="38" spans="1:16" ht="12.75" customHeight="1">
      <c r="A38" s="28">
        <v>28</v>
      </c>
      <c r="B38" s="29" t="s">
        <v>49</v>
      </c>
      <c r="C38" s="30" t="s">
        <v>66</v>
      </c>
      <c r="D38" s="31">
        <v>44924</v>
      </c>
      <c r="E38" s="37">
        <v>2131.4</v>
      </c>
      <c r="F38" s="37">
        <v>2122.3166666666671</v>
      </c>
      <c r="G38" s="38">
        <v>2101.3333333333339</v>
      </c>
      <c r="H38" s="38">
        <v>2071.2666666666669</v>
      </c>
      <c r="I38" s="38">
        <v>2050.2833333333338</v>
      </c>
      <c r="J38" s="38">
        <v>2152.3833333333341</v>
      </c>
      <c r="K38" s="38">
        <v>2173.3666666666668</v>
      </c>
      <c r="L38" s="38">
        <v>2203.4333333333343</v>
      </c>
      <c r="M38" s="28">
        <v>2143.3000000000002</v>
      </c>
      <c r="N38" s="28">
        <v>2092.25</v>
      </c>
      <c r="O38" s="39">
        <v>2074200</v>
      </c>
      <c r="P38" s="40">
        <v>-2.1648145475537594E-3</v>
      </c>
    </row>
    <row r="39" spans="1:16" ht="12.75" customHeight="1">
      <c r="A39" s="28">
        <v>29</v>
      </c>
      <c r="B39" s="29" t="s">
        <v>44</v>
      </c>
      <c r="C39" s="30" t="s">
        <v>307</v>
      </c>
      <c r="D39" s="31">
        <v>44924</v>
      </c>
      <c r="E39" s="37">
        <v>393.45</v>
      </c>
      <c r="F39" s="37">
        <v>398.15000000000003</v>
      </c>
      <c r="G39" s="38">
        <v>386.80000000000007</v>
      </c>
      <c r="H39" s="38">
        <v>380.15000000000003</v>
      </c>
      <c r="I39" s="38">
        <v>368.80000000000007</v>
      </c>
      <c r="J39" s="38">
        <v>404.80000000000007</v>
      </c>
      <c r="K39" s="38">
        <v>416.15000000000009</v>
      </c>
      <c r="L39" s="38">
        <v>422.80000000000007</v>
      </c>
      <c r="M39" s="28">
        <v>409.5</v>
      </c>
      <c r="N39" s="28">
        <v>391.5</v>
      </c>
      <c r="O39" s="39">
        <v>9062400</v>
      </c>
      <c r="P39" s="40">
        <v>-0.18981547704191104</v>
      </c>
    </row>
    <row r="40" spans="1:16" ht="12.75" customHeight="1">
      <c r="A40" s="28">
        <v>30</v>
      </c>
      <c r="B40" s="29" t="s">
        <v>58</v>
      </c>
      <c r="C40" s="30" t="s">
        <v>67</v>
      </c>
      <c r="D40" s="31">
        <v>44924</v>
      </c>
      <c r="E40" s="37">
        <v>246.6</v>
      </c>
      <c r="F40" s="37">
        <v>246.54999999999998</v>
      </c>
      <c r="G40" s="38">
        <v>243.29999999999995</v>
      </c>
      <c r="H40" s="38">
        <v>239.99999999999997</v>
      </c>
      <c r="I40" s="38">
        <v>236.74999999999994</v>
      </c>
      <c r="J40" s="38">
        <v>249.84999999999997</v>
      </c>
      <c r="K40" s="38">
        <v>253.10000000000002</v>
      </c>
      <c r="L40" s="38">
        <v>256.39999999999998</v>
      </c>
      <c r="M40" s="28">
        <v>249.8</v>
      </c>
      <c r="N40" s="28">
        <v>243.25</v>
      </c>
      <c r="O40" s="39">
        <v>51771600</v>
      </c>
      <c r="P40" s="40">
        <v>1.1499912080182874E-2</v>
      </c>
    </row>
    <row r="41" spans="1:16" ht="12.75" customHeight="1">
      <c r="A41" s="28">
        <v>31</v>
      </c>
      <c r="B41" s="29" t="s">
        <v>58</v>
      </c>
      <c r="C41" s="30" t="s">
        <v>68</v>
      </c>
      <c r="D41" s="31">
        <v>44924</v>
      </c>
      <c r="E41" s="37">
        <v>183.55</v>
      </c>
      <c r="F41" s="37">
        <v>183.30000000000004</v>
      </c>
      <c r="G41" s="38">
        <v>182.05000000000007</v>
      </c>
      <c r="H41" s="38">
        <v>180.55000000000004</v>
      </c>
      <c r="I41" s="38">
        <v>179.30000000000007</v>
      </c>
      <c r="J41" s="38">
        <v>184.80000000000007</v>
      </c>
      <c r="K41" s="38">
        <v>186.05</v>
      </c>
      <c r="L41" s="38">
        <v>187.55000000000007</v>
      </c>
      <c r="M41" s="28">
        <v>184.55</v>
      </c>
      <c r="N41" s="28">
        <v>181.8</v>
      </c>
      <c r="O41" s="39">
        <v>89516700</v>
      </c>
      <c r="P41" s="40">
        <v>5.0168142200260793E-2</v>
      </c>
    </row>
    <row r="42" spans="1:16" ht="12.75" customHeight="1">
      <c r="A42" s="28">
        <v>32</v>
      </c>
      <c r="B42" s="29" t="s">
        <v>56</v>
      </c>
      <c r="C42" s="30" t="s">
        <v>69</v>
      </c>
      <c r="D42" s="31">
        <v>44924</v>
      </c>
      <c r="E42" s="37">
        <v>1666.45</v>
      </c>
      <c r="F42" s="37">
        <v>1650.3166666666666</v>
      </c>
      <c r="G42" s="38">
        <v>1631.6333333333332</v>
      </c>
      <c r="H42" s="38">
        <v>1596.8166666666666</v>
      </c>
      <c r="I42" s="38">
        <v>1578.1333333333332</v>
      </c>
      <c r="J42" s="38">
        <v>1685.1333333333332</v>
      </c>
      <c r="K42" s="38">
        <v>1703.8166666666666</v>
      </c>
      <c r="L42" s="38">
        <v>1738.6333333333332</v>
      </c>
      <c r="M42" s="28">
        <v>1669</v>
      </c>
      <c r="N42" s="28">
        <v>1615.5</v>
      </c>
      <c r="O42" s="39">
        <v>2601225</v>
      </c>
      <c r="P42" s="40">
        <v>-2.725215960510078E-2</v>
      </c>
    </row>
    <row r="43" spans="1:16" ht="12.75" customHeight="1">
      <c r="A43" s="28">
        <v>33</v>
      </c>
      <c r="B43" s="29" t="s">
        <v>70</v>
      </c>
      <c r="C43" s="30" t="s">
        <v>71</v>
      </c>
      <c r="D43" s="31">
        <v>44924</v>
      </c>
      <c r="E43" s="37">
        <v>101</v>
      </c>
      <c r="F43" s="37">
        <v>100.18333333333334</v>
      </c>
      <c r="G43" s="38">
        <v>99.066666666666677</v>
      </c>
      <c r="H43" s="38">
        <v>97.13333333333334</v>
      </c>
      <c r="I43" s="38">
        <v>96.01666666666668</v>
      </c>
      <c r="J43" s="38">
        <v>102.11666666666667</v>
      </c>
      <c r="K43" s="38">
        <v>103.23333333333335</v>
      </c>
      <c r="L43" s="38">
        <v>105.16666666666667</v>
      </c>
      <c r="M43" s="28">
        <v>101.3</v>
      </c>
      <c r="N43" s="28">
        <v>98.25</v>
      </c>
      <c r="O43" s="39">
        <v>117841800</v>
      </c>
      <c r="P43" s="40">
        <v>1.1349183054495646E-2</v>
      </c>
    </row>
    <row r="44" spans="1:16" ht="12.75" customHeight="1">
      <c r="A44" s="28">
        <v>34</v>
      </c>
      <c r="B44" s="29" t="s">
        <v>56</v>
      </c>
      <c r="C44" s="30" t="s">
        <v>72</v>
      </c>
      <c r="D44" s="31">
        <v>44924</v>
      </c>
      <c r="E44" s="37">
        <v>594.6</v>
      </c>
      <c r="F44" s="37">
        <v>595.53333333333342</v>
      </c>
      <c r="G44" s="38">
        <v>590.11666666666679</v>
      </c>
      <c r="H44" s="38">
        <v>585.63333333333333</v>
      </c>
      <c r="I44" s="38">
        <v>580.2166666666667</v>
      </c>
      <c r="J44" s="38">
        <v>600.01666666666688</v>
      </c>
      <c r="K44" s="38">
        <v>605.43333333333362</v>
      </c>
      <c r="L44" s="38">
        <v>609.91666666666697</v>
      </c>
      <c r="M44" s="28">
        <v>600.95000000000005</v>
      </c>
      <c r="N44" s="28">
        <v>591.04999999999995</v>
      </c>
      <c r="O44" s="39">
        <v>6277700</v>
      </c>
      <c r="P44" s="40">
        <v>3.8698328935795954E-3</v>
      </c>
    </row>
    <row r="45" spans="1:16" ht="12.75" customHeight="1">
      <c r="A45" s="28">
        <v>35</v>
      </c>
      <c r="B45" s="29" t="s">
        <v>49</v>
      </c>
      <c r="C45" s="30" t="s">
        <v>73</v>
      </c>
      <c r="D45" s="31">
        <v>44924</v>
      </c>
      <c r="E45" s="37">
        <v>890.65</v>
      </c>
      <c r="F45" s="37">
        <v>883.66666666666663</v>
      </c>
      <c r="G45" s="38">
        <v>874.98333333333323</v>
      </c>
      <c r="H45" s="38">
        <v>859.31666666666661</v>
      </c>
      <c r="I45" s="38">
        <v>850.63333333333321</v>
      </c>
      <c r="J45" s="38">
        <v>899.33333333333326</v>
      </c>
      <c r="K45" s="38">
        <v>908.01666666666665</v>
      </c>
      <c r="L45" s="38">
        <v>923.68333333333328</v>
      </c>
      <c r="M45" s="28">
        <v>892.35</v>
      </c>
      <c r="N45" s="28">
        <v>868</v>
      </c>
      <c r="O45" s="39">
        <v>6346000</v>
      </c>
      <c r="P45" s="40">
        <v>1.2928970470869912E-2</v>
      </c>
    </row>
    <row r="46" spans="1:16" ht="12.75" customHeight="1">
      <c r="A46" s="28">
        <v>36</v>
      </c>
      <c r="B46" s="29" t="s">
        <v>74</v>
      </c>
      <c r="C46" s="30" t="s">
        <v>75</v>
      </c>
      <c r="D46" s="31">
        <v>44924</v>
      </c>
      <c r="E46" s="37">
        <v>842.85</v>
      </c>
      <c r="F46" s="37">
        <v>838.44999999999993</v>
      </c>
      <c r="G46" s="38">
        <v>830.04999999999984</v>
      </c>
      <c r="H46" s="38">
        <v>817.24999999999989</v>
      </c>
      <c r="I46" s="38">
        <v>808.8499999999998</v>
      </c>
      <c r="J46" s="38">
        <v>851.24999999999989</v>
      </c>
      <c r="K46" s="38">
        <v>859.65</v>
      </c>
      <c r="L46" s="38">
        <v>872.44999999999993</v>
      </c>
      <c r="M46" s="28">
        <v>846.85</v>
      </c>
      <c r="N46" s="28">
        <v>825.65</v>
      </c>
      <c r="O46" s="39">
        <v>39028850</v>
      </c>
      <c r="P46" s="40">
        <v>-1.9452002482218723E-2</v>
      </c>
    </row>
    <row r="47" spans="1:16" ht="12.75" customHeight="1">
      <c r="A47" s="28">
        <v>37</v>
      </c>
      <c r="B47" s="29" t="s">
        <v>70</v>
      </c>
      <c r="C47" s="30" t="s">
        <v>76</v>
      </c>
      <c r="D47" s="31">
        <v>44924</v>
      </c>
      <c r="E47" s="37">
        <v>83.95</v>
      </c>
      <c r="F47" s="37">
        <v>83.266666666666666</v>
      </c>
      <c r="G47" s="38">
        <v>81.983333333333334</v>
      </c>
      <c r="H47" s="38">
        <v>80.016666666666666</v>
      </c>
      <c r="I47" s="38">
        <v>78.733333333333334</v>
      </c>
      <c r="J47" s="38">
        <v>85.233333333333334</v>
      </c>
      <c r="K47" s="38">
        <v>86.516666666666666</v>
      </c>
      <c r="L47" s="38">
        <v>88.483333333333334</v>
      </c>
      <c r="M47" s="28">
        <v>84.55</v>
      </c>
      <c r="N47" s="28">
        <v>81.3</v>
      </c>
      <c r="O47" s="39">
        <v>91444500</v>
      </c>
      <c r="P47" s="40">
        <v>-1.3368075223745326E-2</v>
      </c>
    </row>
    <row r="48" spans="1:16" ht="12.75" customHeight="1">
      <c r="A48" s="28">
        <v>38</v>
      </c>
      <c r="B48" s="29" t="s">
        <v>47</v>
      </c>
      <c r="C48" s="30" t="s">
        <v>77</v>
      </c>
      <c r="D48" s="31">
        <v>44924</v>
      </c>
      <c r="E48" s="37">
        <v>264</v>
      </c>
      <c r="F48" s="37">
        <v>264.45</v>
      </c>
      <c r="G48" s="38">
        <v>261.64999999999998</v>
      </c>
      <c r="H48" s="38">
        <v>259.3</v>
      </c>
      <c r="I48" s="38">
        <v>256.5</v>
      </c>
      <c r="J48" s="38">
        <v>266.79999999999995</v>
      </c>
      <c r="K48" s="38">
        <v>269.60000000000002</v>
      </c>
      <c r="L48" s="38">
        <v>271.94999999999993</v>
      </c>
      <c r="M48" s="28">
        <v>267.25</v>
      </c>
      <c r="N48" s="28">
        <v>262.10000000000002</v>
      </c>
      <c r="O48" s="39">
        <v>23949900</v>
      </c>
      <c r="P48" s="40">
        <v>1.7490717217119405E-2</v>
      </c>
    </row>
    <row r="49" spans="1:16" ht="12.75" customHeight="1">
      <c r="A49" s="28">
        <v>39</v>
      </c>
      <c r="B49" s="29" t="s">
        <v>49</v>
      </c>
      <c r="C49" s="30" t="s">
        <v>78</v>
      </c>
      <c r="D49" s="31">
        <v>44924</v>
      </c>
      <c r="E49" s="37">
        <v>17639.95</v>
      </c>
      <c r="F49" s="37">
        <v>17528.883333333335</v>
      </c>
      <c r="G49" s="38">
        <v>17399.066666666669</v>
      </c>
      <c r="H49" s="38">
        <v>17158.183333333334</v>
      </c>
      <c r="I49" s="38">
        <v>17028.366666666669</v>
      </c>
      <c r="J49" s="38">
        <v>17769.76666666667</v>
      </c>
      <c r="K49" s="38">
        <v>17899.583333333336</v>
      </c>
      <c r="L49" s="38">
        <v>18140.466666666671</v>
      </c>
      <c r="M49" s="28">
        <v>17658.7</v>
      </c>
      <c r="N49" s="28">
        <v>17288</v>
      </c>
      <c r="O49" s="39">
        <v>134500</v>
      </c>
      <c r="P49" s="40">
        <v>5.2316890881913304E-3</v>
      </c>
    </row>
    <row r="50" spans="1:16" ht="12.75" customHeight="1">
      <c r="A50" s="28">
        <v>40</v>
      </c>
      <c r="B50" s="29" t="s">
        <v>79</v>
      </c>
      <c r="C50" s="30" t="s">
        <v>80</v>
      </c>
      <c r="D50" s="31">
        <v>44924</v>
      </c>
      <c r="E50" s="37">
        <v>343.25</v>
      </c>
      <c r="F50" s="37">
        <v>341.7166666666667</v>
      </c>
      <c r="G50" s="38">
        <v>338.93333333333339</v>
      </c>
      <c r="H50" s="38">
        <v>334.61666666666667</v>
      </c>
      <c r="I50" s="38">
        <v>331.83333333333337</v>
      </c>
      <c r="J50" s="38">
        <v>346.03333333333342</v>
      </c>
      <c r="K50" s="38">
        <v>348.81666666666672</v>
      </c>
      <c r="L50" s="38">
        <v>353.13333333333344</v>
      </c>
      <c r="M50" s="28">
        <v>344.5</v>
      </c>
      <c r="N50" s="28">
        <v>337.4</v>
      </c>
      <c r="O50" s="39">
        <v>19355400</v>
      </c>
      <c r="P50" s="40">
        <v>1.1571025399811852E-2</v>
      </c>
    </row>
    <row r="51" spans="1:16" ht="12.75" customHeight="1">
      <c r="A51" s="28">
        <v>41</v>
      </c>
      <c r="B51" s="29" t="s">
        <v>56</v>
      </c>
      <c r="C51" s="30" t="s">
        <v>81</v>
      </c>
      <c r="D51" s="31">
        <v>44924</v>
      </c>
      <c r="E51" s="37">
        <v>4525.6499999999996</v>
      </c>
      <c r="F51" s="37">
        <v>4500.2</v>
      </c>
      <c r="G51" s="38">
        <v>4465.45</v>
      </c>
      <c r="H51" s="38">
        <v>4405.25</v>
      </c>
      <c r="I51" s="38">
        <v>4370.5</v>
      </c>
      <c r="J51" s="38">
        <v>4560.3999999999996</v>
      </c>
      <c r="K51" s="38">
        <v>4595.1499999999996</v>
      </c>
      <c r="L51" s="38">
        <v>4655.3499999999995</v>
      </c>
      <c r="M51" s="28">
        <v>4534.95</v>
      </c>
      <c r="N51" s="28">
        <v>4440</v>
      </c>
      <c r="O51" s="39">
        <v>1435600</v>
      </c>
      <c r="P51" s="40">
        <v>0.12808423699512808</v>
      </c>
    </row>
    <row r="52" spans="1:16" ht="12.75" customHeight="1">
      <c r="A52" s="28">
        <v>42</v>
      </c>
      <c r="B52" s="29" t="s">
        <v>86</v>
      </c>
      <c r="C52" s="30" t="s">
        <v>312</v>
      </c>
      <c r="D52" s="31">
        <v>44924</v>
      </c>
      <c r="E52" s="37">
        <v>302.3</v>
      </c>
      <c r="F52" s="37">
        <v>301.51666666666671</v>
      </c>
      <c r="G52" s="38">
        <v>298.18333333333339</v>
      </c>
      <c r="H52" s="38">
        <v>294.06666666666666</v>
      </c>
      <c r="I52" s="38">
        <v>290.73333333333335</v>
      </c>
      <c r="J52" s="38">
        <v>305.63333333333344</v>
      </c>
      <c r="K52" s="38">
        <v>308.96666666666681</v>
      </c>
      <c r="L52" s="38">
        <v>313.08333333333348</v>
      </c>
      <c r="M52" s="28">
        <v>304.85000000000002</v>
      </c>
      <c r="N52" s="28">
        <v>297.39999999999998</v>
      </c>
      <c r="O52" s="39">
        <v>8994800</v>
      </c>
      <c r="P52" s="40">
        <v>1.570033516318327E-3</v>
      </c>
    </row>
    <row r="53" spans="1:16" ht="12.75" customHeight="1">
      <c r="A53" s="28">
        <v>43</v>
      </c>
      <c r="B53" s="29" t="s">
        <v>58</v>
      </c>
      <c r="C53" s="30" t="s">
        <v>82</v>
      </c>
      <c r="D53" s="31">
        <v>44924</v>
      </c>
      <c r="E53" s="37">
        <v>319.39999999999998</v>
      </c>
      <c r="F53" s="37">
        <v>317.13333333333333</v>
      </c>
      <c r="G53" s="38">
        <v>313.41666666666663</v>
      </c>
      <c r="H53" s="38">
        <v>307.43333333333328</v>
      </c>
      <c r="I53" s="38">
        <v>303.71666666666658</v>
      </c>
      <c r="J53" s="38">
        <v>323.11666666666667</v>
      </c>
      <c r="K53" s="38">
        <v>326.83333333333337</v>
      </c>
      <c r="L53" s="38">
        <v>332.81666666666672</v>
      </c>
      <c r="M53" s="28">
        <v>320.85000000000002</v>
      </c>
      <c r="N53" s="28">
        <v>311.14999999999998</v>
      </c>
      <c r="O53" s="39">
        <v>47187900</v>
      </c>
      <c r="P53" s="40">
        <v>-3.2013292716698977E-2</v>
      </c>
    </row>
    <row r="54" spans="1:16" ht="12.75" customHeight="1">
      <c r="A54" s="28">
        <v>44</v>
      </c>
      <c r="B54" s="29" t="s">
        <v>63</v>
      </c>
      <c r="C54" s="30" t="s">
        <v>319</v>
      </c>
      <c r="D54" s="31">
        <v>44924</v>
      </c>
      <c r="E54" s="37">
        <v>544.70000000000005</v>
      </c>
      <c r="F54" s="37">
        <v>537.61666666666667</v>
      </c>
      <c r="G54" s="38">
        <v>527.23333333333335</v>
      </c>
      <c r="H54" s="38">
        <v>509.76666666666665</v>
      </c>
      <c r="I54" s="38">
        <v>499.38333333333333</v>
      </c>
      <c r="J54" s="38">
        <v>555.08333333333337</v>
      </c>
      <c r="K54" s="38">
        <v>565.46666666666681</v>
      </c>
      <c r="L54" s="38">
        <v>582.93333333333339</v>
      </c>
      <c r="M54" s="28">
        <v>548</v>
      </c>
      <c r="N54" s="28">
        <v>520.15</v>
      </c>
      <c r="O54" s="39">
        <v>4790175</v>
      </c>
      <c r="P54" s="40">
        <v>-3.609966647047283E-2</v>
      </c>
    </row>
    <row r="55" spans="1:16" ht="12.75" customHeight="1">
      <c r="A55" s="28">
        <v>45</v>
      </c>
      <c r="B55" s="29" t="s">
        <v>44</v>
      </c>
      <c r="C55" s="30" t="s">
        <v>330</v>
      </c>
      <c r="D55" s="31">
        <v>44924</v>
      </c>
      <c r="E55" s="37">
        <v>306.39999999999998</v>
      </c>
      <c r="F55" s="37">
        <v>310.3</v>
      </c>
      <c r="G55" s="38">
        <v>301.75</v>
      </c>
      <c r="H55" s="38">
        <v>297.09999999999997</v>
      </c>
      <c r="I55" s="38">
        <v>288.54999999999995</v>
      </c>
      <c r="J55" s="38">
        <v>314.95000000000005</v>
      </c>
      <c r="K55" s="38">
        <v>323.50000000000011</v>
      </c>
      <c r="L55" s="38">
        <v>328.15000000000009</v>
      </c>
      <c r="M55" s="28">
        <v>318.85000000000002</v>
      </c>
      <c r="N55" s="28">
        <v>305.64999999999998</v>
      </c>
      <c r="O55" s="39">
        <v>9852000</v>
      </c>
      <c r="P55" s="40">
        <v>8.7417218543046363E-2</v>
      </c>
    </row>
    <row r="56" spans="1:16" ht="12.75" customHeight="1">
      <c r="A56" s="28">
        <v>46</v>
      </c>
      <c r="B56" s="29" t="s">
        <v>63</v>
      </c>
      <c r="C56" s="30" t="s">
        <v>83</v>
      </c>
      <c r="D56" s="31">
        <v>44924</v>
      </c>
      <c r="E56" s="37">
        <v>749.15</v>
      </c>
      <c r="F56" s="37">
        <v>741.5</v>
      </c>
      <c r="G56" s="38">
        <v>732.3</v>
      </c>
      <c r="H56" s="38">
        <v>715.44999999999993</v>
      </c>
      <c r="I56" s="38">
        <v>706.24999999999989</v>
      </c>
      <c r="J56" s="38">
        <v>758.35</v>
      </c>
      <c r="K56" s="38">
        <v>767.55000000000007</v>
      </c>
      <c r="L56" s="38">
        <v>784.40000000000009</v>
      </c>
      <c r="M56" s="28">
        <v>750.7</v>
      </c>
      <c r="N56" s="28">
        <v>724.65</v>
      </c>
      <c r="O56" s="39">
        <v>7032500</v>
      </c>
      <c r="P56" s="40">
        <v>-2.1224773834377174E-2</v>
      </c>
    </row>
    <row r="57" spans="1:16" ht="12.75" customHeight="1">
      <c r="A57" s="28">
        <v>47</v>
      </c>
      <c r="B57" s="29" t="s">
        <v>47</v>
      </c>
      <c r="C57" s="30" t="s">
        <v>84</v>
      </c>
      <c r="D57" s="31">
        <v>44924</v>
      </c>
      <c r="E57" s="37">
        <v>1102.75</v>
      </c>
      <c r="F57" s="37">
        <v>1099.3833333333332</v>
      </c>
      <c r="G57" s="38">
        <v>1093.3166666666664</v>
      </c>
      <c r="H57" s="38">
        <v>1083.8833333333332</v>
      </c>
      <c r="I57" s="38">
        <v>1077.8166666666664</v>
      </c>
      <c r="J57" s="38">
        <v>1108.8166666666664</v>
      </c>
      <c r="K57" s="38">
        <v>1114.883333333333</v>
      </c>
      <c r="L57" s="38">
        <v>1124.3166666666664</v>
      </c>
      <c r="M57" s="28">
        <v>1105.45</v>
      </c>
      <c r="N57" s="28">
        <v>1089.95</v>
      </c>
      <c r="O57" s="39">
        <v>7694050</v>
      </c>
      <c r="P57" s="40">
        <v>0</v>
      </c>
    </row>
    <row r="58" spans="1:16" ht="12.75" customHeight="1">
      <c r="A58" s="28">
        <v>48</v>
      </c>
      <c r="B58" s="29" t="s">
        <v>44</v>
      </c>
      <c r="C58" s="30" t="s">
        <v>85</v>
      </c>
      <c r="D58" s="31">
        <v>44924</v>
      </c>
      <c r="E58" s="37">
        <v>228</v>
      </c>
      <c r="F58" s="37">
        <v>227.29999999999998</v>
      </c>
      <c r="G58" s="38">
        <v>226.14999999999998</v>
      </c>
      <c r="H58" s="38">
        <v>224.29999999999998</v>
      </c>
      <c r="I58" s="38">
        <v>223.14999999999998</v>
      </c>
      <c r="J58" s="38">
        <v>229.14999999999998</v>
      </c>
      <c r="K58" s="38">
        <v>230.3</v>
      </c>
      <c r="L58" s="38">
        <v>232.14999999999998</v>
      </c>
      <c r="M58" s="28">
        <v>228.45</v>
      </c>
      <c r="N58" s="28">
        <v>225.45</v>
      </c>
      <c r="O58" s="39">
        <v>27665400</v>
      </c>
      <c r="P58" s="40">
        <v>-2.5735837893802693E-2</v>
      </c>
    </row>
    <row r="59" spans="1:16" ht="12.75" customHeight="1">
      <c r="A59" s="28">
        <v>49</v>
      </c>
      <c r="B59" s="29" t="s">
        <v>86</v>
      </c>
      <c r="C59" s="30" t="s">
        <v>87</v>
      </c>
      <c r="D59" s="31">
        <v>44924</v>
      </c>
      <c r="E59" s="37">
        <v>3904.3</v>
      </c>
      <c r="F59" s="37">
        <v>3906.0833333333335</v>
      </c>
      <c r="G59" s="38">
        <v>3868.666666666667</v>
      </c>
      <c r="H59" s="38">
        <v>3833.0333333333333</v>
      </c>
      <c r="I59" s="38">
        <v>3795.6166666666668</v>
      </c>
      <c r="J59" s="38">
        <v>3941.7166666666672</v>
      </c>
      <c r="K59" s="38">
        <v>3979.1333333333341</v>
      </c>
      <c r="L59" s="38">
        <v>4014.7666666666673</v>
      </c>
      <c r="M59" s="28">
        <v>3943.5</v>
      </c>
      <c r="N59" s="28">
        <v>3870.45</v>
      </c>
      <c r="O59" s="39">
        <v>714900</v>
      </c>
      <c r="P59" s="40">
        <v>-3.4831915755366545E-2</v>
      </c>
    </row>
    <row r="60" spans="1:16" ht="12.75" customHeight="1">
      <c r="A60" s="28">
        <v>50</v>
      </c>
      <c r="B60" s="29" t="s">
        <v>56</v>
      </c>
      <c r="C60" s="30" t="s">
        <v>88</v>
      </c>
      <c r="D60" s="31">
        <v>44924</v>
      </c>
      <c r="E60" s="37">
        <v>1609.6</v>
      </c>
      <c r="F60" s="37">
        <v>1602.2</v>
      </c>
      <c r="G60" s="38">
        <v>1593.0500000000002</v>
      </c>
      <c r="H60" s="38">
        <v>1576.5000000000002</v>
      </c>
      <c r="I60" s="38">
        <v>1567.3500000000004</v>
      </c>
      <c r="J60" s="38">
        <v>1618.75</v>
      </c>
      <c r="K60" s="38">
        <v>1627.9</v>
      </c>
      <c r="L60" s="38">
        <v>1644.4499999999998</v>
      </c>
      <c r="M60" s="28">
        <v>1611.35</v>
      </c>
      <c r="N60" s="28">
        <v>1585.65</v>
      </c>
      <c r="O60" s="39">
        <v>2339050</v>
      </c>
      <c r="P60" s="40">
        <v>-0.10762451595673654</v>
      </c>
    </row>
    <row r="61" spans="1:16" ht="12.75" customHeight="1">
      <c r="A61" s="28">
        <v>51</v>
      </c>
      <c r="B61" s="29" t="s">
        <v>44</v>
      </c>
      <c r="C61" s="30" t="s">
        <v>89</v>
      </c>
      <c r="D61" s="31">
        <v>44924</v>
      </c>
      <c r="E61" s="37">
        <v>746.25</v>
      </c>
      <c r="F61" s="37">
        <v>742.73333333333323</v>
      </c>
      <c r="G61" s="38">
        <v>736.86666666666645</v>
      </c>
      <c r="H61" s="38">
        <v>727.48333333333323</v>
      </c>
      <c r="I61" s="38">
        <v>721.61666666666645</v>
      </c>
      <c r="J61" s="38">
        <v>752.11666666666645</v>
      </c>
      <c r="K61" s="38">
        <v>757.98333333333323</v>
      </c>
      <c r="L61" s="38">
        <v>767.36666666666645</v>
      </c>
      <c r="M61" s="28">
        <v>748.6</v>
      </c>
      <c r="N61" s="28">
        <v>733.35</v>
      </c>
      <c r="O61" s="39">
        <v>7831000</v>
      </c>
      <c r="P61" s="40">
        <v>4.7472414677957406E-3</v>
      </c>
    </row>
    <row r="62" spans="1:16" ht="12.75" customHeight="1">
      <c r="A62" s="28">
        <v>52</v>
      </c>
      <c r="B62" s="29" t="s">
        <v>44</v>
      </c>
      <c r="C62" s="30" t="s">
        <v>90</v>
      </c>
      <c r="D62" s="31">
        <v>44924</v>
      </c>
      <c r="E62" s="37">
        <v>934.8</v>
      </c>
      <c r="F62" s="37">
        <v>936.86666666666667</v>
      </c>
      <c r="G62" s="38">
        <v>926.2833333333333</v>
      </c>
      <c r="H62" s="38">
        <v>917.76666666666665</v>
      </c>
      <c r="I62" s="38">
        <v>907.18333333333328</v>
      </c>
      <c r="J62" s="38">
        <v>945.38333333333333</v>
      </c>
      <c r="K62" s="38">
        <v>955.96666666666658</v>
      </c>
      <c r="L62" s="38">
        <v>964.48333333333335</v>
      </c>
      <c r="M62" s="28">
        <v>947.45</v>
      </c>
      <c r="N62" s="28">
        <v>928.35</v>
      </c>
      <c r="O62" s="39">
        <v>3285100</v>
      </c>
      <c r="P62" s="40">
        <v>1.6901408450704224E-2</v>
      </c>
    </row>
    <row r="63" spans="1:16" ht="12.75" customHeight="1">
      <c r="A63" s="28">
        <v>53</v>
      </c>
      <c r="B63" s="29" t="s">
        <v>70</v>
      </c>
      <c r="C63" s="30" t="s">
        <v>248</v>
      </c>
      <c r="D63" s="31">
        <v>44924</v>
      </c>
      <c r="E63" s="37">
        <v>350.05</v>
      </c>
      <c r="F63" s="37">
        <v>348.2</v>
      </c>
      <c r="G63" s="38">
        <v>345.4</v>
      </c>
      <c r="H63" s="38">
        <v>340.75</v>
      </c>
      <c r="I63" s="38">
        <v>337.95</v>
      </c>
      <c r="J63" s="38">
        <v>352.84999999999997</v>
      </c>
      <c r="K63" s="38">
        <v>355.65000000000003</v>
      </c>
      <c r="L63" s="38">
        <v>360.29999999999995</v>
      </c>
      <c r="M63" s="28">
        <v>351</v>
      </c>
      <c r="N63" s="28">
        <v>343.55</v>
      </c>
      <c r="O63" s="39">
        <v>5406000</v>
      </c>
      <c r="P63" s="40">
        <v>2.0385050962627407E-2</v>
      </c>
    </row>
    <row r="64" spans="1:16" ht="12.75" customHeight="1">
      <c r="A64" s="28">
        <v>54</v>
      </c>
      <c r="B64" s="29" t="s">
        <v>58</v>
      </c>
      <c r="C64" s="30" t="s">
        <v>91</v>
      </c>
      <c r="D64" s="31">
        <v>44924</v>
      </c>
      <c r="E64" s="37">
        <v>194.25</v>
      </c>
      <c r="F64" s="37">
        <v>192.55000000000004</v>
      </c>
      <c r="G64" s="38">
        <v>190.25000000000009</v>
      </c>
      <c r="H64" s="38">
        <v>186.25000000000006</v>
      </c>
      <c r="I64" s="38">
        <v>183.9500000000001</v>
      </c>
      <c r="J64" s="38">
        <v>196.55000000000007</v>
      </c>
      <c r="K64" s="38">
        <v>198.85000000000002</v>
      </c>
      <c r="L64" s="38">
        <v>202.85000000000005</v>
      </c>
      <c r="M64" s="28">
        <v>194.85</v>
      </c>
      <c r="N64" s="28">
        <v>188.55</v>
      </c>
      <c r="O64" s="39">
        <v>10820000</v>
      </c>
      <c r="P64" s="40">
        <v>-1.8594104308390022E-2</v>
      </c>
    </row>
    <row r="65" spans="1:16" ht="12.75" customHeight="1">
      <c r="A65" s="28">
        <v>55</v>
      </c>
      <c r="B65" s="29" t="s">
        <v>70</v>
      </c>
      <c r="C65" s="30" t="s">
        <v>92</v>
      </c>
      <c r="D65" s="31">
        <v>44924</v>
      </c>
      <c r="E65" s="37">
        <v>1464.05</v>
      </c>
      <c r="F65" s="37">
        <v>1449.2</v>
      </c>
      <c r="G65" s="38">
        <v>1430.4</v>
      </c>
      <c r="H65" s="38">
        <v>1396.75</v>
      </c>
      <c r="I65" s="38">
        <v>1377.95</v>
      </c>
      <c r="J65" s="38">
        <v>1482.8500000000001</v>
      </c>
      <c r="K65" s="38">
        <v>1501.6499999999999</v>
      </c>
      <c r="L65" s="38">
        <v>1535.3000000000002</v>
      </c>
      <c r="M65" s="28">
        <v>1468</v>
      </c>
      <c r="N65" s="28">
        <v>1415.55</v>
      </c>
      <c r="O65" s="39">
        <v>2358600</v>
      </c>
      <c r="P65" s="40">
        <v>1.3405516885795308E-2</v>
      </c>
    </row>
    <row r="66" spans="1:16" ht="12.75" customHeight="1">
      <c r="A66" s="28">
        <v>56</v>
      </c>
      <c r="B66" s="29" t="s">
        <v>56</v>
      </c>
      <c r="C66" s="30" t="s">
        <v>93</v>
      </c>
      <c r="D66" s="31">
        <v>44924</v>
      </c>
      <c r="E66" s="37">
        <v>590.75</v>
      </c>
      <c r="F66" s="37">
        <v>586.33333333333337</v>
      </c>
      <c r="G66" s="38">
        <v>581.2166666666667</v>
      </c>
      <c r="H66" s="38">
        <v>571.68333333333328</v>
      </c>
      <c r="I66" s="38">
        <v>566.56666666666661</v>
      </c>
      <c r="J66" s="38">
        <v>595.86666666666679</v>
      </c>
      <c r="K66" s="38">
        <v>600.98333333333335</v>
      </c>
      <c r="L66" s="38">
        <v>610.51666666666688</v>
      </c>
      <c r="M66" s="28">
        <v>591.45000000000005</v>
      </c>
      <c r="N66" s="28">
        <v>576.79999999999995</v>
      </c>
      <c r="O66" s="39">
        <v>11058750</v>
      </c>
      <c r="P66" s="40">
        <v>1.0183299389002036E-3</v>
      </c>
    </row>
    <row r="67" spans="1:16" ht="12.75" customHeight="1">
      <c r="A67" s="28">
        <v>57</v>
      </c>
      <c r="B67" s="29" t="s">
        <v>42</v>
      </c>
      <c r="C67" s="30" t="s">
        <v>249</v>
      </c>
      <c r="D67" s="31">
        <v>44924</v>
      </c>
      <c r="E67" s="37">
        <v>1892.15</v>
      </c>
      <c r="F67" s="37">
        <v>1874.75</v>
      </c>
      <c r="G67" s="38">
        <v>1849.8</v>
      </c>
      <c r="H67" s="38">
        <v>1807.45</v>
      </c>
      <c r="I67" s="38">
        <v>1782.5</v>
      </c>
      <c r="J67" s="38">
        <v>1917.1</v>
      </c>
      <c r="K67" s="38">
        <v>1942.0499999999997</v>
      </c>
      <c r="L67" s="38">
        <v>1984.3999999999999</v>
      </c>
      <c r="M67" s="28">
        <v>1899.7</v>
      </c>
      <c r="N67" s="28">
        <v>1832.4</v>
      </c>
      <c r="O67" s="39">
        <v>1370000</v>
      </c>
      <c r="P67" s="40">
        <v>-1.4577259475218659E-3</v>
      </c>
    </row>
    <row r="68" spans="1:16" ht="12.75" customHeight="1">
      <c r="A68" s="28">
        <v>58</v>
      </c>
      <c r="B68" s="29" t="s">
        <v>38</v>
      </c>
      <c r="C68" s="30" t="s">
        <v>94</v>
      </c>
      <c r="D68" s="31">
        <v>44924</v>
      </c>
      <c r="E68" s="37">
        <v>2095.85</v>
      </c>
      <c r="F68" s="37">
        <v>2094.8333333333335</v>
      </c>
      <c r="G68" s="38">
        <v>2071.1166666666668</v>
      </c>
      <c r="H68" s="38">
        <v>2046.3833333333332</v>
      </c>
      <c r="I68" s="38">
        <v>2022.6666666666665</v>
      </c>
      <c r="J68" s="38">
        <v>2119.5666666666671</v>
      </c>
      <c r="K68" s="38">
        <v>2143.2833333333333</v>
      </c>
      <c r="L68" s="38">
        <v>2168.0166666666673</v>
      </c>
      <c r="M68" s="28">
        <v>2118.5500000000002</v>
      </c>
      <c r="N68" s="28">
        <v>2070.1</v>
      </c>
      <c r="O68" s="39">
        <v>1559000</v>
      </c>
      <c r="P68" s="40">
        <v>-2.7186950263873339E-3</v>
      </c>
    </row>
    <row r="69" spans="1:16" ht="12.75" customHeight="1">
      <c r="A69" s="28">
        <v>59</v>
      </c>
      <c r="B69" s="29" t="s">
        <v>44</v>
      </c>
      <c r="C69" s="30" t="s">
        <v>338</v>
      </c>
      <c r="D69" s="31">
        <v>44924</v>
      </c>
      <c r="E69" s="37">
        <v>222.3</v>
      </c>
      <c r="F69" s="37">
        <v>221.35</v>
      </c>
      <c r="G69" s="38">
        <v>218.35</v>
      </c>
      <c r="H69" s="38">
        <v>214.4</v>
      </c>
      <c r="I69" s="38">
        <v>211.4</v>
      </c>
      <c r="J69" s="38">
        <v>225.29999999999998</v>
      </c>
      <c r="K69" s="38">
        <v>228.29999999999998</v>
      </c>
      <c r="L69" s="38">
        <v>232.24999999999997</v>
      </c>
      <c r="M69" s="28">
        <v>224.35</v>
      </c>
      <c r="N69" s="28">
        <v>217.4</v>
      </c>
      <c r="O69" s="39">
        <v>17399400</v>
      </c>
      <c r="P69" s="40">
        <v>-1.1498823983910736E-2</v>
      </c>
    </row>
    <row r="70" spans="1:16" ht="12.75" customHeight="1">
      <c r="A70" s="28">
        <v>60</v>
      </c>
      <c r="B70" s="29" t="s">
        <v>47</v>
      </c>
      <c r="C70" s="30" t="s">
        <v>95</v>
      </c>
      <c r="D70" s="31">
        <v>44924</v>
      </c>
      <c r="E70" s="37">
        <v>3353.35</v>
      </c>
      <c r="F70" s="37">
        <v>3342.6166666666663</v>
      </c>
      <c r="G70" s="38">
        <v>3325.2833333333328</v>
      </c>
      <c r="H70" s="38">
        <v>3297.2166666666667</v>
      </c>
      <c r="I70" s="38">
        <v>3279.8833333333332</v>
      </c>
      <c r="J70" s="38">
        <v>3370.6833333333325</v>
      </c>
      <c r="K70" s="38">
        <v>3388.0166666666655</v>
      </c>
      <c r="L70" s="38">
        <v>3416.0833333333321</v>
      </c>
      <c r="M70" s="28">
        <v>3359.95</v>
      </c>
      <c r="N70" s="28">
        <v>3314.55</v>
      </c>
      <c r="O70" s="39">
        <v>2763750</v>
      </c>
      <c r="P70" s="40">
        <v>6.3356819050740072E-3</v>
      </c>
    </row>
    <row r="71" spans="1:16" ht="12.75" customHeight="1">
      <c r="A71" s="28">
        <v>61</v>
      </c>
      <c r="B71" s="29" t="s">
        <v>44</v>
      </c>
      <c r="C71" s="30" t="s">
        <v>251</v>
      </c>
      <c r="D71" s="31">
        <v>44924</v>
      </c>
      <c r="E71" s="37">
        <v>4067.45</v>
      </c>
      <c r="F71" s="37">
        <v>4051.0666666666671</v>
      </c>
      <c r="G71" s="38">
        <v>4002.1833333333343</v>
      </c>
      <c r="H71" s="38">
        <v>3936.9166666666674</v>
      </c>
      <c r="I71" s="38">
        <v>3888.0333333333347</v>
      </c>
      <c r="J71" s="38">
        <v>4116.3333333333339</v>
      </c>
      <c r="K71" s="38">
        <v>4165.2166666666662</v>
      </c>
      <c r="L71" s="38">
        <v>4230.4833333333336</v>
      </c>
      <c r="M71" s="28">
        <v>4099.95</v>
      </c>
      <c r="N71" s="28">
        <v>3985.8</v>
      </c>
      <c r="O71" s="39">
        <v>585625</v>
      </c>
      <c r="P71" s="40">
        <v>1.5608064166486017E-2</v>
      </c>
    </row>
    <row r="72" spans="1:16" ht="12.75" customHeight="1">
      <c r="A72" s="28">
        <v>62</v>
      </c>
      <c r="B72" s="29" t="s">
        <v>96</v>
      </c>
      <c r="C72" s="30" t="s">
        <v>97</v>
      </c>
      <c r="D72" s="31">
        <v>44924</v>
      </c>
      <c r="E72" s="37">
        <v>397.75</v>
      </c>
      <c r="F72" s="37">
        <v>395.63333333333338</v>
      </c>
      <c r="G72" s="38">
        <v>392.96666666666675</v>
      </c>
      <c r="H72" s="38">
        <v>388.18333333333339</v>
      </c>
      <c r="I72" s="38">
        <v>385.51666666666677</v>
      </c>
      <c r="J72" s="38">
        <v>400.41666666666674</v>
      </c>
      <c r="K72" s="38">
        <v>403.08333333333337</v>
      </c>
      <c r="L72" s="38">
        <v>407.86666666666673</v>
      </c>
      <c r="M72" s="28">
        <v>398.3</v>
      </c>
      <c r="N72" s="28">
        <v>390.85</v>
      </c>
      <c r="O72" s="39">
        <v>45912900</v>
      </c>
      <c r="P72" s="40">
        <v>-6.1787920997178475E-3</v>
      </c>
    </row>
    <row r="73" spans="1:16" ht="12.75" customHeight="1">
      <c r="A73" s="28">
        <v>63</v>
      </c>
      <c r="B73" s="29" t="s">
        <v>47</v>
      </c>
      <c r="C73" s="30" t="s">
        <v>98</v>
      </c>
      <c r="D73" s="31">
        <v>44924</v>
      </c>
      <c r="E73" s="37">
        <v>4409.8999999999996</v>
      </c>
      <c r="F73" s="37">
        <v>4390.6499999999996</v>
      </c>
      <c r="G73" s="38">
        <v>4356.5999999999995</v>
      </c>
      <c r="H73" s="38">
        <v>4303.3</v>
      </c>
      <c r="I73" s="38">
        <v>4269.25</v>
      </c>
      <c r="J73" s="38">
        <v>4443.9499999999989</v>
      </c>
      <c r="K73" s="38">
        <v>4477.9999999999982</v>
      </c>
      <c r="L73" s="38">
        <v>4531.2999999999984</v>
      </c>
      <c r="M73" s="28">
        <v>4424.7</v>
      </c>
      <c r="N73" s="28">
        <v>4337.3500000000004</v>
      </c>
      <c r="O73" s="39">
        <v>2355500</v>
      </c>
      <c r="P73" s="40">
        <v>-3.4185843882937827E-2</v>
      </c>
    </row>
    <row r="74" spans="1:16" ht="12.75" customHeight="1">
      <c r="A74" s="28">
        <v>64</v>
      </c>
      <c r="B74" s="29" t="s">
        <v>49</v>
      </c>
      <c r="C74" s="41" t="s">
        <v>99</v>
      </c>
      <c r="D74" s="31">
        <v>44924</v>
      </c>
      <c r="E74" s="37">
        <v>3399.25</v>
      </c>
      <c r="F74" s="37">
        <v>3370.0166666666664</v>
      </c>
      <c r="G74" s="38">
        <v>3319.4833333333327</v>
      </c>
      <c r="H74" s="38">
        <v>3239.7166666666662</v>
      </c>
      <c r="I74" s="38">
        <v>3189.1833333333325</v>
      </c>
      <c r="J74" s="38">
        <v>3449.7833333333328</v>
      </c>
      <c r="K74" s="38">
        <v>3500.3166666666666</v>
      </c>
      <c r="L74" s="38">
        <v>3580.083333333333</v>
      </c>
      <c r="M74" s="28">
        <v>3420.55</v>
      </c>
      <c r="N74" s="28">
        <v>3290.25</v>
      </c>
      <c r="O74" s="39">
        <v>2896775</v>
      </c>
      <c r="P74" s="40">
        <v>-5.0043041606886655E-2</v>
      </c>
    </row>
    <row r="75" spans="1:16" ht="12.75" customHeight="1">
      <c r="A75" s="28">
        <v>65</v>
      </c>
      <c r="B75" s="29" t="s">
        <v>49</v>
      </c>
      <c r="C75" s="30" t="s">
        <v>100</v>
      </c>
      <c r="D75" s="31">
        <v>44924</v>
      </c>
      <c r="E75" s="37">
        <v>2215.5500000000002</v>
      </c>
      <c r="F75" s="37">
        <v>2209.5166666666669</v>
      </c>
      <c r="G75" s="38">
        <v>2181.0333333333338</v>
      </c>
      <c r="H75" s="38">
        <v>2146.5166666666669</v>
      </c>
      <c r="I75" s="38">
        <v>2118.0333333333338</v>
      </c>
      <c r="J75" s="38">
        <v>2244.0333333333338</v>
      </c>
      <c r="K75" s="38">
        <v>2272.5166666666664</v>
      </c>
      <c r="L75" s="38">
        <v>2307.0333333333338</v>
      </c>
      <c r="M75" s="28">
        <v>2238</v>
      </c>
      <c r="N75" s="28">
        <v>2175</v>
      </c>
      <c r="O75" s="39">
        <v>1168200</v>
      </c>
      <c r="P75" s="40">
        <v>9.6824167312161119E-2</v>
      </c>
    </row>
    <row r="76" spans="1:16" ht="12.75" customHeight="1">
      <c r="A76" s="28">
        <v>66</v>
      </c>
      <c r="B76" s="29" t="s">
        <v>49</v>
      </c>
      <c r="C76" s="30" t="s">
        <v>101</v>
      </c>
      <c r="D76" s="31">
        <v>44924</v>
      </c>
      <c r="E76" s="37">
        <v>191.3</v>
      </c>
      <c r="F76" s="37">
        <v>190.51666666666668</v>
      </c>
      <c r="G76" s="38">
        <v>189.13333333333335</v>
      </c>
      <c r="H76" s="38">
        <v>186.96666666666667</v>
      </c>
      <c r="I76" s="38">
        <v>185.58333333333334</v>
      </c>
      <c r="J76" s="38">
        <v>192.68333333333337</v>
      </c>
      <c r="K76" s="38">
        <v>194.06666666666669</v>
      </c>
      <c r="L76" s="38">
        <v>196.23333333333338</v>
      </c>
      <c r="M76" s="28">
        <v>191.9</v>
      </c>
      <c r="N76" s="28">
        <v>188.35</v>
      </c>
      <c r="O76" s="39">
        <v>25578000</v>
      </c>
      <c r="P76" s="40">
        <v>1.3841324200913241E-2</v>
      </c>
    </row>
    <row r="77" spans="1:16" ht="12.75" customHeight="1">
      <c r="A77" s="28">
        <v>67</v>
      </c>
      <c r="B77" s="29" t="s">
        <v>58</v>
      </c>
      <c r="C77" s="30" t="s">
        <v>102</v>
      </c>
      <c r="D77" s="31">
        <v>44924</v>
      </c>
      <c r="E77" s="37">
        <v>137.75</v>
      </c>
      <c r="F77" s="37">
        <v>136.85</v>
      </c>
      <c r="G77" s="38">
        <v>135.54999999999998</v>
      </c>
      <c r="H77" s="38">
        <v>133.35</v>
      </c>
      <c r="I77" s="38">
        <v>132.04999999999998</v>
      </c>
      <c r="J77" s="38">
        <v>139.04999999999998</v>
      </c>
      <c r="K77" s="38">
        <v>140.35</v>
      </c>
      <c r="L77" s="38">
        <v>142.54999999999998</v>
      </c>
      <c r="M77" s="28">
        <v>138.15</v>
      </c>
      <c r="N77" s="28">
        <v>134.65</v>
      </c>
      <c r="O77" s="39">
        <v>74895000</v>
      </c>
      <c r="P77" s="40">
        <v>2.1481178396072012E-2</v>
      </c>
    </row>
    <row r="78" spans="1:16" ht="12.75" customHeight="1">
      <c r="A78" s="28">
        <v>68</v>
      </c>
      <c r="B78" s="29" t="s">
        <v>86</v>
      </c>
      <c r="C78" s="30" t="s">
        <v>350</v>
      </c>
      <c r="D78" s="31">
        <v>44924</v>
      </c>
      <c r="E78" s="37">
        <v>104.9</v>
      </c>
      <c r="F78" s="37">
        <v>105.13333333333333</v>
      </c>
      <c r="G78" s="38">
        <v>103.61666666666665</v>
      </c>
      <c r="H78" s="38">
        <v>102.33333333333331</v>
      </c>
      <c r="I78" s="38">
        <v>100.81666666666663</v>
      </c>
      <c r="J78" s="38">
        <v>106.41666666666666</v>
      </c>
      <c r="K78" s="38">
        <v>107.93333333333334</v>
      </c>
      <c r="L78" s="38">
        <v>109.21666666666667</v>
      </c>
      <c r="M78" s="28">
        <v>106.65</v>
      </c>
      <c r="N78" s="28">
        <v>103.85</v>
      </c>
      <c r="O78" s="39">
        <v>18236400</v>
      </c>
      <c r="P78" s="40">
        <v>3.5735380980507971E-2</v>
      </c>
    </row>
    <row r="79" spans="1:16" ht="12.75" customHeight="1">
      <c r="A79" s="28">
        <v>69</v>
      </c>
      <c r="B79" s="29" t="s">
        <v>79</v>
      </c>
      <c r="C79" s="30" t="s">
        <v>103</v>
      </c>
      <c r="D79" s="31">
        <v>44924</v>
      </c>
      <c r="E79" s="37">
        <v>98</v>
      </c>
      <c r="F79" s="37">
        <v>97.5</v>
      </c>
      <c r="G79" s="38">
        <v>96.65</v>
      </c>
      <c r="H79" s="38">
        <v>95.300000000000011</v>
      </c>
      <c r="I79" s="38">
        <v>94.450000000000017</v>
      </c>
      <c r="J79" s="38">
        <v>98.85</v>
      </c>
      <c r="K79" s="38">
        <v>99.699999999999989</v>
      </c>
      <c r="L79" s="38">
        <v>101.04999999999998</v>
      </c>
      <c r="M79" s="28">
        <v>98.35</v>
      </c>
      <c r="N79" s="28">
        <v>96.15</v>
      </c>
      <c r="O79" s="39">
        <v>63839550</v>
      </c>
      <c r="P79" s="40">
        <v>3.9946340736324339E-2</v>
      </c>
    </row>
    <row r="80" spans="1:16" ht="12.75" customHeight="1">
      <c r="A80" s="28">
        <v>70</v>
      </c>
      <c r="B80" s="29" t="s">
        <v>47</v>
      </c>
      <c r="C80" s="30" t="s">
        <v>104</v>
      </c>
      <c r="D80" s="31">
        <v>44924</v>
      </c>
      <c r="E80" s="37">
        <v>418.7</v>
      </c>
      <c r="F80" s="37">
        <v>418.73333333333329</v>
      </c>
      <c r="G80" s="38">
        <v>414.56666666666661</v>
      </c>
      <c r="H80" s="38">
        <v>410.43333333333334</v>
      </c>
      <c r="I80" s="38">
        <v>406.26666666666665</v>
      </c>
      <c r="J80" s="38">
        <v>422.86666666666656</v>
      </c>
      <c r="K80" s="38">
        <v>427.03333333333319</v>
      </c>
      <c r="L80" s="38">
        <v>431.16666666666652</v>
      </c>
      <c r="M80" s="28">
        <v>422.9</v>
      </c>
      <c r="N80" s="28">
        <v>414.6</v>
      </c>
      <c r="O80" s="39">
        <v>5509550</v>
      </c>
      <c r="P80" s="40">
        <v>-1.2651989641855505E-2</v>
      </c>
    </row>
    <row r="81" spans="1:16" ht="12.75" customHeight="1">
      <c r="A81" s="28">
        <v>71</v>
      </c>
      <c r="B81" s="29" t="s">
        <v>105</v>
      </c>
      <c r="C81" s="30" t="s">
        <v>106</v>
      </c>
      <c r="D81" s="31">
        <v>44924</v>
      </c>
      <c r="E81" s="37">
        <v>43.05</v>
      </c>
      <c r="F81" s="37">
        <v>42.566666666666663</v>
      </c>
      <c r="G81" s="38">
        <v>41.833333333333329</v>
      </c>
      <c r="H81" s="38">
        <v>40.616666666666667</v>
      </c>
      <c r="I81" s="38">
        <v>39.883333333333333</v>
      </c>
      <c r="J81" s="38">
        <v>43.783333333333324</v>
      </c>
      <c r="K81" s="38">
        <v>44.516666666666659</v>
      </c>
      <c r="L81" s="38">
        <v>45.73333333333332</v>
      </c>
      <c r="M81" s="28">
        <v>43.3</v>
      </c>
      <c r="N81" s="28">
        <v>41.35</v>
      </c>
      <c r="O81" s="39">
        <v>154012500</v>
      </c>
      <c r="P81" s="40">
        <v>1.4675363178179662E-2</v>
      </c>
    </row>
    <row r="82" spans="1:16" ht="12.75" customHeight="1">
      <c r="A82" s="28">
        <v>72</v>
      </c>
      <c r="B82" s="29" t="s">
        <v>44</v>
      </c>
      <c r="C82" s="30" t="s">
        <v>365</v>
      </c>
      <c r="D82" s="31">
        <v>44924</v>
      </c>
      <c r="E82" s="37">
        <v>578.35</v>
      </c>
      <c r="F82" s="37">
        <v>578.7833333333333</v>
      </c>
      <c r="G82" s="38">
        <v>575.66666666666663</v>
      </c>
      <c r="H82" s="38">
        <v>572.98333333333335</v>
      </c>
      <c r="I82" s="38">
        <v>569.86666666666667</v>
      </c>
      <c r="J82" s="38">
        <v>581.46666666666658</v>
      </c>
      <c r="K82" s="38">
        <v>584.58333333333337</v>
      </c>
      <c r="L82" s="38">
        <v>587.26666666666654</v>
      </c>
      <c r="M82" s="28">
        <v>581.9</v>
      </c>
      <c r="N82" s="28">
        <v>576.1</v>
      </c>
      <c r="O82" s="39">
        <v>6691100</v>
      </c>
      <c r="P82" s="40">
        <v>-4.063467492260062E-3</v>
      </c>
    </row>
    <row r="83" spans="1:16" ht="12.75" customHeight="1">
      <c r="A83" s="28">
        <v>73</v>
      </c>
      <c r="B83" s="29" t="s">
        <v>56</v>
      </c>
      <c r="C83" s="30" t="s">
        <v>107</v>
      </c>
      <c r="D83" s="31">
        <v>44924</v>
      </c>
      <c r="E83" s="37">
        <v>911.9</v>
      </c>
      <c r="F83" s="37">
        <v>909.05000000000007</v>
      </c>
      <c r="G83" s="38">
        <v>901.45000000000016</v>
      </c>
      <c r="H83" s="38">
        <v>891.00000000000011</v>
      </c>
      <c r="I83" s="38">
        <v>883.4000000000002</v>
      </c>
      <c r="J83" s="38">
        <v>919.50000000000011</v>
      </c>
      <c r="K83" s="38">
        <v>927.1</v>
      </c>
      <c r="L83" s="38">
        <v>937.55000000000007</v>
      </c>
      <c r="M83" s="28">
        <v>916.65</v>
      </c>
      <c r="N83" s="28">
        <v>898.6</v>
      </c>
      <c r="O83" s="39">
        <v>5198000</v>
      </c>
      <c r="P83" s="40">
        <v>1.3650546021840874E-2</v>
      </c>
    </row>
    <row r="84" spans="1:16" ht="12.75" customHeight="1">
      <c r="A84" s="28">
        <v>74</v>
      </c>
      <c r="B84" s="29" t="s">
        <v>96</v>
      </c>
      <c r="C84" s="30" t="s">
        <v>108</v>
      </c>
      <c r="D84" s="31">
        <v>44924</v>
      </c>
      <c r="E84" s="37">
        <v>1317.65</v>
      </c>
      <c r="F84" s="37">
        <v>1306.6666666666667</v>
      </c>
      <c r="G84" s="38">
        <v>1290.9833333333336</v>
      </c>
      <c r="H84" s="38">
        <v>1264.3166666666668</v>
      </c>
      <c r="I84" s="38">
        <v>1248.6333333333337</v>
      </c>
      <c r="J84" s="38">
        <v>1333.3333333333335</v>
      </c>
      <c r="K84" s="38">
        <v>1349.0166666666664</v>
      </c>
      <c r="L84" s="38">
        <v>1375.6833333333334</v>
      </c>
      <c r="M84" s="28">
        <v>1322.35</v>
      </c>
      <c r="N84" s="28">
        <v>1280</v>
      </c>
      <c r="O84" s="39">
        <v>3969725</v>
      </c>
      <c r="P84" s="40">
        <v>-3.2753432501248736E-2</v>
      </c>
    </row>
    <row r="85" spans="1:16" ht="12.75" customHeight="1">
      <c r="A85" s="28">
        <v>75</v>
      </c>
      <c r="B85" s="29" t="s">
        <v>47</v>
      </c>
      <c r="C85" s="214" t="s">
        <v>109</v>
      </c>
      <c r="D85" s="31">
        <v>44924</v>
      </c>
      <c r="E85" s="37">
        <v>327.05</v>
      </c>
      <c r="F85" s="37">
        <v>325.91666666666669</v>
      </c>
      <c r="G85" s="38">
        <v>323.28333333333336</v>
      </c>
      <c r="H85" s="38">
        <v>319.51666666666665</v>
      </c>
      <c r="I85" s="38">
        <v>316.88333333333333</v>
      </c>
      <c r="J85" s="38">
        <v>329.68333333333339</v>
      </c>
      <c r="K85" s="38">
        <v>332.31666666666672</v>
      </c>
      <c r="L85" s="38">
        <v>336.08333333333343</v>
      </c>
      <c r="M85" s="28">
        <v>328.55</v>
      </c>
      <c r="N85" s="28">
        <v>322.14999999999998</v>
      </c>
      <c r="O85" s="39">
        <v>7476000</v>
      </c>
      <c r="P85" s="40">
        <v>-1.1372652737371066E-2</v>
      </c>
    </row>
    <row r="86" spans="1:16" ht="12.75" customHeight="1">
      <c r="A86" s="28">
        <v>76</v>
      </c>
      <c r="B86" s="29" t="s">
        <v>42</v>
      </c>
      <c r="C86" s="30" t="s">
        <v>110</v>
      </c>
      <c r="D86" s="31">
        <v>44924</v>
      </c>
      <c r="E86" s="37">
        <v>1774.75</v>
      </c>
      <c r="F86" s="37">
        <v>1767.2</v>
      </c>
      <c r="G86" s="38">
        <v>1757.45</v>
      </c>
      <c r="H86" s="38">
        <v>1740.15</v>
      </c>
      <c r="I86" s="38">
        <v>1730.4</v>
      </c>
      <c r="J86" s="38">
        <v>1784.5</v>
      </c>
      <c r="K86" s="38">
        <v>1794.25</v>
      </c>
      <c r="L86" s="38">
        <v>1811.55</v>
      </c>
      <c r="M86" s="28">
        <v>1776.95</v>
      </c>
      <c r="N86" s="28">
        <v>1749.9</v>
      </c>
      <c r="O86" s="39">
        <v>7273200</v>
      </c>
      <c r="P86" s="40">
        <v>8.3635166282515633E-3</v>
      </c>
    </row>
    <row r="87" spans="1:16" ht="12.75" customHeight="1">
      <c r="A87" s="28">
        <v>77</v>
      </c>
      <c r="B87" s="29" t="s">
        <v>79</v>
      </c>
      <c r="C87" s="30" t="s">
        <v>111</v>
      </c>
      <c r="D87" s="31">
        <v>44924</v>
      </c>
      <c r="E87" s="37">
        <v>526.95000000000005</v>
      </c>
      <c r="F87" s="37">
        <v>523.20000000000005</v>
      </c>
      <c r="G87" s="38">
        <v>517.95000000000005</v>
      </c>
      <c r="H87" s="38">
        <v>508.95000000000005</v>
      </c>
      <c r="I87" s="38">
        <v>503.70000000000005</v>
      </c>
      <c r="J87" s="38">
        <v>532.20000000000005</v>
      </c>
      <c r="K87" s="38">
        <v>537.45000000000005</v>
      </c>
      <c r="L87" s="38">
        <v>546.45000000000005</v>
      </c>
      <c r="M87" s="28">
        <v>528.45000000000005</v>
      </c>
      <c r="N87" s="28">
        <v>514.20000000000005</v>
      </c>
      <c r="O87" s="39">
        <v>4807500</v>
      </c>
      <c r="P87" s="40">
        <v>2.5053304904051173E-2</v>
      </c>
    </row>
    <row r="88" spans="1:16" ht="12.75" customHeight="1">
      <c r="A88" s="28">
        <v>78</v>
      </c>
      <c r="B88" s="29" t="s">
        <v>44</v>
      </c>
      <c r="C88" s="30" t="s">
        <v>259</v>
      </c>
      <c r="D88" s="31">
        <v>44924</v>
      </c>
      <c r="E88" s="37">
        <v>2657.45</v>
      </c>
      <c r="F88" s="37">
        <v>2629.3166666666666</v>
      </c>
      <c r="G88" s="38">
        <v>2596.6333333333332</v>
      </c>
      <c r="H88" s="38">
        <v>2535.8166666666666</v>
      </c>
      <c r="I88" s="38">
        <v>2503.1333333333332</v>
      </c>
      <c r="J88" s="38">
        <v>2690.1333333333332</v>
      </c>
      <c r="K88" s="38">
        <v>2722.8166666666666</v>
      </c>
      <c r="L88" s="38">
        <v>2783.6333333333332</v>
      </c>
      <c r="M88" s="28">
        <v>2662</v>
      </c>
      <c r="N88" s="28">
        <v>2568.5</v>
      </c>
      <c r="O88" s="39">
        <v>3797900</v>
      </c>
      <c r="P88" s="40">
        <v>2.8915089980063109E-3</v>
      </c>
    </row>
    <row r="89" spans="1:16" ht="12.75" customHeight="1">
      <c r="A89" s="28">
        <v>79</v>
      </c>
      <c r="B89" s="29" t="s">
        <v>70</v>
      </c>
      <c r="C89" s="30" t="s">
        <v>112</v>
      </c>
      <c r="D89" s="31">
        <v>44924</v>
      </c>
      <c r="E89" s="37">
        <v>1169</v>
      </c>
      <c r="F89" s="37">
        <v>1164.9166666666667</v>
      </c>
      <c r="G89" s="38">
        <v>1157.8333333333335</v>
      </c>
      <c r="H89" s="38">
        <v>1146.6666666666667</v>
      </c>
      <c r="I89" s="38">
        <v>1139.5833333333335</v>
      </c>
      <c r="J89" s="38">
        <v>1176.0833333333335</v>
      </c>
      <c r="K89" s="38">
        <v>1183.166666666667</v>
      </c>
      <c r="L89" s="38">
        <v>1194.3333333333335</v>
      </c>
      <c r="M89" s="28">
        <v>1172</v>
      </c>
      <c r="N89" s="28">
        <v>1153.75</v>
      </c>
      <c r="O89" s="39">
        <v>5285000</v>
      </c>
      <c r="P89" s="40">
        <v>-2.8135343876425155E-2</v>
      </c>
    </row>
    <row r="90" spans="1:16" ht="12.75" customHeight="1">
      <c r="A90" s="28">
        <v>80</v>
      </c>
      <c r="B90" s="29" t="s">
        <v>86</v>
      </c>
      <c r="C90" s="30" t="s">
        <v>113</v>
      </c>
      <c r="D90" s="31">
        <v>44924</v>
      </c>
      <c r="E90" s="37">
        <v>1036.95</v>
      </c>
      <c r="F90" s="37">
        <v>1035.6333333333334</v>
      </c>
      <c r="G90" s="38">
        <v>1029.416666666667</v>
      </c>
      <c r="H90" s="38">
        <v>1021.8833333333334</v>
      </c>
      <c r="I90" s="38">
        <v>1015.666666666667</v>
      </c>
      <c r="J90" s="38">
        <v>1043.166666666667</v>
      </c>
      <c r="K90" s="38">
        <v>1049.3833333333337</v>
      </c>
      <c r="L90" s="38">
        <v>1056.916666666667</v>
      </c>
      <c r="M90" s="28">
        <v>1041.8499999999999</v>
      </c>
      <c r="N90" s="28">
        <v>1028.0999999999999</v>
      </c>
      <c r="O90" s="39">
        <v>10696700</v>
      </c>
      <c r="P90" s="40">
        <v>-2.2851919561243145E-3</v>
      </c>
    </row>
    <row r="91" spans="1:16" ht="12.75" customHeight="1">
      <c r="A91" s="28">
        <v>81</v>
      </c>
      <c r="B91" s="29" t="s">
        <v>63</v>
      </c>
      <c r="C91" s="30" t="s">
        <v>114</v>
      </c>
      <c r="D91" s="31">
        <v>44924</v>
      </c>
      <c r="E91" s="37">
        <v>2718.4</v>
      </c>
      <c r="F91" s="37">
        <v>2705.8</v>
      </c>
      <c r="G91" s="38">
        <v>2690.4000000000005</v>
      </c>
      <c r="H91" s="38">
        <v>2662.4000000000005</v>
      </c>
      <c r="I91" s="38">
        <v>2647.0000000000009</v>
      </c>
      <c r="J91" s="38">
        <v>2733.8</v>
      </c>
      <c r="K91" s="38">
        <v>2749.2</v>
      </c>
      <c r="L91" s="38">
        <v>2777.2</v>
      </c>
      <c r="M91" s="28">
        <v>2721.2</v>
      </c>
      <c r="N91" s="28">
        <v>2677.8</v>
      </c>
      <c r="O91" s="39">
        <v>16035600</v>
      </c>
      <c r="P91" s="40">
        <v>-4.1477629337398007E-2</v>
      </c>
    </row>
    <row r="92" spans="1:16" ht="12.75" customHeight="1">
      <c r="A92" s="28">
        <v>82</v>
      </c>
      <c r="B92" s="29" t="s">
        <v>63</v>
      </c>
      <c r="C92" s="30" t="s">
        <v>115</v>
      </c>
      <c r="D92" s="31">
        <v>44924</v>
      </c>
      <c r="E92" s="37">
        <v>2290.25</v>
      </c>
      <c r="F92" s="37">
        <v>2268.1333333333332</v>
      </c>
      <c r="G92" s="38">
        <v>2241.3166666666666</v>
      </c>
      <c r="H92" s="38">
        <v>2192.3833333333332</v>
      </c>
      <c r="I92" s="38">
        <v>2165.5666666666666</v>
      </c>
      <c r="J92" s="38">
        <v>2317.0666666666666</v>
      </c>
      <c r="K92" s="38">
        <v>2343.8833333333332</v>
      </c>
      <c r="L92" s="38">
        <v>2392.8166666666666</v>
      </c>
      <c r="M92" s="28">
        <v>2294.9499999999998</v>
      </c>
      <c r="N92" s="28">
        <v>2219.1999999999998</v>
      </c>
      <c r="O92" s="39">
        <v>1807500</v>
      </c>
      <c r="P92" s="40">
        <v>2.239945698286102E-2</v>
      </c>
    </row>
    <row r="93" spans="1:16" ht="12.75" customHeight="1">
      <c r="A93" s="28">
        <v>83</v>
      </c>
      <c r="B93" s="29" t="s">
        <v>58</v>
      </c>
      <c r="C93" s="30" t="s">
        <v>116</v>
      </c>
      <c r="D93" s="31">
        <v>44924</v>
      </c>
      <c r="E93" s="37">
        <v>1652.65</v>
      </c>
      <c r="F93" s="37">
        <v>1646.7166666666665</v>
      </c>
      <c r="G93" s="38">
        <v>1639.4333333333329</v>
      </c>
      <c r="H93" s="38">
        <v>1626.2166666666665</v>
      </c>
      <c r="I93" s="38">
        <v>1618.9333333333329</v>
      </c>
      <c r="J93" s="38">
        <v>1659.9333333333329</v>
      </c>
      <c r="K93" s="38">
        <v>1667.2166666666662</v>
      </c>
      <c r="L93" s="38">
        <v>1680.4333333333329</v>
      </c>
      <c r="M93" s="28">
        <v>1654</v>
      </c>
      <c r="N93" s="28">
        <v>1633.5</v>
      </c>
      <c r="O93" s="39">
        <v>58920950</v>
      </c>
      <c r="P93" s="40">
        <v>-2.0029065434490983E-3</v>
      </c>
    </row>
    <row r="94" spans="1:16" ht="12.75" customHeight="1">
      <c r="A94" s="28">
        <v>84</v>
      </c>
      <c r="B94" s="29" t="s">
        <v>63</v>
      </c>
      <c r="C94" s="30" t="s">
        <v>117</v>
      </c>
      <c r="D94" s="31">
        <v>44924</v>
      </c>
      <c r="E94" s="37">
        <v>587.70000000000005</v>
      </c>
      <c r="F94" s="37">
        <v>584.13333333333333</v>
      </c>
      <c r="G94" s="38">
        <v>579.81666666666661</v>
      </c>
      <c r="H94" s="38">
        <v>571.93333333333328</v>
      </c>
      <c r="I94" s="38">
        <v>567.61666666666656</v>
      </c>
      <c r="J94" s="38">
        <v>592.01666666666665</v>
      </c>
      <c r="K94" s="38">
        <v>596.33333333333348</v>
      </c>
      <c r="L94" s="38">
        <v>604.2166666666667</v>
      </c>
      <c r="M94" s="28">
        <v>588.45000000000005</v>
      </c>
      <c r="N94" s="28">
        <v>576.25</v>
      </c>
      <c r="O94" s="39">
        <v>14349500</v>
      </c>
      <c r="P94" s="40">
        <v>7.5693210782420634E-3</v>
      </c>
    </row>
    <row r="95" spans="1:16" ht="12.75" customHeight="1">
      <c r="A95" s="28">
        <v>85</v>
      </c>
      <c r="B95" s="29" t="s">
        <v>49</v>
      </c>
      <c r="C95" s="30" t="s">
        <v>118</v>
      </c>
      <c r="D95" s="31">
        <v>44924</v>
      </c>
      <c r="E95" s="37">
        <v>2784.45</v>
      </c>
      <c r="F95" s="37">
        <v>2758.0499999999997</v>
      </c>
      <c r="G95" s="38">
        <v>2728.5999999999995</v>
      </c>
      <c r="H95" s="38">
        <v>2672.7499999999995</v>
      </c>
      <c r="I95" s="38">
        <v>2643.2999999999993</v>
      </c>
      <c r="J95" s="38">
        <v>2813.8999999999996</v>
      </c>
      <c r="K95" s="38">
        <v>2843.3499999999995</v>
      </c>
      <c r="L95" s="38">
        <v>2899.2</v>
      </c>
      <c r="M95" s="28">
        <v>2787.5</v>
      </c>
      <c r="N95" s="28">
        <v>2702.2</v>
      </c>
      <c r="O95" s="39">
        <v>2742600</v>
      </c>
      <c r="P95" s="40">
        <v>-8.2447385550010847E-3</v>
      </c>
    </row>
    <row r="96" spans="1:16" ht="12.75" customHeight="1">
      <c r="A96" s="28">
        <v>86</v>
      </c>
      <c r="B96" s="29" t="s">
        <v>119</v>
      </c>
      <c r="C96" s="30" t="s">
        <v>120</v>
      </c>
      <c r="D96" s="31">
        <v>44924</v>
      </c>
      <c r="E96" s="37">
        <v>462</v>
      </c>
      <c r="F96" s="37">
        <v>460.91666666666669</v>
      </c>
      <c r="G96" s="38">
        <v>457.83333333333337</v>
      </c>
      <c r="H96" s="38">
        <v>453.66666666666669</v>
      </c>
      <c r="I96" s="38">
        <v>450.58333333333337</v>
      </c>
      <c r="J96" s="38">
        <v>465.08333333333337</v>
      </c>
      <c r="K96" s="38">
        <v>468.16666666666674</v>
      </c>
      <c r="L96" s="38">
        <v>472.33333333333337</v>
      </c>
      <c r="M96" s="28">
        <v>464</v>
      </c>
      <c r="N96" s="28">
        <v>456.75</v>
      </c>
      <c r="O96" s="39">
        <v>19059350</v>
      </c>
      <c r="P96" s="40">
        <v>1.5146491539935473E-2</v>
      </c>
    </row>
    <row r="97" spans="1:16" ht="12.75" customHeight="1">
      <c r="A97" s="28">
        <v>87</v>
      </c>
      <c r="B97" s="29" t="s">
        <v>119</v>
      </c>
      <c r="C97" s="30" t="s">
        <v>374</v>
      </c>
      <c r="D97" s="31">
        <v>44924</v>
      </c>
      <c r="E97" s="37">
        <v>113.35</v>
      </c>
      <c r="F97" s="37">
        <v>112.75</v>
      </c>
      <c r="G97" s="38">
        <v>111.85</v>
      </c>
      <c r="H97" s="38">
        <v>110.35</v>
      </c>
      <c r="I97" s="38">
        <v>109.44999999999999</v>
      </c>
      <c r="J97" s="38">
        <v>114.25</v>
      </c>
      <c r="K97" s="38">
        <v>115.15</v>
      </c>
      <c r="L97" s="38">
        <v>116.65</v>
      </c>
      <c r="M97" s="28">
        <v>113.65</v>
      </c>
      <c r="N97" s="28">
        <v>111.25</v>
      </c>
      <c r="O97" s="39">
        <v>20766300</v>
      </c>
      <c r="P97" s="40">
        <v>-1.4769233688845029E-2</v>
      </c>
    </row>
    <row r="98" spans="1:16" ht="12.75" customHeight="1">
      <c r="A98" s="28">
        <v>88</v>
      </c>
      <c r="B98" s="29" t="s">
        <v>79</v>
      </c>
      <c r="C98" s="30" t="s">
        <v>121</v>
      </c>
      <c r="D98" s="31">
        <v>44924</v>
      </c>
      <c r="E98" s="37">
        <v>244.95</v>
      </c>
      <c r="F98" s="37">
        <v>244.01666666666665</v>
      </c>
      <c r="G98" s="38">
        <v>241.6333333333333</v>
      </c>
      <c r="H98" s="38">
        <v>238.31666666666663</v>
      </c>
      <c r="I98" s="38">
        <v>235.93333333333328</v>
      </c>
      <c r="J98" s="38">
        <v>247.33333333333331</v>
      </c>
      <c r="K98" s="38">
        <v>249.71666666666664</v>
      </c>
      <c r="L98" s="38">
        <v>253.03333333333333</v>
      </c>
      <c r="M98" s="28">
        <v>246.4</v>
      </c>
      <c r="N98" s="28">
        <v>240.7</v>
      </c>
      <c r="O98" s="39">
        <v>22477500</v>
      </c>
      <c r="P98" s="40">
        <v>1.6359418874374313E-2</v>
      </c>
    </row>
    <row r="99" spans="1:16" ht="12.75" customHeight="1">
      <c r="A99" s="28">
        <v>89</v>
      </c>
      <c r="B99" s="29" t="s">
        <v>56</v>
      </c>
      <c r="C99" s="30" t="s">
        <v>122</v>
      </c>
      <c r="D99" s="31">
        <v>44924</v>
      </c>
      <c r="E99" s="37">
        <v>2731.2</v>
      </c>
      <c r="F99" s="37">
        <v>2714.3833333333332</v>
      </c>
      <c r="G99" s="38">
        <v>2694.0666666666666</v>
      </c>
      <c r="H99" s="38">
        <v>2656.9333333333334</v>
      </c>
      <c r="I99" s="38">
        <v>2636.6166666666668</v>
      </c>
      <c r="J99" s="38">
        <v>2751.5166666666664</v>
      </c>
      <c r="K99" s="38">
        <v>2771.833333333333</v>
      </c>
      <c r="L99" s="38">
        <v>2808.9666666666662</v>
      </c>
      <c r="M99" s="28">
        <v>2734.7</v>
      </c>
      <c r="N99" s="28">
        <v>2677.25</v>
      </c>
      <c r="O99" s="39">
        <v>7018200</v>
      </c>
      <c r="P99" s="40">
        <v>5.2551066318725817E-2</v>
      </c>
    </row>
    <row r="100" spans="1:16" ht="12.75" customHeight="1">
      <c r="A100" s="28">
        <v>90</v>
      </c>
      <c r="B100" s="29" t="s">
        <v>44</v>
      </c>
      <c r="C100" s="30" t="s">
        <v>375</v>
      </c>
      <c r="D100" s="31">
        <v>44924</v>
      </c>
      <c r="E100" s="37">
        <v>41346</v>
      </c>
      <c r="F100" s="37">
        <v>41416.400000000001</v>
      </c>
      <c r="G100" s="38">
        <v>40979.15</v>
      </c>
      <c r="H100" s="38">
        <v>40612.300000000003</v>
      </c>
      <c r="I100" s="38">
        <v>40175.050000000003</v>
      </c>
      <c r="J100" s="38">
        <v>41783.25</v>
      </c>
      <c r="K100" s="38">
        <v>42220.5</v>
      </c>
      <c r="L100" s="38">
        <v>42587.35</v>
      </c>
      <c r="M100" s="28">
        <v>41853.65</v>
      </c>
      <c r="N100" s="28">
        <v>41049.550000000003</v>
      </c>
      <c r="O100" s="39">
        <v>39090</v>
      </c>
      <c r="P100" s="40">
        <v>1.0861132660977503E-2</v>
      </c>
    </row>
    <row r="101" spans="1:16" ht="12.75" customHeight="1">
      <c r="A101" s="28">
        <v>91</v>
      </c>
      <c r="B101" s="29" t="s">
        <v>63</v>
      </c>
      <c r="C101" s="30" t="s">
        <v>123</v>
      </c>
      <c r="D101" s="31">
        <v>44924</v>
      </c>
      <c r="E101" s="37">
        <v>150.4</v>
      </c>
      <c r="F101" s="37">
        <v>149.75</v>
      </c>
      <c r="G101" s="38">
        <v>147.6</v>
      </c>
      <c r="H101" s="38">
        <v>144.79999999999998</v>
      </c>
      <c r="I101" s="38">
        <v>142.64999999999998</v>
      </c>
      <c r="J101" s="38">
        <v>152.55000000000001</v>
      </c>
      <c r="K101" s="38">
        <v>154.69999999999999</v>
      </c>
      <c r="L101" s="38">
        <v>157.50000000000003</v>
      </c>
      <c r="M101" s="28">
        <v>151.9</v>
      </c>
      <c r="N101" s="28">
        <v>146.94999999999999</v>
      </c>
      <c r="O101" s="39">
        <v>47376000</v>
      </c>
      <c r="P101" s="40">
        <v>-8.4554206781079951E-3</v>
      </c>
    </row>
    <row r="102" spans="1:16" ht="12.75" customHeight="1">
      <c r="A102" s="28">
        <v>92</v>
      </c>
      <c r="B102" s="29" t="s">
        <v>58</v>
      </c>
      <c r="C102" s="30" t="s">
        <v>124</v>
      </c>
      <c r="D102" s="31">
        <v>44924</v>
      </c>
      <c r="E102" s="37">
        <v>910.95</v>
      </c>
      <c r="F102" s="37">
        <v>910.2166666666667</v>
      </c>
      <c r="G102" s="38">
        <v>906.23333333333335</v>
      </c>
      <c r="H102" s="38">
        <v>901.51666666666665</v>
      </c>
      <c r="I102" s="38">
        <v>897.5333333333333</v>
      </c>
      <c r="J102" s="38">
        <v>914.93333333333339</v>
      </c>
      <c r="K102" s="38">
        <v>918.91666666666674</v>
      </c>
      <c r="L102" s="38">
        <v>923.63333333333344</v>
      </c>
      <c r="M102" s="28">
        <v>914.2</v>
      </c>
      <c r="N102" s="28">
        <v>905.5</v>
      </c>
      <c r="O102" s="39">
        <v>70184725</v>
      </c>
      <c r="P102" s="40">
        <v>1.9317511350907802E-2</v>
      </c>
    </row>
    <row r="103" spans="1:16" ht="12.75" customHeight="1">
      <c r="A103" s="28">
        <v>93</v>
      </c>
      <c r="B103" s="29" t="s">
        <v>63</v>
      </c>
      <c r="C103" s="30" t="s">
        <v>125</v>
      </c>
      <c r="D103" s="31">
        <v>44924</v>
      </c>
      <c r="E103" s="37">
        <v>1253.3499999999999</v>
      </c>
      <c r="F103" s="37">
        <v>1246.6833333333334</v>
      </c>
      <c r="G103" s="38">
        <v>1238.2166666666667</v>
      </c>
      <c r="H103" s="38">
        <v>1223.0833333333333</v>
      </c>
      <c r="I103" s="38">
        <v>1214.6166666666666</v>
      </c>
      <c r="J103" s="38">
        <v>1261.8166666666668</v>
      </c>
      <c r="K103" s="38">
        <v>1270.2833333333335</v>
      </c>
      <c r="L103" s="38">
        <v>1285.416666666667</v>
      </c>
      <c r="M103" s="28">
        <v>1255.1500000000001</v>
      </c>
      <c r="N103" s="28">
        <v>1231.55</v>
      </c>
      <c r="O103" s="39">
        <v>3194300</v>
      </c>
      <c r="P103" s="40">
        <v>-3.3152101843256861E-3</v>
      </c>
    </row>
    <row r="104" spans="1:16" ht="12.75" customHeight="1">
      <c r="A104" s="28">
        <v>94</v>
      </c>
      <c r="B104" s="29" t="s">
        <v>63</v>
      </c>
      <c r="C104" s="30" t="s">
        <v>126</v>
      </c>
      <c r="D104" s="31">
        <v>44924</v>
      </c>
      <c r="E104" s="37">
        <v>454.05</v>
      </c>
      <c r="F104" s="37">
        <v>451.51666666666665</v>
      </c>
      <c r="G104" s="38">
        <v>448.5333333333333</v>
      </c>
      <c r="H104" s="38">
        <v>443.01666666666665</v>
      </c>
      <c r="I104" s="38">
        <v>440.0333333333333</v>
      </c>
      <c r="J104" s="38">
        <v>457.0333333333333</v>
      </c>
      <c r="K104" s="38">
        <v>460.01666666666665</v>
      </c>
      <c r="L104" s="38">
        <v>465.5333333333333</v>
      </c>
      <c r="M104" s="28">
        <v>454.5</v>
      </c>
      <c r="N104" s="28">
        <v>446</v>
      </c>
      <c r="O104" s="39">
        <v>20290500</v>
      </c>
      <c r="P104" s="40">
        <v>1.4626462646264627E-2</v>
      </c>
    </row>
    <row r="105" spans="1:16" ht="12.75" customHeight="1">
      <c r="A105" s="28">
        <v>95</v>
      </c>
      <c r="B105" s="29" t="s">
        <v>74</v>
      </c>
      <c r="C105" s="30" t="s">
        <v>127</v>
      </c>
      <c r="D105" s="31">
        <v>44924</v>
      </c>
      <c r="E105" s="37">
        <v>8.4</v>
      </c>
      <c r="F105" s="37">
        <v>8.3666666666666671</v>
      </c>
      <c r="G105" s="38">
        <v>8.283333333333335</v>
      </c>
      <c r="H105" s="38">
        <v>8.1666666666666679</v>
      </c>
      <c r="I105" s="38">
        <v>8.0833333333333357</v>
      </c>
      <c r="J105" s="38">
        <v>8.4833333333333343</v>
      </c>
      <c r="K105" s="38">
        <v>8.5666666666666664</v>
      </c>
      <c r="L105" s="38">
        <v>8.6833333333333336</v>
      </c>
      <c r="M105" s="28">
        <v>8.4499999999999993</v>
      </c>
      <c r="N105" s="28">
        <v>8.25</v>
      </c>
      <c r="O105" s="39">
        <v>625100000</v>
      </c>
      <c r="P105" s="40">
        <v>4.7254725472547256E-3</v>
      </c>
    </row>
    <row r="106" spans="1:16" ht="12.75" customHeight="1">
      <c r="A106" s="28">
        <v>96</v>
      </c>
      <c r="B106" s="29" t="s">
        <v>63</v>
      </c>
      <c r="C106" s="30" t="s">
        <v>379</v>
      </c>
      <c r="D106" s="31">
        <v>44924</v>
      </c>
      <c r="E106" s="37">
        <v>86.5</v>
      </c>
      <c r="F106" s="37">
        <v>85.483333333333334</v>
      </c>
      <c r="G106" s="38">
        <v>84.216666666666669</v>
      </c>
      <c r="H106" s="38">
        <v>81.933333333333337</v>
      </c>
      <c r="I106" s="38">
        <v>80.666666666666671</v>
      </c>
      <c r="J106" s="38">
        <v>87.766666666666666</v>
      </c>
      <c r="K106" s="38">
        <v>89.033333333333346</v>
      </c>
      <c r="L106" s="38">
        <v>91.316666666666663</v>
      </c>
      <c r="M106" s="28">
        <v>86.75</v>
      </c>
      <c r="N106" s="28">
        <v>83.2</v>
      </c>
      <c r="O106" s="39">
        <v>106210000</v>
      </c>
      <c r="P106" s="40">
        <v>2.6432549797035776E-3</v>
      </c>
    </row>
    <row r="107" spans="1:16" ht="12.75" customHeight="1">
      <c r="A107" s="28">
        <v>97</v>
      </c>
      <c r="B107" s="29" t="s">
        <v>58</v>
      </c>
      <c r="C107" s="30" t="s">
        <v>128</v>
      </c>
      <c r="D107" s="31">
        <v>44924</v>
      </c>
      <c r="E107" s="37">
        <v>62.8</v>
      </c>
      <c r="F107" s="37">
        <v>62.416666666666664</v>
      </c>
      <c r="G107" s="38">
        <v>61.93333333333333</v>
      </c>
      <c r="H107" s="38">
        <v>61.066666666666663</v>
      </c>
      <c r="I107" s="38">
        <v>60.583333333333329</v>
      </c>
      <c r="J107" s="38">
        <v>63.283333333333331</v>
      </c>
      <c r="K107" s="38">
        <v>63.766666666666666</v>
      </c>
      <c r="L107" s="38">
        <v>64.633333333333326</v>
      </c>
      <c r="M107" s="28">
        <v>62.9</v>
      </c>
      <c r="N107" s="28">
        <v>61.55</v>
      </c>
      <c r="O107" s="39">
        <v>174240000</v>
      </c>
      <c r="P107" s="40">
        <v>9.0340514246004169E-3</v>
      </c>
    </row>
    <row r="108" spans="1:16" ht="12.75" customHeight="1">
      <c r="A108" s="28">
        <v>98</v>
      </c>
      <c r="B108" s="29" t="s">
        <v>44</v>
      </c>
      <c r="C108" s="30" t="s">
        <v>389</v>
      </c>
      <c r="D108" s="31">
        <v>44924</v>
      </c>
      <c r="E108" s="37">
        <v>145.6</v>
      </c>
      <c r="F108" s="37">
        <v>144.93333333333334</v>
      </c>
      <c r="G108" s="38">
        <v>143.96666666666667</v>
      </c>
      <c r="H108" s="38">
        <v>142.33333333333334</v>
      </c>
      <c r="I108" s="38">
        <v>141.36666666666667</v>
      </c>
      <c r="J108" s="38">
        <v>146.56666666666666</v>
      </c>
      <c r="K108" s="38">
        <v>147.53333333333336</v>
      </c>
      <c r="L108" s="38">
        <v>149.16666666666666</v>
      </c>
      <c r="M108" s="28">
        <v>145.9</v>
      </c>
      <c r="N108" s="28">
        <v>143.30000000000001</v>
      </c>
      <c r="O108" s="39">
        <v>52893750</v>
      </c>
      <c r="P108" s="40">
        <v>-5.6397603101868169E-3</v>
      </c>
    </row>
    <row r="109" spans="1:16" ht="12.75" customHeight="1">
      <c r="A109" s="28">
        <v>99</v>
      </c>
      <c r="B109" s="29" t="s">
        <v>79</v>
      </c>
      <c r="C109" s="30" t="s">
        <v>129</v>
      </c>
      <c r="D109" s="31">
        <v>44924</v>
      </c>
      <c r="E109" s="37">
        <v>443.55</v>
      </c>
      <c r="F109" s="37">
        <v>440.56666666666666</v>
      </c>
      <c r="G109" s="38">
        <v>436.58333333333331</v>
      </c>
      <c r="H109" s="38">
        <v>429.61666666666667</v>
      </c>
      <c r="I109" s="38">
        <v>425.63333333333333</v>
      </c>
      <c r="J109" s="38">
        <v>447.5333333333333</v>
      </c>
      <c r="K109" s="38">
        <v>451.51666666666665</v>
      </c>
      <c r="L109" s="38">
        <v>458.48333333333329</v>
      </c>
      <c r="M109" s="28">
        <v>444.55</v>
      </c>
      <c r="N109" s="28">
        <v>433.6</v>
      </c>
      <c r="O109" s="39">
        <v>8564875</v>
      </c>
      <c r="P109" s="40">
        <v>8.033419023136247E-4</v>
      </c>
    </row>
    <row r="110" spans="1:16" ht="12.75" customHeight="1">
      <c r="A110" s="28">
        <v>100</v>
      </c>
      <c r="B110" s="29" t="s">
        <v>105</v>
      </c>
      <c r="C110" s="30" t="s">
        <v>130</v>
      </c>
      <c r="D110" s="31">
        <v>44924</v>
      </c>
      <c r="E110" s="37">
        <v>328</v>
      </c>
      <c r="F110" s="37">
        <v>326.33333333333331</v>
      </c>
      <c r="G110" s="38">
        <v>323.16666666666663</v>
      </c>
      <c r="H110" s="38">
        <v>318.33333333333331</v>
      </c>
      <c r="I110" s="38">
        <v>315.16666666666663</v>
      </c>
      <c r="J110" s="38">
        <v>331.16666666666663</v>
      </c>
      <c r="K110" s="38">
        <v>334.33333333333326</v>
      </c>
      <c r="L110" s="38">
        <v>339.16666666666663</v>
      </c>
      <c r="M110" s="28">
        <v>329.5</v>
      </c>
      <c r="N110" s="28">
        <v>321.5</v>
      </c>
      <c r="O110" s="39">
        <v>32740144</v>
      </c>
      <c r="P110" s="40">
        <v>9.4454573797599743E-3</v>
      </c>
    </row>
    <row r="111" spans="1:16" ht="12.75" customHeight="1">
      <c r="A111" s="28">
        <v>101</v>
      </c>
      <c r="B111" s="29" t="s">
        <v>42</v>
      </c>
      <c r="C111" s="30" t="s">
        <v>386</v>
      </c>
      <c r="D111" s="31">
        <v>44924</v>
      </c>
      <c r="E111" s="37">
        <v>234.55</v>
      </c>
      <c r="F111" s="37">
        <v>233</v>
      </c>
      <c r="G111" s="38">
        <v>230</v>
      </c>
      <c r="H111" s="38">
        <v>225.45</v>
      </c>
      <c r="I111" s="38">
        <v>222.45</v>
      </c>
      <c r="J111" s="38">
        <v>237.55</v>
      </c>
      <c r="K111" s="38">
        <v>240.55</v>
      </c>
      <c r="L111" s="38">
        <v>245.10000000000002</v>
      </c>
      <c r="M111" s="28">
        <v>236</v>
      </c>
      <c r="N111" s="28">
        <v>228.45</v>
      </c>
      <c r="O111" s="39">
        <v>16321200</v>
      </c>
      <c r="P111" s="40">
        <v>-1.8143754361479414E-2</v>
      </c>
    </row>
    <row r="112" spans="1:16" ht="12.75" customHeight="1">
      <c r="A112" s="28">
        <v>102</v>
      </c>
      <c r="B112" s="29" t="s">
        <v>44</v>
      </c>
      <c r="C112" s="30" t="s">
        <v>262</v>
      </c>
      <c r="D112" s="31">
        <v>44924</v>
      </c>
      <c r="E112" s="37">
        <v>4491.1000000000004</v>
      </c>
      <c r="F112" s="37">
        <v>4461.8499999999995</v>
      </c>
      <c r="G112" s="38">
        <v>4333.2499999999991</v>
      </c>
      <c r="H112" s="38">
        <v>4175.3999999999996</v>
      </c>
      <c r="I112" s="38">
        <v>4046.7999999999993</v>
      </c>
      <c r="J112" s="38">
        <v>4619.6999999999989</v>
      </c>
      <c r="K112" s="38">
        <v>4748.2999999999993</v>
      </c>
      <c r="L112" s="38">
        <v>4906.1499999999987</v>
      </c>
      <c r="M112" s="28">
        <v>4590.45</v>
      </c>
      <c r="N112" s="28">
        <v>4304</v>
      </c>
      <c r="O112" s="39">
        <v>301800</v>
      </c>
      <c r="P112" s="40">
        <v>-4.3271516880646697E-2</v>
      </c>
    </row>
    <row r="113" spans="1:16" ht="12.75" customHeight="1">
      <c r="A113" s="28">
        <v>103</v>
      </c>
      <c r="B113" s="29" t="s">
        <v>44</v>
      </c>
      <c r="C113" s="30" t="s">
        <v>131</v>
      </c>
      <c r="D113" s="31">
        <v>44924</v>
      </c>
      <c r="E113" s="37">
        <v>2036</v>
      </c>
      <c r="F113" s="37">
        <v>2009.3833333333332</v>
      </c>
      <c r="G113" s="38">
        <v>1978.7666666666664</v>
      </c>
      <c r="H113" s="38">
        <v>1921.5333333333333</v>
      </c>
      <c r="I113" s="38">
        <v>1890.9166666666665</v>
      </c>
      <c r="J113" s="38">
        <v>2066.6166666666663</v>
      </c>
      <c r="K113" s="38">
        <v>2097.2333333333331</v>
      </c>
      <c r="L113" s="38">
        <v>2154.4666666666662</v>
      </c>
      <c r="M113" s="28">
        <v>2040</v>
      </c>
      <c r="N113" s="28">
        <v>1952.15</v>
      </c>
      <c r="O113" s="39">
        <v>3219900</v>
      </c>
      <c r="P113" s="40">
        <v>4.4066147859922182E-2</v>
      </c>
    </row>
    <row r="114" spans="1:16" ht="12.75" customHeight="1">
      <c r="A114" s="28">
        <v>104</v>
      </c>
      <c r="B114" s="29" t="s">
        <v>58</v>
      </c>
      <c r="C114" s="30" t="s">
        <v>132</v>
      </c>
      <c r="D114" s="31">
        <v>44924</v>
      </c>
      <c r="E114" s="37">
        <v>1228.05</v>
      </c>
      <c r="F114" s="37">
        <v>1229.4166666666667</v>
      </c>
      <c r="G114" s="38">
        <v>1213.6333333333334</v>
      </c>
      <c r="H114" s="38">
        <v>1199.2166666666667</v>
      </c>
      <c r="I114" s="38">
        <v>1183.4333333333334</v>
      </c>
      <c r="J114" s="38">
        <v>1243.8333333333335</v>
      </c>
      <c r="K114" s="38">
        <v>1259.6166666666668</v>
      </c>
      <c r="L114" s="38">
        <v>1274.0333333333335</v>
      </c>
      <c r="M114" s="28">
        <v>1245.2</v>
      </c>
      <c r="N114" s="28">
        <v>1215</v>
      </c>
      <c r="O114" s="39">
        <v>27409500</v>
      </c>
      <c r="P114" s="40">
        <v>-1.2371702365702982E-2</v>
      </c>
    </row>
    <row r="115" spans="1:16" ht="12.75" customHeight="1">
      <c r="A115" s="28">
        <v>105</v>
      </c>
      <c r="B115" s="29" t="s">
        <v>74</v>
      </c>
      <c r="C115" s="30" t="s">
        <v>133</v>
      </c>
      <c r="D115" s="31">
        <v>44924</v>
      </c>
      <c r="E115" s="37">
        <v>196.95</v>
      </c>
      <c r="F115" s="37">
        <v>197.11666666666667</v>
      </c>
      <c r="G115" s="38">
        <v>195.33333333333334</v>
      </c>
      <c r="H115" s="38">
        <v>193.71666666666667</v>
      </c>
      <c r="I115" s="38">
        <v>191.93333333333334</v>
      </c>
      <c r="J115" s="38">
        <v>198.73333333333335</v>
      </c>
      <c r="K115" s="38">
        <v>200.51666666666665</v>
      </c>
      <c r="L115" s="38">
        <v>202.13333333333335</v>
      </c>
      <c r="M115" s="28">
        <v>198.9</v>
      </c>
      <c r="N115" s="28">
        <v>195.5</v>
      </c>
      <c r="O115" s="39">
        <v>14764400</v>
      </c>
      <c r="P115" s="40">
        <v>2.9078844652615145E-2</v>
      </c>
    </row>
    <row r="116" spans="1:16" ht="12.75" customHeight="1">
      <c r="A116" s="28">
        <v>106</v>
      </c>
      <c r="B116" s="29" t="s">
        <v>86</v>
      </c>
      <c r="C116" s="30" t="s">
        <v>134</v>
      </c>
      <c r="D116" s="31">
        <v>44924</v>
      </c>
      <c r="E116" s="37">
        <v>1510.6</v>
      </c>
      <c r="F116" s="37">
        <v>1508.3</v>
      </c>
      <c r="G116" s="38">
        <v>1498.9499999999998</v>
      </c>
      <c r="H116" s="38">
        <v>1487.3</v>
      </c>
      <c r="I116" s="38">
        <v>1477.9499999999998</v>
      </c>
      <c r="J116" s="38">
        <v>1519.9499999999998</v>
      </c>
      <c r="K116" s="38">
        <v>1529.2999999999997</v>
      </c>
      <c r="L116" s="38">
        <v>1540.9499999999998</v>
      </c>
      <c r="M116" s="28">
        <v>1517.65</v>
      </c>
      <c r="N116" s="28">
        <v>1496.65</v>
      </c>
      <c r="O116" s="39">
        <v>32307800</v>
      </c>
      <c r="P116" s="40">
        <v>3.4183848219744621E-2</v>
      </c>
    </row>
    <row r="117" spans="1:16" ht="12.75" customHeight="1">
      <c r="A117" s="28">
        <v>107</v>
      </c>
      <c r="B117" s="29" t="s">
        <v>86</v>
      </c>
      <c r="C117" s="30" t="s">
        <v>394</v>
      </c>
      <c r="D117" s="31">
        <v>44924</v>
      </c>
      <c r="E117" s="37">
        <v>428.6</v>
      </c>
      <c r="F117" s="37">
        <v>425.73333333333335</v>
      </c>
      <c r="G117" s="38">
        <v>419.4666666666667</v>
      </c>
      <c r="H117" s="38">
        <v>410.33333333333337</v>
      </c>
      <c r="I117" s="38">
        <v>404.06666666666672</v>
      </c>
      <c r="J117" s="38">
        <v>434.86666666666667</v>
      </c>
      <c r="K117" s="38">
        <v>441.13333333333333</v>
      </c>
      <c r="L117" s="38">
        <v>450.26666666666665</v>
      </c>
      <c r="M117" s="28">
        <v>432</v>
      </c>
      <c r="N117" s="28">
        <v>416.6</v>
      </c>
      <c r="O117" s="39">
        <v>5551750</v>
      </c>
      <c r="P117" s="40">
        <v>-4.7505938242280287E-3</v>
      </c>
    </row>
    <row r="118" spans="1:16" ht="12.75" customHeight="1">
      <c r="A118" s="28">
        <v>108</v>
      </c>
      <c r="B118" s="29" t="s">
        <v>79</v>
      </c>
      <c r="C118" s="30" t="s">
        <v>135</v>
      </c>
      <c r="D118" s="31">
        <v>44924</v>
      </c>
      <c r="E118" s="37">
        <v>78.3</v>
      </c>
      <c r="F118" s="37">
        <v>77.850000000000009</v>
      </c>
      <c r="G118" s="38">
        <v>77.250000000000014</v>
      </c>
      <c r="H118" s="38">
        <v>76.2</v>
      </c>
      <c r="I118" s="38">
        <v>75.600000000000009</v>
      </c>
      <c r="J118" s="38">
        <v>78.90000000000002</v>
      </c>
      <c r="K118" s="38">
        <v>79.500000000000014</v>
      </c>
      <c r="L118" s="38">
        <v>80.550000000000026</v>
      </c>
      <c r="M118" s="28">
        <v>78.45</v>
      </c>
      <c r="N118" s="28">
        <v>76.8</v>
      </c>
      <c r="O118" s="39">
        <v>84220500</v>
      </c>
      <c r="P118" s="40">
        <v>6.0563708362450499E-3</v>
      </c>
    </row>
    <row r="119" spans="1:16" ht="12.75" customHeight="1">
      <c r="A119" s="28">
        <v>109</v>
      </c>
      <c r="B119" s="29" t="s">
        <v>47</v>
      </c>
      <c r="C119" s="30" t="s">
        <v>263</v>
      </c>
      <c r="D119" s="31">
        <v>44924</v>
      </c>
      <c r="E119" s="37">
        <v>858.45</v>
      </c>
      <c r="F119" s="37">
        <v>856.0333333333333</v>
      </c>
      <c r="G119" s="38">
        <v>851.16666666666663</v>
      </c>
      <c r="H119" s="38">
        <v>843.88333333333333</v>
      </c>
      <c r="I119" s="38">
        <v>839.01666666666665</v>
      </c>
      <c r="J119" s="38">
        <v>863.31666666666661</v>
      </c>
      <c r="K119" s="38">
        <v>868.18333333333339</v>
      </c>
      <c r="L119" s="38">
        <v>875.46666666666658</v>
      </c>
      <c r="M119" s="28">
        <v>860.9</v>
      </c>
      <c r="N119" s="28">
        <v>848.75</v>
      </c>
      <c r="O119" s="39">
        <v>1896700</v>
      </c>
      <c r="P119" s="40">
        <v>2.7491408934707906E-3</v>
      </c>
    </row>
    <row r="120" spans="1:16" ht="12.75" customHeight="1">
      <c r="A120" s="28">
        <v>110</v>
      </c>
      <c r="B120" s="29" t="s">
        <v>44</v>
      </c>
      <c r="C120" s="30" t="s">
        <v>136</v>
      </c>
      <c r="D120" s="31">
        <v>44924</v>
      </c>
      <c r="E120" s="37">
        <v>678.35</v>
      </c>
      <c r="F120" s="37">
        <v>676.2833333333333</v>
      </c>
      <c r="G120" s="38">
        <v>669.66666666666663</v>
      </c>
      <c r="H120" s="38">
        <v>660.98333333333335</v>
      </c>
      <c r="I120" s="38">
        <v>654.36666666666667</v>
      </c>
      <c r="J120" s="38">
        <v>684.96666666666658</v>
      </c>
      <c r="K120" s="38">
        <v>691.58333333333337</v>
      </c>
      <c r="L120" s="38">
        <v>700.26666666666654</v>
      </c>
      <c r="M120" s="28">
        <v>682.9</v>
      </c>
      <c r="N120" s="28">
        <v>667.6</v>
      </c>
      <c r="O120" s="39">
        <v>20349875</v>
      </c>
      <c r="P120" s="40">
        <v>-2.21988648307757E-2</v>
      </c>
    </row>
    <row r="121" spans="1:16" ht="12.75" customHeight="1">
      <c r="A121" s="28">
        <v>111</v>
      </c>
      <c r="B121" s="29" t="s">
        <v>56</v>
      </c>
      <c r="C121" s="30" t="s">
        <v>137</v>
      </c>
      <c r="D121" s="31">
        <v>44924</v>
      </c>
      <c r="E121" s="37">
        <v>342.05</v>
      </c>
      <c r="F121" s="37">
        <v>340.23333333333329</v>
      </c>
      <c r="G121" s="38">
        <v>337.46666666666658</v>
      </c>
      <c r="H121" s="38">
        <v>332.88333333333327</v>
      </c>
      <c r="I121" s="38">
        <v>330.11666666666656</v>
      </c>
      <c r="J121" s="38">
        <v>344.81666666666661</v>
      </c>
      <c r="K121" s="38">
        <v>347.58333333333337</v>
      </c>
      <c r="L121" s="38">
        <v>352.16666666666663</v>
      </c>
      <c r="M121" s="28">
        <v>343</v>
      </c>
      <c r="N121" s="28">
        <v>335.65</v>
      </c>
      <c r="O121" s="39">
        <v>76638400</v>
      </c>
      <c r="P121" s="40">
        <v>-4.9648926004404008E-3</v>
      </c>
    </row>
    <row r="122" spans="1:16" ht="12.75" customHeight="1">
      <c r="A122" s="28">
        <v>112</v>
      </c>
      <c r="B122" s="29" t="s">
        <v>119</v>
      </c>
      <c r="C122" s="30" t="s">
        <v>138</v>
      </c>
      <c r="D122" s="31">
        <v>44924</v>
      </c>
      <c r="E122" s="37">
        <v>554.20000000000005</v>
      </c>
      <c r="F122" s="37">
        <v>551.56666666666672</v>
      </c>
      <c r="G122" s="38">
        <v>547.63333333333344</v>
      </c>
      <c r="H122" s="38">
        <v>541.06666666666672</v>
      </c>
      <c r="I122" s="38">
        <v>537.13333333333344</v>
      </c>
      <c r="J122" s="38">
        <v>558.13333333333344</v>
      </c>
      <c r="K122" s="38">
        <v>562.06666666666661</v>
      </c>
      <c r="L122" s="38">
        <v>568.63333333333344</v>
      </c>
      <c r="M122" s="28">
        <v>555.5</v>
      </c>
      <c r="N122" s="28">
        <v>545</v>
      </c>
      <c r="O122" s="39">
        <v>22323750</v>
      </c>
      <c r="P122" s="40">
        <v>3.4837332134629432E-3</v>
      </c>
    </row>
    <row r="123" spans="1:16" ht="12.75" customHeight="1">
      <c r="A123" s="28">
        <v>113</v>
      </c>
      <c r="B123" s="29" t="s">
        <v>42</v>
      </c>
      <c r="C123" s="30" t="s">
        <v>396</v>
      </c>
      <c r="D123" s="31">
        <v>44924</v>
      </c>
      <c r="E123" s="37">
        <v>3091.75</v>
      </c>
      <c r="F123" s="37">
        <v>3077.3833333333332</v>
      </c>
      <c r="G123" s="38">
        <v>3052.7666666666664</v>
      </c>
      <c r="H123" s="38">
        <v>3013.7833333333333</v>
      </c>
      <c r="I123" s="38">
        <v>2989.1666666666665</v>
      </c>
      <c r="J123" s="38">
        <v>3116.3666666666663</v>
      </c>
      <c r="K123" s="38">
        <v>3140.9833333333331</v>
      </c>
      <c r="L123" s="38">
        <v>3179.9666666666662</v>
      </c>
      <c r="M123" s="28">
        <v>3102</v>
      </c>
      <c r="N123" s="28">
        <v>3038.4</v>
      </c>
      <c r="O123" s="39">
        <v>596750</v>
      </c>
      <c r="P123" s="40">
        <v>4.1903099083369706E-2</v>
      </c>
    </row>
    <row r="124" spans="1:16" ht="12.75" customHeight="1">
      <c r="A124" s="28">
        <v>114</v>
      </c>
      <c r="B124" s="29" t="s">
        <v>119</v>
      </c>
      <c r="C124" s="30" t="s">
        <v>139</v>
      </c>
      <c r="D124" s="31">
        <v>44924</v>
      </c>
      <c r="E124" s="37">
        <v>751.05</v>
      </c>
      <c r="F124" s="37">
        <v>748.66666666666663</v>
      </c>
      <c r="G124" s="38">
        <v>745.43333333333328</v>
      </c>
      <c r="H124" s="38">
        <v>739.81666666666661</v>
      </c>
      <c r="I124" s="38">
        <v>736.58333333333326</v>
      </c>
      <c r="J124" s="38">
        <v>754.2833333333333</v>
      </c>
      <c r="K124" s="38">
        <v>757.51666666666665</v>
      </c>
      <c r="L124" s="38">
        <v>763.13333333333333</v>
      </c>
      <c r="M124" s="28">
        <v>751.9</v>
      </c>
      <c r="N124" s="28">
        <v>743.05</v>
      </c>
      <c r="O124" s="39">
        <v>22746150</v>
      </c>
      <c r="P124" s="40">
        <v>1.4859724203518782E-3</v>
      </c>
    </row>
    <row r="125" spans="1:16" ht="12.75" customHeight="1">
      <c r="A125" s="28">
        <v>115</v>
      </c>
      <c r="B125" s="29" t="s">
        <v>44</v>
      </c>
      <c r="C125" s="30" t="s">
        <v>140</v>
      </c>
      <c r="D125" s="31">
        <v>44924</v>
      </c>
      <c r="E125" s="37">
        <v>522.5</v>
      </c>
      <c r="F125" s="37">
        <v>522.68333333333339</v>
      </c>
      <c r="G125" s="38">
        <v>519.96666666666681</v>
      </c>
      <c r="H125" s="38">
        <v>517.43333333333339</v>
      </c>
      <c r="I125" s="38">
        <v>514.71666666666681</v>
      </c>
      <c r="J125" s="38">
        <v>525.21666666666681</v>
      </c>
      <c r="K125" s="38">
        <v>527.93333333333351</v>
      </c>
      <c r="L125" s="38">
        <v>530.46666666666681</v>
      </c>
      <c r="M125" s="28">
        <v>525.4</v>
      </c>
      <c r="N125" s="28">
        <v>520.15</v>
      </c>
      <c r="O125" s="39">
        <v>16857500</v>
      </c>
      <c r="P125" s="40">
        <v>1.5282692162915005E-2</v>
      </c>
    </row>
    <row r="126" spans="1:16" ht="12.75" customHeight="1">
      <c r="A126" s="28">
        <v>116</v>
      </c>
      <c r="B126" s="29" t="s">
        <v>58</v>
      </c>
      <c r="C126" s="30" t="s">
        <v>141</v>
      </c>
      <c r="D126" s="31">
        <v>44924</v>
      </c>
      <c r="E126" s="37">
        <v>1865.75</v>
      </c>
      <c r="F126" s="37">
        <v>1862</v>
      </c>
      <c r="G126" s="38">
        <v>1854</v>
      </c>
      <c r="H126" s="38">
        <v>1842.25</v>
      </c>
      <c r="I126" s="38">
        <v>1834.25</v>
      </c>
      <c r="J126" s="38">
        <v>1873.75</v>
      </c>
      <c r="K126" s="38">
        <v>1881.75</v>
      </c>
      <c r="L126" s="38">
        <v>1893.5</v>
      </c>
      <c r="M126" s="28">
        <v>1870</v>
      </c>
      <c r="N126" s="28">
        <v>1850.25</v>
      </c>
      <c r="O126" s="39">
        <v>31120000</v>
      </c>
      <c r="P126" s="40">
        <v>-7.7036885873169739E-3</v>
      </c>
    </row>
    <row r="127" spans="1:16" ht="12.75" customHeight="1">
      <c r="A127" s="28">
        <v>117</v>
      </c>
      <c r="B127" s="29" t="s">
        <v>63</v>
      </c>
      <c r="C127" s="30" t="s">
        <v>142</v>
      </c>
      <c r="D127" s="31">
        <v>44924</v>
      </c>
      <c r="E127" s="37">
        <v>93.45</v>
      </c>
      <c r="F127" s="37">
        <v>92.783333333333346</v>
      </c>
      <c r="G127" s="38">
        <v>91.616666666666688</v>
      </c>
      <c r="H127" s="38">
        <v>89.783333333333346</v>
      </c>
      <c r="I127" s="38">
        <v>88.616666666666688</v>
      </c>
      <c r="J127" s="38">
        <v>94.616666666666688</v>
      </c>
      <c r="K127" s="38">
        <v>95.783333333333346</v>
      </c>
      <c r="L127" s="38">
        <v>97.616666666666688</v>
      </c>
      <c r="M127" s="28">
        <v>93.95</v>
      </c>
      <c r="N127" s="28">
        <v>90.95</v>
      </c>
      <c r="O127" s="39">
        <v>62905276</v>
      </c>
      <c r="P127" s="40">
        <v>-2.1234428086070213E-3</v>
      </c>
    </row>
    <row r="128" spans="1:16" ht="12.75" customHeight="1">
      <c r="A128" s="28">
        <v>118</v>
      </c>
      <c r="B128" s="29" t="s">
        <v>44</v>
      </c>
      <c r="C128" s="30" t="s">
        <v>143</v>
      </c>
      <c r="D128" s="31">
        <v>44924</v>
      </c>
      <c r="E128" s="37">
        <v>2278.5500000000002</v>
      </c>
      <c r="F128" s="37">
        <v>2260.65</v>
      </c>
      <c r="G128" s="38">
        <v>2237.7000000000003</v>
      </c>
      <c r="H128" s="38">
        <v>2196.8500000000004</v>
      </c>
      <c r="I128" s="38">
        <v>2173.9000000000005</v>
      </c>
      <c r="J128" s="38">
        <v>2301.5</v>
      </c>
      <c r="K128" s="38">
        <v>2324.4499999999998</v>
      </c>
      <c r="L128" s="38">
        <v>2365.2999999999997</v>
      </c>
      <c r="M128" s="28">
        <v>2283.6</v>
      </c>
      <c r="N128" s="28">
        <v>2219.8000000000002</v>
      </c>
      <c r="O128" s="39">
        <v>1596000</v>
      </c>
      <c r="P128" s="40">
        <v>1.6722408026755852E-2</v>
      </c>
    </row>
    <row r="129" spans="1:16" ht="12.75" customHeight="1">
      <c r="A129" s="28">
        <v>119</v>
      </c>
      <c r="B129" s="29" t="s">
        <v>47</v>
      </c>
      <c r="C129" s="30" t="s">
        <v>265</v>
      </c>
      <c r="D129" s="31">
        <v>44924</v>
      </c>
      <c r="E129" s="37">
        <v>389.5</v>
      </c>
      <c r="F129" s="37">
        <v>388.31666666666666</v>
      </c>
      <c r="G129" s="38">
        <v>384.73333333333335</v>
      </c>
      <c r="H129" s="38">
        <v>379.9666666666667</v>
      </c>
      <c r="I129" s="38">
        <v>376.38333333333338</v>
      </c>
      <c r="J129" s="38">
        <v>393.08333333333331</v>
      </c>
      <c r="K129" s="38">
        <v>396.66666666666669</v>
      </c>
      <c r="L129" s="38">
        <v>401.43333333333328</v>
      </c>
      <c r="M129" s="28">
        <v>391.9</v>
      </c>
      <c r="N129" s="28">
        <v>383.55</v>
      </c>
      <c r="O129" s="39">
        <v>11330300</v>
      </c>
      <c r="P129" s="40">
        <v>7.9262000498167458E-3</v>
      </c>
    </row>
    <row r="130" spans="1:16" ht="12.75" customHeight="1">
      <c r="A130" s="28">
        <v>120</v>
      </c>
      <c r="B130" s="29" t="s">
        <v>63</v>
      </c>
      <c r="C130" s="30" t="s">
        <v>144</v>
      </c>
      <c r="D130" s="31">
        <v>44924</v>
      </c>
      <c r="E130" s="37">
        <v>411</v>
      </c>
      <c r="F130" s="37">
        <v>408.25</v>
      </c>
      <c r="G130" s="38">
        <v>404.85</v>
      </c>
      <c r="H130" s="38">
        <v>398.70000000000005</v>
      </c>
      <c r="I130" s="38">
        <v>395.30000000000007</v>
      </c>
      <c r="J130" s="38">
        <v>414.4</v>
      </c>
      <c r="K130" s="38">
        <v>417.79999999999995</v>
      </c>
      <c r="L130" s="38">
        <v>423.94999999999993</v>
      </c>
      <c r="M130" s="28">
        <v>411.65</v>
      </c>
      <c r="N130" s="28">
        <v>402.1</v>
      </c>
      <c r="O130" s="39">
        <v>11092000</v>
      </c>
      <c r="P130" s="40">
        <v>7.4477747502270661E-3</v>
      </c>
    </row>
    <row r="131" spans="1:16" ht="12.75" customHeight="1">
      <c r="A131" s="28">
        <v>121</v>
      </c>
      <c r="B131" s="29" t="s">
        <v>70</v>
      </c>
      <c r="C131" s="30" t="s">
        <v>145</v>
      </c>
      <c r="D131" s="31">
        <v>44924</v>
      </c>
      <c r="E131" s="37">
        <v>2187.8000000000002</v>
      </c>
      <c r="F131" s="37">
        <v>2179.8833333333332</v>
      </c>
      <c r="G131" s="38">
        <v>2168.6666666666665</v>
      </c>
      <c r="H131" s="38">
        <v>2149.5333333333333</v>
      </c>
      <c r="I131" s="38">
        <v>2138.3166666666666</v>
      </c>
      <c r="J131" s="38">
        <v>2199.0166666666664</v>
      </c>
      <c r="K131" s="38">
        <v>2210.2333333333336</v>
      </c>
      <c r="L131" s="38">
        <v>2229.3666666666663</v>
      </c>
      <c r="M131" s="28">
        <v>2191.1</v>
      </c>
      <c r="N131" s="28">
        <v>2160.75</v>
      </c>
      <c r="O131" s="39">
        <v>8241600</v>
      </c>
      <c r="P131" s="40">
        <v>1.5225424981522543E-2</v>
      </c>
    </row>
    <row r="132" spans="1:16" ht="12.75" customHeight="1">
      <c r="A132" s="28">
        <v>122</v>
      </c>
      <c r="B132" s="29" t="s">
        <v>86</v>
      </c>
      <c r="C132" s="30" t="s">
        <v>952</v>
      </c>
      <c r="D132" s="31">
        <v>44924</v>
      </c>
      <c r="E132" s="37">
        <v>4397.2</v>
      </c>
      <c r="F132" s="37">
        <v>4362.2333333333327</v>
      </c>
      <c r="G132" s="38">
        <v>4317.5666666666657</v>
      </c>
      <c r="H132" s="38">
        <v>4237.9333333333334</v>
      </c>
      <c r="I132" s="38">
        <v>4193.2666666666664</v>
      </c>
      <c r="J132" s="38">
        <v>4441.866666666665</v>
      </c>
      <c r="K132" s="38">
        <v>4486.533333333331</v>
      </c>
      <c r="L132" s="38">
        <v>4566.1666666666642</v>
      </c>
      <c r="M132" s="28">
        <v>4406.8999999999996</v>
      </c>
      <c r="N132" s="28">
        <v>4282.6000000000004</v>
      </c>
      <c r="O132" s="39">
        <v>2259900</v>
      </c>
      <c r="P132" s="40">
        <v>-6.7246835443037977E-3</v>
      </c>
    </row>
    <row r="133" spans="1:16" ht="12.75" customHeight="1">
      <c r="A133" s="28">
        <v>123</v>
      </c>
      <c r="B133" s="29" t="s">
        <v>86</v>
      </c>
      <c r="C133" s="30" t="s">
        <v>147</v>
      </c>
      <c r="D133" s="31">
        <v>44924</v>
      </c>
      <c r="E133" s="37">
        <v>3985.75</v>
      </c>
      <c r="F133" s="37">
        <v>3962.8333333333335</v>
      </c>
      <c r="G133" s="38">
        <v>3929.9666666666672</v>
      </c>
      <c r="H133" s="38">
        <v>3874.1833333333338</v>
      </c>
      <c r="I133" s="38">
        <v>3841.3166666666675</v>
      </c>
      <c r="J133" s="38">
        <v>4018.6166666666668</v>
      </c>
      <c r="K133" s="38">
        <v>4051.4833333333327</v>
      </c>
      <c r="L133" s="38">
        <v>4107.2666666666664</v>
      </c>
      <c r="M133" s="28">
        <v>3995.7</v>
      </c>
      <c r="N133" s="28">
        <v>3907.05</v>
      </c>
      <c r="O133" s="39">
        <v>1137000</v>
      </c>
      <c r="P133" s="40">
        <v>9.5897709110282364E-3</v>
      </c>
    </row>
    <row r="134" spans="1:16" ht="12.75" customHeight="1">
      <c r="A134" s="28">
        <v>124</v>
      </c>
      <c r="B134" s="29" t="s">
        <v>47</v>
      </c>
      <c r="C134" s="30" t="s">
        <v>148</v>
      </c>
      <c r="D134" s="31">
        <v>44924</v>
      </c>
      <c r="E134" s="37">
        <v>731.85</v>
      </c>
      <c r="F134" s="37">
        <v>731.65</v>
      </c>
      <c r="G134" s="38">
        <v>728.15</v>
      </c>
      <c r="H134" s="38">
        <v>724.45</v>
      </c>
      <c r="I134" s="38">
        <v>720.95</v>
      </c>
      <c r="J134" s="38">
        <v>735.34999999999991</v>
      </c>
      <c r="K134" s="38">
        <v>738.84999999999991</v>
      </c>
      <c r="L134" s="38">
        <v>742.54999999999984</v>
      </c>
      <c r="M134" s="28">
        <v>735.15</v>
      </c>
      <c r="N134" s="28">
        <v>727.95</v>
      </c>
      <c r="O134" s="39">
        <v>6974250</v>
      </c>
      <c r="P134" s="40">
        <v>3.7294563843236407E-2</v>
      </c>
    </row>
    <row r="135" spans="1:16" ht="12.75" customHeight="1">
      <c r="A135" s="28">
        <v>125</v>
      </c>
      <c r="B135" s="29" t="s">
        <v>49</v>
      </c>
      <c r="C135" s="30" t="s">
        <v>149</v>
      </c>
      <c r="D135" s="31">
        <v>44924</v>
      </c>
      <c r="E135" s="37">
        <v>1295.1500000000001</v>
      </c>
      <c r="F135" s="37">
        <v>1281.55</v>
      </c>
      <c r="G135" s="38">
        <v>1265.4499999999998</v>
      </c>
      <c r="H135" s="38">
        <v>1235.7499999999998</v>
      </c>
      <c r="I135" s="38">
        <v>1219.6499999999996</v>
      </c>
      <c r="J135" s="38">
        <v>1311.25</v>
      </c>
      <c r="K135" s="38">
        <v>1327.35</v>
      </c>
      <c r="L135" s="38">
        <v>1357.0500000000002</v>
      </c>
      <c r="M135" s="28">
        <v>1297.6500000000001</v>
      </c>
      <c r="N135" s="28">
        <v>1251.8499999999999</v>
      </c>
      <c r="O135" s="39">
        <v>10709300</v>
      </c>
      <c r="P135" s="40">
        <v>2.8843002294329729E-3</v>
      </c>
    </row>
    <row r="136" spans="1:16" ht="12.75" customHeight="1">
      <c r="A136" s="28">
        <v>126</v>
      </c>
      <c r="B136" s="29" t="s">
        <v>63</v>
      </c>
      <c r="C136" s="30" t="s">
        <v>150</v>
      </c>
      <c r="D136" s="31">
        <v>44924</v>
      </c>
      <c r="E136" s="37">
        <v>237.4</v>
      </c>
      <c r="F136" s="37">
        <v>235.63333333333333</v>
      </c>
      <c r="G136" s="38">
        <v>233.16666666666666</v>
      </c>
      <c r="H136" s="38">
        <v>228.93333333333334</v>
      </c>
      <c r="I136" s="38">
        <v>226.46666666666667</v>
      </c>
      <c r="J136" s="38">
        <v>239.86666666666665</v>
      </c>
      <c r="K136" s="38">
        <v>242.33333333333334</v>
      </c>
      <c r="L136" s="38">
        <v>246.56666666666663</v>
      </c>
      <c r="M136" s="28">
        <v>238.1</v>
      </c>
      <c r="N136" s="28">
        <v>231.4</v>
      </c>
      <c r="O136" s="39">
        <v>21456000</v>
      </c>
      <c r="P136" s="40">
        <v>2.2883295194508008E-2</v>
      </c>
    </row>
    <row r="137" spans="1:16" ht="12.75" customHeight="1">
      <c r="A137" s="28">
        <v>127</v>
      </c>
      <c r="B137" s="29" t="s">
        <v>63</v>
      </c>
      <c r="C137" s="30" t="s">
        <v>151</v>
      </c>
      <c r="D137" s="31">
        <v>44924</v>
      </c>
      <c r="E137" s="37">
        <v>117.7</v>
      </c>
      <c r="F137" s="37">
        <v>116.80000000000001</v>
      </c>
      <c r="G137" s="38">
        <v>115.45000000000002</v>
      </c>
      <c r="H137" s="38">
        <v>113.2</v>
      </c>
      <c r="I137" s="38">
        <v>111.85000000000001</v>
      </c>
      <c r="J137" s="38">
        <v>119.05000000000003</v>
      </c>
      <c r="K137" s="38">
        <v>120.40000000000002</v>
      </c>
      <c r="L137" s="38">
        <v>122.65000000000003</v>
      </c>
      <c r="M137" s="28">
        <v>118.15</v>
      </c>
      <c r="N137" s="28">
        <v>114.55</v>
      </c>
      <c r="O137" s="39">
        <v>41988000</v>
      </c>
      <c r="P137" s="40">
        <v>-9.7636903919626431E-3</v>
      </c>
    </row>
    <row r="138" spans="1:16" ht="12.75" customHeight="1">
      <c r="A138" s="28">
        <v>128</v>
      </c>
      <c r="B138" s="29" t="s">
        <v>56</v>
      </c>
      <c r="C138" s="30" t="s">
        <v>152</v>
      </c>
      <c r="D138" s="31">
        <v>44924</v>
      </c>
      <c r="E138" s="37">
        <v>527.20000000000005</v>
      </c>
      <c r="F138" s="37">
        <v>523.56666666666672</v>
      </c>
      <c r="G138" s="38">
        <v>519.38333333333344</v>
      </c>
      <c r="H138" s="38">
        <v>511.56666666666672</v>
      </c>
      <c r="I138" s="38">
        <v>507.38333333333344</v>
      </c>
      <c r="J138" s="38">
        <v>531.38333333333344</v>
      </c>
      <c r="K138" s="38">
        <v>535.56666666666661</v>
      </c>
      <c r="L138" s="38">
        <v>543.38333333333344</v>
      </c>
      <c r="M138" s="28">
        <v>527.75</v>
      </c>
      <c r="N138" s="28">
        <v>515.75</v>
      </c>
      <c r="O138" s="39">
        <v>8023200</v>
      </c>
      <c r="P138" s="40">
        <v>-1.892883345561262E-2</v>
      </c>
    </row>
    <row r="139" spans="1:16" ht="12.75" customHeight="1">
      <c r="A139" s="28">
        <v>129</v>
      </c>
      <c r="B139" s="29" t="s">
        <v>49</v>
      </c>
      <c r="C139" s="30" t="s">
        <v>153</v>
      </c>
      <c r="D139" s="31">
        <v>44924</v>
      </c>
      <c r="E139" s="37">
        <v>8644.7999999999993</v>
      </c>
      <c r="F139" s="37">
        <v>8600.9666666666653</v>
      </c>
      <c r="G139" s="38">
        <v>8537.033333333331</v>
      </c>
      <c r="H139" s="38">
        <v>8429.2666666666664</v>
      </c>
      <c r="I139" s="38">
        <v>8365.3333333333321</v>
      </c>
      <c r="J139" s="38">
        <v>8708.7333333333299</v>
      </c>
      <c r="K139" s="38">
        <v>8772.6666666666642</v>
      </c>
      <c r="L139" s="38">
        <v>8880.4333333333288</v>
      </c>
      <c r="M139" s="28">
        <v>8664.9</v>
      </c>
      <c r="N139" s="28">
        <v>8493.2000000000007</v>
      </c>
      <c r="O139" s="39">
        <v>3572500</v>
      </c>
      <c r="P139" s="40">
        <v>-3.4772506214200798E-2</v>
      </c>
    </row>
    <row r="140" spans="1:16" ht="12.75" customHeight="1">
      <c r="A140" s="28">
        <v>130</v>
      </c>
      <c r="B140" s="29" t="s">
        <v>56</v>
      </c>
      <c r="C140" s="30" t="s">
        <v>154</v>
      </c>
      <c r="D140" s="31">
        <v>44924</v>
      </c>
      <c r="E140" s="37">
        <v>919.8</v>
      </c>
      <c r="F140" s="37">
        <v>914.5</v>
      </c>
      <c r="G140" s="38">
        <v>906.75</v>
      </c>
      <c r="H140" s="38">
        <v>893.7</v>
      </c>
      <c r="I140" s="38">
        <v>885.95</v>
      </c>
      <c r="J140" s="38">
        <v>927.55</v>
      </c>
      <c r="K140" s="38">
        <v>935.3</v>
      </c>
      <c r="L140" s="38">
        <v>948.34999999999991</v>
      </c>
      <c r="M140" s="28">
        <v>922.25</v>
      </c>
      <c r="N140" s="28">
        <v>901.45</v>
      </c>
      <c r="O140" s="39">
        <v>15091250</v>
      </c>
      <c r="P140" s="40">
        <v>-4.1654637687136556E-3</v>
      </c>
    </row>
    <row r="141" spans="1:16" ht="12.75" customHeight="1">
      <c r="A141" s="28">
        <v>131</v>
      </c>
      <c r="B141" s="29" t="s">
        <v>44</v>
      </c>
      <c r="C141" s="30" t="s">
        <v>427</v>
      </c>
      <c r="D141" s="31">
        <v>44924</v>
      </c>
      <c r="E141" s="37">
        <v>1665.25</v>
      </c>
      <c r="F141" s="37">
        <v>1658.4333333333332</v>
      </c>
      <c r="G141" s="38">
        <v>1648.1666666666663</v>
      </c>
      <c r="H141" s="38">
        <v>1631.083333333333</v>
      </c>
      <c r="I141" s="38">
        <v>1620.8166666666662</v>
      </c>
      <c r="J141" s="38">
        <v>1675.5166666666664</v>
      </c>
      <c r="K141" s="38">
        <v>1685.7833333333333</v>
      </c>
      <c r="L141" s="38">
        <v>1702.8666666666666</v>
      </c>
      <c r="M141" s="28">
        <v>1668.7</v>
      </c>
      <c r="N141" s="28">
        <v>1641.35</v>
      </c>
      <c r="O141" s="39">
        <v>2037600</v>
      </c>
      <c r="P141" s="40">
        <v>-2.1701555598233148E-2</v>
      </c>
    </row>
    <row r="142" spans="1:16" ht="12.75" customHeight="1">
      <c r="A142" s="28">
        <v>132</v>
      </c>
      <c r="B142" s="29" t="s">
        <v>47</v>
      </c>
      <c r="C142" s="30" t="s">
        <v>155</v>
      </c>
      <c r="D142" s="31">
        <v>44924</v>
      </c>
      <c r="E142" s="37">
        <v>1294.05</v>
      </c>
      <c r="F142" s="37">
        <v>1293.8666666666666</v>
      </c>
      <c r="G142" s="38">
        <v>1281.3833333333332</v>
      </c>
      <c r="H142" s="38">
        <v>1268.7166666666667</v>
      </c>
      <c r="I142" s="38">
        <v>1256.2333333333333</v>
      </c>
      <c r="J142" s="38">
        <v>1306.5333333333331</v>
      </c>
      <c r="K142" s="38">
        <v>1319.0166666666662</v>
      </c>
      <c r="L142" s="38">
        <v>1331.6833333333329</v>
      </c>
      <c r="M142" s="28">
        <v>1306.3499999999999</v>
      </c>
      <c r="N142" s="28">
        <v>1281.2</v>
      </c>
      <c r="O142" s="39">
        <v>1768500</v>
      </c>
      <c r="P142" s="40">
        <v>7.6923076923076927E-3</v>
      </c>
    </row>
    <row r="143" spans="1:16" ht="12.75" customHeight="1">
      <c r="A143" s="28">
        <v>133</v>
      </c>
      <c r="B143" s="29" t="s">
        <v>63</v>
      </c>
      <c r="C143" s="30" t="s">
        <v>156</v>
      </c>
      <c r="D143" s="31">
        <v>44924</v>
      </c>
      <c r="E143" s="37">
        <v>720.4</v>
      </c>
      <c r="F143" s="37">
        <v>716.44999999999993</v>
      </c>
      <c r="G143" s="38">
        <v>708.54999999999984</v>
      </c>
      <c r="H143" s="38">
        <v>696.69999999999993</v>
      </c>
      <c r="I143" s="38">
        <v>688.79999999999984</v>
      </c>
      <c r="J143" s="38">
        <v>728.29999999999984</v>
      </c>
      <c r="K143" s="38">
        <v>736.19999999999993</v>
      </c>
      <c r="L143" s="38">
        <v>748.04999999999984</v>
      </c>
      <c r="M143" s="28">
        <v>724.35</v>
      </c>
      <c r="N143" s="28">
        <v>704.6</v>
      </c>
      <c r="O143" s="39">
        <v>5409300</v>
      </c>
      <c r="P143" s="40">
        <v>7.9941860465116282E-3</v>
      </c>
    </row>
    <row r="144" spans="1:16" ht="12.75" customHeight="1">
      <c r="A144" s="28">
        <v>134</v>
      </c>
      <c r="B144" s="29" t="s">
        <v>79</v>
      </c>
      <c r="C144" s="30" t="s">
        <v>157</v>
      </c>
      <c r="D144" s="31">
        <v>44924</v>
      </c>
      <c r="E144" s="37">
        <v>909.35</v>
      </c>
      <c r="F144" s="37">
        <v>904.61666666666667</v>
      </c>
      <c r="G144" s="38">
        <v>895.88333333333333</v>
      </c>
      <c r="H144" s="38">
        <v>882.41666666666663</v>
      </c>
      <c r="I144" s="38">
        <v>873.68333333333328</v>
      </c>
      <c r="J144" s="38">
        <v>918.08333333333337</v>
      </c>
      <c r="K144" s="38">
        <v>926.81666666666672</v>
      </c>
      <c r="L144" s="38">
        <v>940.28333333333342</v>
      </c>
      <c r="M144" s="28">
        <v>913.35</v>
      </c>
      <c r="N144" s="28">
        <v>891.15</v>
      </c>
      <c r="O144" s="39">
        <v>2883200</v>
      </c>
      <c r="P144" s="40">
        <v>7.6463560334528072E-2</v>
      </c>
    </row>
    <row r="145" spans="1:16" ht="12.75" customHeight="1">
      <c r="A145" s="28">
        <v>135</v>
      </c>
      <c r="B145" s="29" t="s">
        <v>49</v>
      </c>
      <c r="C145" s="30" t="s">
        <v>808</v>
      </c>
      <c r="D145" s="31">
        <v>44924</v>
      </c>
      <c r="E145" s="37">
        <v>71</v>
      </c>
      <c r="F145" s="37">
        <v>70.61666666666666</v>
      </c>
      <c r="G145" s="38">
        <v>70.033333333333317</v>
      </c>
      <c r="H145" s="38">
        <v>69.066666666666663</v>
      </c>
      <c r="I145" s="38">
        <v>68.48333333333332</v>
      </c>
      <c r="J145" s="38">
        <v>71.583333333333314</v>
      </c>
      <c r="K145" s="38">
        <v>72.166666666666657</v>
      </c>
      <c r="L145" s="38">
        <v>73.133333333333312</v>
      </c>
      <c r="M145" s="28">
        <v>71.2</v>
      </c>
      <c r="N145" s="28">
        <v>69.650000000000006</v>
      </c>
      <c r="O145" s="39">
        <v>96444000</v>
      </c>
      <c r="P145" s="40">
        <v>5.1354203306366517E-3</v>
      </c>
    </row>
    <row r="146" spans="1:16" ht="12.75" customHeight="1">
      <c r="A146" s="28">
        <v>136</v>
      </c>
      <c r="B146" s="29" t="s">
        <v>86</v>
      </c>
      <c r="C146" s="30" t="s">
        <v>158</v>
      </c>
      <c r="D146" s="31">
        <v>44924</v>
      </c>
      <c r="E146" s="37">
        <v>1933.2</v>
      </c>
      <c r="F146" s="37">
        <v>1925.1000000000001</v>
      </c>
      <c r="G146" s="38">
        <v>1911.8500000000004</v>
      </c>
      <c r="H146" s="38">
        <v>1890.5000000000002</v>
      </c>
      <c r="I146" s="38">
        <v>1877.2500000000005</v>
      </c>
      <c r="J146" s="38">
        <v>1946.4500000000003</v>
      </c>
      <c r="K146" s="38">
        <v>1959.6999999999998</v>
      </c>
      <c r="L146" s="38">
        <v>1981.0500000000002</v>
      </c>
      <c r="M146" s="28">
        <v>1938.35</v>
      </c>
      <c r="N146" s="28">
        <v>1903.75</v>
      </c>
      <c r="O146" s="39">
        <v>2678300</v>
      </c>
      <c r="P146" s="40">
        <v>-7.9451801092693761E-3</v>
      </c>
    </row>
    <row r="147" spans="1:16" ht="12.75" customHeight="1">
      <c r="A147" s="28">
        <v>137</v>
      </c>
      <c r="B147" s="29" t="s">
        <v>49</v>
      </c>
      <c r="C147" s="30" t="s">
        <v>159</v>
      </c>
      <c r="D147" s="31">
        <v>44924</v>
      </c>
      <c r="E147" s="37">
        <v>90217.25</v>
      </c>
      <c r="F147" s="37">
        <v>89760.366666666654</v>
      </c>
      <c r="G147" s="38">
        <v>89151.433333333305</v>
      </c>
      <c r="H147" s="38">
        <v>88085.616666666654</v>
      </c>
      <c r="I147" s="38">
        <v>87476.683333333305</v>
      </c>
      <c r="J147" s="38">
        <v>90826.183333333305</v>
      </c>
      <c r="K147" s="38">
        <v>91435.116666666654</v>
      </c>
      <c r="L147" s="38">
        <v>92500.933333333305</v>
      </c>
      <c r="M147" s="28">
        <v>90369.3</v>
      </c>
      <c r="N147" s="28">
        <v>88694.55</v>
      </c>
      <c r="O147" s="39">
        <v>53970</v>
      </c>
      <c r="P147" s="40">
        <v>2.3321956769055744E-2</v>
      </c>
    </row>
    <row r="148" spans="1:16" ht="12.75" customHeight="1">
      <c r="A148" s="28">
        <v>138</v>
      </c>
      <c r="B148" s="29" t="s">
        <v>63</v>
      </c>
      <c r="C148" s="30" t="s">
        <v>160</v>
      </c>
      <c r="D148" s="31">
        <v>44924</v>
      </c>
      <c r="E148" s="37">
        <v>1094.45</v>
      </c>
      <c r="F148" s="37">
        <v>1090.1166666666666</v>
      </c>
      <c r="G148" s="38">
        <v>1078.2333333333331</v>
      </c>
      <c r="H148" s="38">
        <v>1062.0166666666667</v>
      </c>
      <c r="I148" s="38">
        <v>1050.1333333333332</v>
      </c>
      <c r="J148" s="38">
        <v>1106.333333333333</v>
      </c>
      <c r="K148" s="38">
        <v>1118.2166666666667</v>
      </c>
      <c r="L148" s="38">
        <v>1134.4333333333329</v>
      </c>
      <c r="M148" s="28">
        <v>1102</v>
      </c>
      <c r="N148" s="28">
        <v>1073.9000000000001</v>
      </c>
      <c r="O148" s="39">
        <v>7888050</v>
      </c>
      <c r="P148" s="40">
        <v>0.11300341814615837</v>
      </c>
    </row>
    <row r="149" spans="1:16" ht="12.75" customHeight="1">
      <c r="A149" s="28">
        <v>139</v>
      </c>
      <c r="B149" s="29" t="s">
        <v>119</v>
      </c>
      <c r="C149" s="30" t="s">
        <v>162</v>
      </c>
      <c r="D149" s="31">
        <v>44924</v>
      </c>
      <c r="E149" s="37">
        <v>78.45</v>
      </c>
      <c r="F149" s="37">
        <v>78.000000000000014</v>
      </c>
      <c r="G149" s="38">
        <v>77.350000000000023</v>
      </c>
      <c r="H149" s="38">
        <v>76.250000000000014</v>
      </c>
      <c r="I149" s="38">
        <v>75.600000000000023</v>
      </c>
      <c r="J149" s="38">
        <v>79.100000000000023</v>
      </c>
      <c r="K149" s="38">
        <v>79.750000000000028</v>
      </c>
      <c r="L149" s="38">
        <v>80.850000000000023</v>
      </c>
      <c r="M149" s="28">
        <v>78.650000000000006</v>
      </c>
      <c r="N149" s="28">
        <v>76.900000000000006</v>
      </c>
      <c r="O149" s="39">
        <v>60913000</v>
      </c>
      <c r="P149" s="40">
        <v>1.146581427207439E-2</v>
      </c>
    </row>
    <row r="150" spans="1:16" ht="12.75" customHeight="1">
      <c r="A150" s="28">
        <v>140</v>
      </c>
      <c r="B150" s="29" t="s">
        <v>44</v>
      </c>
      <c r="C150" s="30" t="s">
        <v>163</v>
      </c>
      <c r="D150" s="31">
        <v>44924</v>
      </c>
      <c r="E150" s="37">
        <v>4198.25</v>
      </c>
      <c r="F150" s="37">
        <v>4169.083333333333</v>
      </c>
      <c r="G150" s="38">
        <v>4097.7666666666664</v>
      </c>
      <c r="H150" s="38">
        <v>3997.2833333333333</v>
      </c>
      <c r="I150" s="38">
        <v>3925.9666666666667</v>
      </c>
      <c r="J150" s="38">
        <v>4269.5666666666657</v>
      </c>
      <c r="K150" s="38">
        <v>4340.8833333333332</v>
      </c>
      <c r="L150" s="38">
        <v>4441.3666666666659</v>
      </c>
      <c r="M150" s="28">
        <v>4240.3999999999996</v>
      </c>
      <c r="N150" s="28">
        <v>4068.6</v>
      </c>
      <c r="O150" s="39">
        <v>1108125</v>
      </c>
      <c r="P150" s="40">
        <v>-1.5767541389796148E-3</v>
      </c>
    </row>
    <row r="151" spans="1:16" ht="12.75" customHeight="1">
      <c r="A151" s="28">
        <v>141</v>
      </c>
      <c r="B151" s="29" t="s">
        <v>38</v>
      </c>
      <c r="C151" s="30" t="s">
        <v>164</v>
      </c>
      <c r="D151" s="31">
        <v>44924</v>
      </c>
      <c r="E151" s="37">
        <v>4175.5</v>
      </c>
      <c r="F151" s="37">
        <v>4134.666666666667</v>
      </c>
      <c r="G151" s="38">
        <v>4080.8333333333339</v>
      </c>
      <c r="H151" s="38">
        <v>3986.166666666667</v>
      </c>
      <c r="I151" s="38">
        <v>3932.3333333333339</v>
      </c>
      <c r="J151" s="38">
        <v>4229.3333333333339</v>
      </c>
      <c r="K151" s="38">
        <v>4283.1666666666679</v>
      </c>
      <c r="L151" s="38">
        <v>4377.8333333333339</v>
      </c>
      <c r="M151" s="28">
        <v>4188.5</v>
      </c>
      <c r="N151" s="28">
        <v>4040</v>
      </c>
      <c r="O151" s="39">
        <v>475050</v>
      </c>
      <c r="P151" s="40">
        <v>-5.3391959798994972E-3</v>
      </c>
    </row>
    <row r="152" spans="1:16" ht="12.75" customHeight="1">
      <c r="A152" s="28">
        <v>142</v>
      </c>
      <c r="B152" s="29" t="s">
        <v>56</v>
      </c>
      <c r="C152" s="30" t="s">
        <v>165</v>
      </c>
      <c r="D152" s="31">
        <v>44924</v>
      </c>
      <c r="E152" s="37">
        <v>20165.75</v>
      </c>
      <c r="F152" s="37">
        <v>20072.683333333334</v>
      </c>
      <c r="G152" s="38">
        <v>19965.366666666669</v>
      </c>
      <c r="H152" s="38">
        <v>19764.983333333334</v>
      </c>
      <c r="I152" s="38">
        <v>19657.666666666668</v>
      </c>
      <c r="J152" s="38">
        <v>20273.066666666669</v>
      </c>
      <c r="K152" s="38">
        <v>20380.383333333335</v>
      </c>
      <c r="L152" s="38">
        <v>20580.76666666667</v>
      </c>
      <c r="M152" s="28">
        <v>20180</v>
      </c>
      <c r="N152" s="28">
        <v>19872.3</v>
      </c>
      <c r="O152" s="39">
        <v>263200</v>
      </c>
      <c r="P152" s="40">
        <v>-3.4832651824928062E-3</v>
      </c>
    </row>
    <row r="153" spans="1:16" ht="12.75" customHeight="1">
      <c r="A153" s="28">
        <v>143</v>
      </c>
      <c r="B153" s="29" t="s">
        <v>119</v>
      </c>
      <c r="C153" s="30" t="s">
        <v>166</v>
      </c>
      <c r="D153" s="31">
        <v>44924</v>
      </c>
      <c r="E153" s="37">
        <v>124.3</v>
      </c>
      <c r="F153" s="37">
        <v>124.11666666666667</v>
      </c>
      <c r="G153" s="38">
        <v>123.58333333333334</v>
      </c>
      <c r="H153" s="38">
        <v>122.86666666666667</v>
      </c>
      <c r="I153" s="38">
        <v>122.33333333333334</v>
      </c>
      <c r="J153" s="38">
        <v>124.83333333333334</v>
      </c>
      <c r="K153" s="38">
        <v>125.36666666666667</v>
      </c>
      <c r="L153" s="38">
        <v>126.08333333333334</v>
      </c>
      <c r="M153" s="28">
        <v>124.65</v>
      </c>
      <c r="N153" s="28">
        <v>123.4</v>
      </c>
      <c r="O153" s="39">
        <v>30151700</v>
      </c>
      <c r="P153" s="40">
        <v>-3.3050801255840652E-2</v>
      </c>
    </row>
    <row r="154" spans="1:16" ht="12.75" customHeight="1">
      <c r="A154" s="28">
        <v>144</v>
      </c>
      <c r="B154" s="29" t="s">
        <v>167</v>
      </c>
      <c r="C154" s="30" t="s">
        <v>168</v>
      </c>
      <c r="D154" s="31">
        <v>44924</v>
      </c>
      <c r="E154" s="37">
        <v>172.45</v>
      </c>
      <c r="F154" s="37">
        <v>171.71666666666667</v>
      </c>
      <c r="G154" s="38">
        <v>170.73333333333335</v>
      </c>
      <c r="H154" s="38">
        <v>169.01666666666668</v>
      </c>
      <c r="I154" s="38">
        <v>168.03333333333336</v>
      </c>
      <c r="J154" s="38">
        <v>173.43333333333334</v>
      </c>
      <c r="K154" s="38">
        <v>174.41666666666663</v>
      </c>
      <c r="L154" s="38">
        <v>176.13333333333333</v>
      </c>
      <c r="M154" s="28">
        <v>172.7</v>
      </c>
      <c r="N154" s="28">
        <v>170</v>
      </c>
      <c r="O154" s="39">
        <v>54839700</v>
      </c>
      <c r="P154" s="40">
        <v>-1.1405672009864365E-2</v>
      </c>
    </row>
    <row r="155" spans="1:16" ht="12.75" customHeight="1">
      <c r="A155" s="28">
        <v>145</v>
      </c>
      <c r="B155" s="29" t="s">
        <v>96</v>
      </c>
      <c r="C155" s="30" t="s">
        <v>267</v>
      </c>
      <c r="D155" s="31">
        <v>44924</v>
      </c>
      <c r="E155" s="37">
        <v>888.5</v>
      </c>
      <c r="F155" s="37">
        <v>881.38333333333333</v>
      </c>
      <c r="G155" s="38">
        <v>870.4666666666667</v>
      </c>
      <c r="H155" s="38">
        <v>852.43333333333339</v>
      </c>
      <c r="I155" s="38">
        <v>841.51666666666677</v>
      </c>
      <c r="J155" s="38">
        <v>899.41666666666663</v>
      </c>
      <c r="K155" s="38">
        <v>910.33333333333337</v>
      </c>
      <c r="L155" s="38">
        <v>928.36666666666656</v>
      </c>
      <c r="M155" s="28">
        <v>892.3</v>
      </c>
      <c r="N155" s="28">
        <v>863.35</v>
      </c>
      <c r="O155" s="39">
        <v>6547800</v>
      </c>
      <c r="P155" s="40">
        <v>-6.6900286715514496E-3</v>
      </c>
    </row>
    <row r="156" spans="1:16" ht="12.75" customHeight="1">
      <c r="A156" s="28">
        <v>146</v>
      </c>
      <c r="B156" s="29" t="s">
        <v>86</v>
      </c>
      <c r="C156" s="30" t="s">
        <v>435</v>
      </c>
      <c r="D156" s="31">
        <v>44924</v>
      </c>
      <c r="E156" s="37">
        <v>3010.95</v>
      </c>
      <c r="F156" s="37">
        <v>3010.8333333333335</v>
      </c>
      <c r="G156" s="38">
        <v>2997.666666666667</v>
      </c>
      <c r="H156" s="38">
        <v>2984.3833333333337</v>
      </c>
      <c r="I156" s="38">
        <v>2971.2166666666672</v>
      </c>
      <c r="J156" s="38">
        <v>3024.1166666666668</v>
      </c>
      <c r="K156" s="38">
        <v>3037.2833333333338</v>
      </c>
      <c r="L156" s="38">
        <v>3050.5666666666666</v>
      </c>
      <c r="M156" s="28">
        <v>3024</v>
      </c>
      <c r="N156" s="28">
        <v>2997.55</v>
      </c>
      <c r="O156" s="39">
        <v>575600</v>
      </c>
      <c r="P156" s="40">
        <v>1.3023583245336149E-2</v>
      </c>
    </row>
    <row r="157" spans="1:16" ht="12.75" customHeight="1">
      <c r="A157" s="28">
        <v>147</v>
      </c>
      <c r="B157" s="29" t="s">
        <v>79</v>
      </c>
      <c r="C157" s="30" t="s">
        <v>169</v>
      </c>
      <c r="D157" s="31">
        <v>44924</v>
      </c>
      <c r="E157" s="37">
        <v>146.65</v>
      </c>
      <c r="F157" s="37">
        <v>146.98333333333335</v>
      </c>
      <c r="G157" s="38">
        <v>145.26666666666671</v>
      </c>
      <c r="H157" s="38">
        <v>143.88333333333335</v>
      </c>
      <c r="I157" s="38">
        <v>142.16666666666671</v>
      </c>
      <c r="J157" s="38">
        <v>148.3666666666667</v>
      </c>
      <c r="K157" s="38">
        <v>150.08333333333334</v>
      </c>
      <c r="L157" s="38">
        <v>151.4666666666667</v>
      </c>
      <c r="M157" s="28">
        <v>148.69999999999999</v>
      </c>
      <c r="N157" s="28">
        <v>145.6</v>
      </c>
      <c r="O157" s="39">
        <v>35420000</v>
      </c>
      <c r="P157" s="40">
        <v>3.685337540854277E-2</v>
      </c>
    </row>
    <row r="158" spans="1:16" ht="12.75" customHeight="1">
      <c r="A158" s="28">
        <v>148</v>
      </c>
      <c r="B158" s="29" t="s">
        <v>40</v>
      </c>
      <c r="C158" s="30" t="s">
        <v>170</v>
      </c>
      <c r="D158" s="31">
        <v>44924</v>
      </c>
      <c r="E158" s="37">
        <v>44234.05</v>
      </c>
      <c r="F158" s="37">
        <v>43801.583333333336</v>
      </c>
      <c r="G158" s="38">
        <v>43293.166666666672</v>
      </c>
      <c r="H158" s="38">
        <v>42352.283333333333</v>
      </c>
      <c r="I158" s="38">
        <v>41843.866666666669</v>
      </c>
      <c r="J158" s="38">
        <v>44742.466666666674</v>
      </c>
      <c r="K158" s="38">
        <v>45250.883333333346</v>
      </c>
      <c r="L158" s="38">
        <v>46191.766666666677</v>
      </c>
      <c r="M158" s="28">
        <v>44310</v>
      </c>
      <c r="N158" s="28">
        <v>42860.7</v>
      </c>
      <c r="O158" s="39">
        <v>106830</v>
      </c>
      <c r="P158" s="40">
        <v>-6.2787777312683134E-3</v>
      </c>
    </row>
    <row r="159" spans="1:16" ht="12.75" customHeight="1">
      <c r="A159" s="28">
        <v>149</v>
      </c>
      <c r="B159" s="29" t="s">
        <v>47</v>
      </c>
      <c r="C159" s="30" t="s">
        <v>171</v>
      </c>
      <c r="D159" s="31">
        <v>44924</v>
      </c>
      <c r="E159" s="37">
        <v>876.75</v>
      </c>
      <c r="F159" s="37">
        <v>880.38333333333333</v>
      </c>
      <c r="G159" s="38">
        <v>865.61666666666667</v>
      </c>
      <c r="H159" s="38">
        <v>854.48333333333335</v>
      </c>
      <c r="I159" s="38">
        <v>839.7166666666667</v>
      </c>
      <c r="J159" s="38">
        <v>891.51666666666665</v>
      </c>
      <c r="K159" s="38">
        <v>906.2833333333333</v>
      </c>
      <c r="L159" s="38">
        <v>917.41666666666663</v>
      </c>
      <c r="M159" s="28">
        <v>895.15</v>
      </c>
      <c r="N159" s="28">
        <v>869.25</v>
      </c>
      <c r="O159" s="39">
        <v>6650875</v>
      </c>
      <c r="P159" s="40">
        <v>1.6603614964270701E-2</v>
      </c>
    </row>
    <row r="160" spans="1:16" ht="12.75" customHeight="1">
      <c r="A160" s="28">
        <v>150</v>
      </c>
      <c r="B160" s="29" t="s">
        <v>86</v>
      </c>
      <c r="C160" s="30" t="s">
        <v>440</v>
      </c>
      <c r="D160" s="31">
        <v>44924</v>
      </c>
      <c r="E160" s="37">
        <v>3975.45</v>
      </c>
      <c r="F160" s="37">
        <v>3945.3166666666671</v>
      </c>
      <c r="G160" s="38">
        <v>3903.233333333334</v>
      </c>
      <c r="H160" s="38">
        <v>3831.0166666666669</v>
      </c>
      <c r="I160" s="38">
        <v>3788.9333333333338</v>
      </c>
      <c r="J160" s="38">
        <v>4017.5333333333342</v>
      </c>
      <c r="K160" s="38">
        <v>4059.6166666666672</v>
      </c>
      <c r="L160" s="38">
        <v>4131.8333333333339</v>
      </c>
      <c r="M160" s="28">
        <v>3987.4</v>
      </c>
      <c r="N160" s="28">
        <v>3873.1</v>
      </c>
      <c r="O160" s="39">
        <v>641125</v>
      </c>
      <c r="P160" s="40">
        <v>2.1672443328951036E-2</v>
      </c>
    </row>
    <row r="161" spans="1:16" ht="12.75" customHeight="1">
      <c r="A161" s="28">
        <v>151</v>
      </c>
      <c r="B161" s="29" t="s">
        <v>79</v>
      </c>
      <c r="C161" s="30" t="s">
        <v>172</v>
      </c>
      <c r="D161" s="31">
        <v>44924</v>
      </c>
      <c r="E161" s="37">
        <v>214.2</v>
      </c>
      <c r="F161" s="37">
        <v>213.6</v>
      </c>
      <c r="G161" s="38">
        <v>212.64999999999998</v>
      </c>
      <c r="H161" s="38">
        <v>211.1</v>
      </c>
      <c r="I161" s="38">
        <v>210.14999999999998</v>
      </c>
      <c r="J161" s="38">
        <v>215.14999999999998</v>
      </c>
      <c r="K161" s="38">
        <v>216.09999999999997</v>
      </c>
      <c r="L161" s="38">
        <v>217.64999999999998</v>
      </c>
      <c r="M161" s="28">
        <v>214.55</v>
      </c>
      <c r="N161" s="28">
        <v>212.05</v>
      </c>
      <c r="O161" s="39">
        <v>12939000</v>
      </c>
      <c r="P161" s="40">
        <v>1.386929948283968E-2</v>
      </c>
    </row>
    <row r="162" spans="1:16" ht="12.75" customHeight="1">
      <c r="A162" s="28">
        <v>152</v>
      </c>
      <c r="B162" s="29" t="s">
        <v>63</v>
      </c>
      <c r="C162" s="30" t="s">
        <v>173</v>
      </c>
      <c r="D162" s="31">
        <v>44924</v>
      </c>
      <c r="E162" s="37">
        <v>145.15</v>
      </c>
      <c r="F162" s="37">
        <v>144.08333333333334</v>
      </c>
      <c r="G162" s="38">
        <v>142.56666666666669</v>
      </c>
      <c r="H162" s="38">
        <v>139.98333333333335</v>
      </c>
      <c r="I162" s="38">
        <v>138.4666666666667</v>
      </c>
      <c r="J162" s="38">
        <v>146.66666666666669</v>
      </c>
      <c r="K162" s="38">
        <v>148.18333333333334</v>
      </c>
      <c r="L162" s="38">
        <v>150.76666666666668</v>
      </c>
      <c r="M162" s="28">
        <v>145.6</v>
      </c>
      <c r="N162" s="28">
        <v>141.5</v>
      </c>
      <c r="O162" s="39">
        <v>52402400</v>
      </c>
      <c r="P162" s="40">
        <v>3.9478538925101461E-2</v>
      </c>
    </row>
    <row r="163" spans="1:16" ht="12.75" customHeight="1">
      <c r="A163" s="28">
        <v>153</v>
      </c>
      <c r="B163" s="29" t="s">
        <v>56</v>
      </c>
      <c r="C163" s="30" t="s">
        <v>175</v>
      </c>
      <c r="D163" s="31">
        <v>44924</v>
      </c>
      <c r="E163" s="37">
        <v>2612.25</v>
      </c>
      <c r="F163" s="37">
        <v>2605.7166666666667</v>
      </c>
      <c r="G163" s="38">
        <v>2591.6333333333332</v>
      </c>
      <c r="H163" s="38">
        <v>2571.0166666666664</v>
      </c>
      <c r="I163" s="38">
        <v>2556.9333333333329</v>
      </c>
      <c r="J163" s="38">
        <v>2626.3333333333335</v>
      </c>
      <c r="K163" s="38">
        <v>2640.4166666666665</v>
      </c>
      <c r="L163" s="38">
        <v>2661.0333333333338</v>
      </c>
      <c r="M163" s="28">
        <v>2619.8000000000002</v>
      </c>
      <c r="N163" s="28">
        <v>2585.1</v>
      </c>
      <c r="O163" s="39">
        <v>2722000</v>
      </c>
      <c r="P163" s="40">
        <v>1.02997123503758E-2</v>
      </c>
    </row>
    <row r="164" spans="1:16" ht="12.75" customHeight="1">
      <c r="A164" s="28">
        <v>154</v>
      </c>
      <c r="B164" s="29" t="s">
        <v>38</v>
      </c>
      <c r="C164" s="30" t="s">
        <v>176</v>
      </c>
      <c r="D164" s="31">
        <v>44924</v>
      </c>
      <c r="E164" s="37">
        <v>3567.8</v>
      </c>
      <c r="F164" s="37">
        <v>3546.3833333333337</v>
      </c>
      <c r="G164" s="38">
        <v>3518.7166666666672</v>
      </c>
      <c r="H164" s="38">
        <v>3469.6333333333337</v>
      </c>
      <c r="I164" s="38">
        <v>3441.9666666666672</v>
      </c>
      <c r="J164" s="38">
        <v>3595.4666666666672</v>
      </c>
      <c r="K164" s="38">
        <v>3623.1333333333341</v>
      </c>
      <c r="L164" s="38">
        <v>3672.2166666666672</v>
      </c>
      <c r="M164" s="28">
        <v>3574.05</v>
      </c>
      <c r="N164" s="28">
        <v>3497.3</v>
      </c>
      <c r="O164" s="39">
        <v>1680500</v>
      </c>
      <c r="P164" s="40">
        <v>8.5521380345086277E-3</v>
      </c>
    </row>
    <row r="165" spans="1:16" ht="12.75" customHeight="1">
      <c r="A165" s="28">
        <v>155</v>
      </c>
      <c r="B165" s="29" t="s">
        <v>58</v>
      </c>
      <c r="C165" s="30" t="s">
        <v>177</v>
      </c>
      <c r="D165" s="31">
        <v>44924</v>
      </c>
      <c r="E165" s="37">
        <v>56.55</v>
      </c>
      <c r="F165" s="37">
        <v>56.516666666666659</v>
      </c>
      <c r="G165" s="38">
        <v>55.883333333333319</v>
      </c>
      <c r="H165" s="38">
        <v>55.216666666666661</v>
      </c>
      <c r="I165" s="38">
        <v>54.583333333333321</v>
      </c>
      <c r="J165" s="38">
        <v>57.183333333333316</v>
      </c>
      <c r="K165" s="38">
        <v>57.816666666666656</v>
      </c>
      <c r="L165" s="38">
        <v>58.483333333333313</v>
      </c>
      <c r="M165" s="28">
        <v>57.15</v>
      </c>
      <c r="N165" s="28">
        <v>55.85</v>
      </c>
      <c r="O165" s="39">
        <v>209392000</v>
      </c>
      <c r="P165" s="40">
        <v>-3.9486238532110092E-2</v>
      </c>
    </row>
    <row r="166" spans="1:16" ht="12.75" customHeight="1">
      <c r="A166" s="28">
        <v>156</v>
      </c>
      <c r="B166" s="29" t="s">
        <v>44</v>
      </c>
      <c r="C166" s="30" t="s">
        <v>269</v>
      </c>
      <c r="D166" s="31">
        <v>44924</v>
      </c>
      <c r="E166" s="37">
        <v>2737.55</v>
      </c>
      <c r="F166" s="37">
        <v>2718.4833333333336</v>
      </c>
      <c r="G166" s="38">
        <v>2676.9666666666672</v>
      </c>
      <c r="H166" s="38">
        <v>2616.3833333333337</v>
      </c>
      <c r="I166" s="38">
        <v>2574.8666666666672</v>
      </c>
      <c r="J166" s="38">
        <v>2779.0666666666671</v>
      </c>
      <c r="K166" s="38">
        <v>2820.5833333333335</v>
      </c>
      <c r="L166" s="38">
        <v>2881.166666666667</v>
      </c>
      <c r="M166" s="28">
        <v>2760</v>
      </c>
      <c r="N166" s="28">
        <v>2657.9</v>
      </c>
      <c r="O166" s="39">
        <v>973800</v>
      </c>
      <c r="P166" s="40">
        <v>-2.3759398496240602E-2</v>
      </c>
    </row>
    <row r="167" spans="1:16" ht="12.75" customHeight="1">
      <c r="A167" s="28">
        <v>157</v>
      </c>
      <c r="B167" s="29" t="s">
        <v>167</v>
      </c>
      <c r="C167" s="30" t="s">
        <v>178</v>
      </c>
      <c r="D167" s="31">
        <v>44924</v>
      </c>
      <c r="E167" s="37">
        <v>219.6</v>
      </c>
      <c r="F167" s="37">
        <v>217.81666666666669</v>
      </c>
      <c r="G167" s="38">
        <v>215.88333333333338</v>
      </c>
      <c r="H167" s="38">
        <v>212.16666666666669</v>
      </c>
      <c r="I167" s="38">
        <v>210.23333333333338</v>
      </c>
      <c r="J167" s="38">
        <v>221.53333333333339</v>
      </c>
      <c r="K167" s="38">
        <v>223.46666666666673</v>
      </c>
      <c r="L167" s="38">
        <v>227.18333333333339</v>
      </c>
      <c r="M167" s="28">
        <v>219.75</v>
      </c>
      <c r="N167" s="28">
        <v>214.1</v>
      </c>
      <c r="O167" s="39">
        <v>36158400</v>
      </c>
      <c r="P167" s="40">
        <v>-2.1124186828448212E-2</v>
      </c>
    </row>
    <row r="168" spans="1:16" ht="12.75" customHeight="1">
      <c r="A168" s="28">
        <v>158</v>
      </c>
      <c r="B168" s="29" t="s">
        <v>179</v>
      </c>
      <c r="C168" s="30" t="s">
        <v>180</v>
      </c>
      <c r="D168" s="31">
        <v>44924</v>
      </c>
      <c r="E168" s="37">
        <v>1851.35</v>
      </c>
      <c r="F168" s="37">
        <v>1840.7</v>
      </c>
      <c r="G168" s="38">
        <v>1827.45</v>
      </c>
      <c r="H168" s="38">
        <v>1803.55</v>
      </c>
      <c r="I168" s="38">
        <v>1790.3</v>
      </c>
      <c r="J168" s="38">
        <v>1864.6000000000001</v>
      </c>
      <c r="K168" s="38">
        <v>1877.8500000000001</v>
      </c>
      <c r="L168" s="38">
        <v>1901.7500000000002</v>
      </c>
      <c r="M168" s="28">
        <v>1853.95</v>
      </c>
      <c r="N168" s="28">
        <v>1816.8</v>
      </c>
      <c r="O168" s="39">
        <v>3104189</v>
      </c>
      <c r="P168" s="40">
        <v>-3.7238071194142894E-2</v>
      </c>
    </row>
    <row r="169" spans="1:16" ht="12.75" customHeight="1">
      <c r="A169" s="28">
        <v>159</v>
      </c>
      <c r="B169" s="29" t="s">
        <v>44</v>
      </c>
      <c r="C169" s="30" t="s">
        <v>452</v>
      </c>
      <c r="D169" s="31">
        <v>44924</v>
      </c>
      <c r="E169" s="37">
        <v>179.05</v>
      </c>
      <c r="F169" s="37">
        <v>178.26666666666665</v>
      </c>
      <c r="G169" s="38">
        <v>176.93333333333331</v>
      </c>
      <c r="H169" s="38">
        <v>174.81666666666666</v>
      </c>
      <c r="I169" s="38">
        <v>173.48333333333332</v>
      </c>
      <c r="J169" s="38">
        <v>180.3833333333333</v>
      </c>
      <c r="K169" s="38">
        <v>181.71666666666667</v>
      </c>
      <c r="L169" s="38">
        <v>183.83333333333329</v>
      </c>
      <c r="M169" s="28">
        <v>179.6</v>
      </c>
      <c r="N169" s="28">
        <v>176.15</v>
      </c>
      <c r="O169" s="39">
        <v>10685500</v>
      </c>
      <c r="P169" s="40">
        <v>2.5873655913978496E-2</v>
      </c>
    </row>
    <row r="170" spans="1:16" ht="12.75" customHeight="1">
      <c r="A170" s="28">
        <v>160</v>
      </c>
      <c r="B170" s="29" t="s">
        <v>42</v>
      </c>
      <c r="C170" s="30" t="s">
        <v>181</v>
      </c>
      <c r="D170" s="31">
        <v>44924</v>
      </c>
      <c r="E170" s="37">
        <v>722.6</v>
      </c>
      <c r="F170" s="37">
        <v>719.29999999999984</v>
      </c>
      <c r="G170" s="38">
        <v>714.59999999999968</v>
      </c>
      <c r="H170" s="38">
        <v>706.5999999999998</v>
      </c>
      <c r="I170" s="38">
        <v>701.89999999999964</v>
      </c>
      <c r="J170" s="38">
        <v>727.29999999999973</v>
      </c>
      <c r="K170" s="38">
        <v>731.99999999999977</v>
      </c>
      <c r="L170" s="38">
        <v>739.99999999999977</v>
      </c>
      <c r="M170" s="28">
        <v>724</v>
      </c>
      <c r="N170" s="28">
        <v>711.3</v>
      </c>
      <c r="O170" s="39">
        <v>3458650</v>
      </c>
      <c r="P170" s="40">
        <v>1.4767413241447206E-3</v>
      </c>
    </row>
    <row r="171" spans="1:16" ht="12.75" customHeight="1">
      <c r="A171" s="28">
        <v>161</v>
      </c>
      <c r="B171" s="29" t="s">
        <v>58</v>
      </c>
      <c r="C171" s="30" t="s">
        <v>182</v>
      </c>
      <c r="D171" s="31">
        <v>44924</v>
      </c>
      <c r="E171" s="37">
        <v>168.65</v>
      </c>
      <c r="F171" s="37">
        <v>166.81666666666666</v>
      </c>
      <c r="G171" s="38">
        <v>164.38333333333333</v>
      </c>
      <c r="H171" s="38">
        <v>160.11666666666667</v>
      </c>
      <c r="I171" s="38">
        <v>157.68333333333334</v>
      </c>
      <c r="J171" s="38">
        <v>171.08333333333331</v>
      </c>
      <c r="K171" s="38">
        <v>173.51666666666665</v>
      </c>
      <c r="L171" s="38">
        <v>177.7833333333333</v>
      </c>
      <c r="M171" s="28">
        <v>169.25</v>
      </c>
      <c r="N171" s="28">
        <v>162.55000000000001</v>
      </c>
      <c r="O171" s="39">
        <v>40730000</v>
      </c>
      <c r="P171" s="40">
        <v>1.9907349442844623E-2</v>
      </c>
    </row>
    <row r="172" spans="1:16" ht="12.75" customHeight="1">
      <c r="A172" s="28">
        <v>162</v>
      </c>
      <c r="B172" s="29" t="s">
        <v>167</v>
      </c>
      <c r="C172" s="30" t="s">
        <v>183</v>
      </c>
      <c r="D172" s="31">
        <v>44924</v>
      </c>
      <c r="E172" s="37">
        <v>113.85</v>
      </c>
      <c r="F172" s="37">
        <v>113.18333333333332</v>
      </c>
      <c r="G172" s="38">
        <v>112.06666666666665</v>
      </c>
      <c r="H172" s="38">
        <v>110.28333333333333</v>
      </c>
      <c r="I172" s="38">
        <v>109.16666666666666</v>
      </c>
      <c r="J172" s="38">
        <v>114.96666666666664</v>
      </c>
      <c r="K172" s="38">
        <v>116.08333333333331</v>
      </c>
      <c r="L172" s="38">
        <v>117.86666666666663</v>
      </c>
      <c r="M172" s="28">
        <v>114.3</v>
      </c>
      <c r="N172" s="28">
        <v>111.4</v>
      </c>
      <c r="O172" s="39">
        <v>70344000</v>
      </c>
      <c r="P172" s="40">
        <v>2.1017185322805387E-2</v>
      </c>
    </row>
    <row r="173" spans="1:16" ht="12.75" customHeight="1">
      <c r="A173" s="28">
        <v>163</v>
      </c>
      <c r="B173" s="29" t="s">
        <v>79</v>
      </c>
      <c r="C173" s="30" t="s">
        <v>184</v>
      </c>
      <c r="D173" s="31">
        <v>44924</v>
      </c>
      <c r="E173" s="37">
        <v>2611.4</v>
      </c>
      <c r="F173" s="37">
        <v>2601.5333333333333</v>
      </c>
      <c r="G173" s="38">
        <v>2588.0666666666666</v>
      </c>
      <c r="H173" s="38">
        <v>2564.7333333333331</v>
      </c>
      <c r="I173" s="38">
        <v>2551.2666666666664</v>
      </c>
      <c r="J173" s="38">
        <v>2624.8666666666668</v>
      </c>
      <c r="K173" s="38">
        <v>2638.333333333333</v>
      </c>
      <c r="L173" s="38">
        <v>2661.666666666667</v>
      </c>
      <c r="M173" s="28">
        <v>2615</v>
      </c>
      <c r="N173" s="28">
        <v>2578.1999999999998</v>
      </c>
      <c r="O173" s="39">
        <v>35160500</v>
      </c>
      <c r="P173" s="40">
        <v>8.7504124169786694E-3</v>
      </c>
    </row>
    <row r="174" spans="1:16" ht="12.75" customHeight="1">
      <c r="A174" s="28">
        <v>164</v>
      </c>
      <c r="B174" s="29" t="s">
        <v>119</v>
      </c>
      <c r="C174" s="30" t="s">
        <v>185</v>
      </c>
      <c r="D174" s="31">
        <v>44924</v>
      </c>
      <c r="E174" s="37">
        <v>83.4</v>
      </c>
      <c r="F174" s="37">
        <v>83.13333333333334</v>
      </c>
      <c r="G174" s="38">
        <v>82.666666666666686</v>
      </c>
      <c r="H174" s="38">
        <v>81.933333333333351</v>
      </c>
      <c r="I174" s="38">
        <v>81.466666666666697</v>
      </c>
      <c r="J174" s="38">
        <v>83.866666666666674</v>
      </c>
      <c r="K174" s="38">
        <v>84.333333333333343</v>
      </c>
      <c r="L174" s="38">
        <v>85.066666666666663</v>
      </c>
      <c r="M174" s="28">
        <v>83.6</v>
      </c>
      <c r="N174" s="28">
        <v>82.4</v>
      </c>
      <c r="O174" s="39">
        <v>115592000</v>
      </c>
      <c r="P174" s="40">
        <v>5.0953863276698604E-3</v>
      </c>
    </row>
    <row r="175" spans="1:16" ht="12.75" customHeight="1">
      <c r="A175" s="28">
        <v>165</v>
      </c>
      <c r="B175" s="29" t="s">
        <v>58</v>
      </c>
      <c r="C175" s="30" t="s">
        <v>272</v>
      </c>
      <c r="D175" s="31">
        <v>44924</v>
      </c>
      <c r="E175" s="37">
        <v>799.35</v>
      </c>
      <c r="F175" s="37">
        <v>797.7833333333333</v>
      </c>
      <c r="G175" s="38">
        <v>793.46666666666658</v>
      </c>
      <c r="H175" s="38">
        <v>787.58333333333326</v>
      </c>
      <c r="I175" s="38">
        <v>783.26666666666654</v>
      </c>
      <c r="J175" s="38">
        <v>803.66666666666663</v>
      </c>
      <c r="K175" s="38">
        <v>807.98333333333323</v>
      </c>
      <c r="L175" s="38">
        <v>813.86666666666667</v>
      </c>
      <c r="M175" s="28">
        <v>802.1</v>
      </c>
      <c r="N175" s="28">
        <v>791.9</v>
      </c>
      <c r="O175" s="39">
        <v>6872000</v>
      </c>
      <c r="P175" s="40">
        <v>1.2822007226949528E-3</v>
      </c>
    </row>
    <row r="176" spans="1:16" ht="12.75" customHeight="1">
      <c r="A176" s="28">
        <v>166</v>
      </c>
      <c r="B176" s="29" t="s">
        <v>63</v>
      </c>
      <c r="C176" s="30" t="s">
        <v>186</v>
      </c>
      <c r="D176" s="31">
        <v>44924</v>
      </c>
      <c r="E176" s="37">
        <v>1274.3499999999999</v>
      </c>
      <c r="F176" s="37">
        <v>1269.0833333333333</v>
      </c>
      <c r="G176" s="38">
        <v>1261.2666666666664</v>
      </c>
      <c r="H176" s="38">
        <v>1248.1833333333332</v>
      </c>
      <c r="I176" s="38">
        <v>1240.3666666666663</v>
      </c>
      <c r="J176" s="38">
        <v>1282.1666666666665</v>
      </c>
      <c r="K176" s="38">
        <v>1289.9833333333336</v>
      </c>
      <c r="L176" s="38">
        <v>1303.0666666666666</v>
      </c>
      <c r="M176" s="28">
        <v>1276.9000000000001</v>
      </c>
      <c r="N176" s="28">
        <v>1256</v>
      </c>
      <c r="O176" s="39">
        <v>5424000</v>
      </c>
      <c r="P176" s="40">
        <v>5.1424600416956224E-3</v>
      </c>
    </row>
    <row r="177" spans="1:16" ht="12.75" customHeight="1">
      <c r="A177" s="28">
        <v>167</v>
      </c>
      <c r="B177" s="29" t="s">
        <v>58</v>
      </c>
      <c r="C177" s="30" t="s">
        <v>187</v>
      </c>
      <c r="D177" s="31">
        <v>44924</v>
      </c>
      <c r="E177" s="37">
        <v>606.54999999999995</v>
      </c>
      <c r="F177" s="37">
        <v>606.15</v>
      </c>
      <c r="G177" s="38">
        <v>603.04999999999995</v>
      </c>
      <c r="H177" s="38">
        <v>599.54999999999995</v>
      </c>
      <c r="I177" s="38">
        <v>596.44999999999993</v>
      </c>
      <c r="J177" s="38">
        <v>609.65</v>
      </c>
      <c r="K177" s="38">
        <v>612.75000000000011</v>
      </c>
      <c r="L177" s="38">
        <v>616.25</v>
      </c>
      <c r="M177" s="28">
        <v>609.25</v>
      </c>
      <c r="N177" s="28">
        <v>602.65</v>
      </c>
      <c r="O177" s="39">
        <v>61878000</v>
      </c>
      <c r="P177" s="40">
        <v>-3.4545234931755045E-3</v>
      </c>
    </row>
    <row r="178" spans="1:16" ht="12.75" customHeight="1">
      <c r="A178" s="28">
        <v>168</v>
      </c>
      <c r="B178" s="29" t="s">
        <v>42</v>
      </c>
      <c r="C178" s="30" t="s">
        <v>188</v>
      </c>
      <c r="D178" s="31">
        <v>44924</v>
      </c>
      <c r="E178" s="37">
        <v>23913.1</v>
      </c>
      <c r="F178" s="37">
        <v>23839.733333333334</v>
      </c>
      <c r="G178" s="38">
        <v>23685.466666666667</v>
      </c>
      <c r="H178" s="38">
        <v>23457.833333333332</v>
      </c>
      <c r="I178" s="38">
        <v>23303.566666666666</v>
      </c>
      <c r="J178" s="38">
        <v>24067.366666666669</v>
      </c>
      <c r="K178" s="38">
        <v>24221.633333333339</v>
      </c>
      <c r="L178" s="38">
        <v>24449.26666666667</v>
      </c>
      <c r="M178" s="28">
        <v>23994</v>
      </c>
      <c r="N178" s="28">
        <v>23612.1</v>
      </c>
      <c r="O178" s="39">
        <v>230025</v>
      </c>
      <c r="P178" s="40">
        <v>-9.8999246744861727E-3</v>
      </c>
    </row>
    <row r="179" spans="1:16" ht="12.75" customHeight="1">
      <c r="A179" s="28">
        <v>169</v>
      </c>
      <c r="B179" s="29" t="s">
        <v>70</v>
      </c>
      <c r="C179" s="30" t="s">
        <v>189</v>
      </c>
      <c r="D179" s="31">
        <v>44924</v>
      </c>
      <c r="E179" s="37">
        <v>2964.65</v>
      </c>
      <c r="F179" s="37">
        <v>2939.4666666666667</v>
      </c>
      <c r="G179" s="38">
        <v>2907.5333333333333</v>
      </c>
      <c r="H179" s="38">
        <v>2850.4166666666665</v>
      </c>
      <c r="I179" s="38">
        <v>2818.4833333333331</v>
      </c>
      <c r="J179" s="38">
        <v>2996.5833333333335</v>
      </c>
      <c r="K179" s="38">
        <v>3028.5166666666669</v>
      </c>
      <c r="L179" s="38">
        <v>3085.6333333333337</v>
      </c>
      <c r="M179" s="28">
        <v>2971.4</v>
      </c>
      <c r="N179" s="28">
        <v>2882.35</v>
      </c>
      <c r="O179" s="39">
        <v>1819950</v>
      </c>
      <c r="P179" s="40">
        <v>-6.7537145429986496E-3</v>
      </c>
    </row>
    <row r="180" spans="1:16" ht="12.75" customHeight="1">
      <c r="A180" s="28">
        <v>170</v>
      </c>
      <c r="B180" s="29" t="s">
        <v>40</v>
      </c>
      <c r="C180" s="30" t="s">
        <v>190</v>
      </c>
      <c r="D180" s="31">
        <v>44924</v>
      </c>
      <c r="E180" s="37">
        <v>2330.1</v>
      </c>
      <c r="F180" s="37">
        <v>2310.4999999999995</v>
      </c>
      <c r="G180" s="38">
        <v>2286.0499999999993</v>
      </c>
      <c r="H180" s="38">
        <v>2241.9999999999995</v>
      </c>
      <c r="I180" s="38">
        <v>2217.5499999999993</v>
      </c>
      <c r="J180" s="38">
        <v>2354.5499999999993</v>
      </c>
      <c r="K180" s="38">
        <v>2378.9999999999991</v>
      </c>
      <c r="L180" s="38">
        <v>2423.0499999999993</v>
      </c>
      <c r="M180" s="28">
        <v>2334.9499999999998</v>
      </c>
      <c r="N180" s="28">
        <v>2266.4499999999998</v>
      </c>
      <c r="O180" s="39">
        <v>4701375</v>
      </c>
      <c r="P180" s="40">
        <v>-7.8347578347578353E-3</v>
      </c>
    </row>
    <row r="181" spans="1:16" ht="12.75" customHeight="1">
      <c r="A181" s="28">
        <v>171</v>
      </c>
      <c r="B181" s="29" t="s">
        <v>63</v>
      </c>
      <c r="C181" s="30" t="s">
        <v>191</v>
      </c>
      <c r="D181" s="31">
        <v>44924</v>
      </c>
      <c r="E181" s="37">
        <v>1322.9</v>
      </c>
      <c r="F181" s="37">
        <v>1321.9</v>
      </c>
      <c r="G181" s="38">
        <v>1310.1500000000001</v>
      </c>
      <c r="H181" s="38">
        <v>1297.4000000000001</v>
      </c>
      <c r="I181" s="38">
        <v>1285.6500000000001</v>
      </c>
      <c r="J181" s="38">
        <v>1334.65</v>
      </c>
      <c r="K181" s="38">
        <v>1346.4</v>
      </c>
      <c r="L181" s="38">
        <v>1359.15</v>
      </c>
      <c r="M181" s="28">
        <v>1333.65</v>
      </c>
      <c r="N181" s="28">
        <v>1309.1500000000001</v>
      </c>
      <c r="O181" s="39">
        <v>7252800</v>
      </c>
      <c r="P181" s="40">
        <v>3.9738517116807155E-2</v>
      </c>
    </row>
    <row r="182" spans="1:16" ht="12.75" customHeight="1">
      <c r="A182" s="28">
        <v>172</v>
      </c>
      <c r="B182" s="29" t="s">
        <v>47</v>
      </c>
      <c r="C182" s="30" t="s">
        <v>192</v>
      </c>
      <c r="D182" s="31">
        <v>44924</v>
      </c>
      <c r="E182" s="37">
        <v>992.4</v>
      </c>
      <c r="F182" s="37">
        <v>989.5333333333333</v>
      </c>
      <c r="G182" s="38">
        <v>981.46666666666658</v>
      </c>
      <c r="H182" s="38">
        <v>970.5333333333333</v>
      </c>
      <c r="I182" s="38">
        <v>962.46666666666658</v>
      </c>
      <c r="J182" s="38">
        <v>1000.4666666666666</v>
      </c>
      <c r="K182" s="38">
        <v>1008.5333333333332</v>
      </c>
      <c r="L182" s="38">
        <v>1019.4666666666666</v>
      </c>
      <c r="M182" s="28">
        <v>997.6</v>
      </c>
      <c r="N182" s="28">
        <v>978.6</v>
      </c>
      <c r="O182" s="39">
        <v>16051700</v>
      </c>
      <c r="P182" s="40">
        <v>7.0264810504589168E-3</v>
      </c>
    </row>
    <row r="183" spans="1:16" ht="12.75" customHeight="1">
      <c r="A183" s="28">
        <v>173</v>
      </c>
      <c r="B183" s="29" t="s">
        <v>179</v>
      </c>
      <c r="C183" s="30" t="s">
        <v>193</v>
      </c>
      <c r="D183" s="31">
        <v>44924</v>
      </c>
      <c r="E183" s="37">
        <v>508.3</v>
      </c>
      <c r="F183" s="37">
        <v>506.95</v>
      </c>
      <c r="G183" s="38">
        <v>501.9</v>
      </c>
      <c r="H183" s="38">
        <v>495.5</v>
      </c>
      <c r="I183" s="38">
        <v>490.45</v>
      </c>
      <c r="J183" s="38">
        <v>513.34999999999991</v>
      </c>
      <c r="K183" s="38">
        <v>518.40000000000009</v>
      </c>
      <c r="L183" s="38">
        <v>524.79999999999995</v>
      </c>
      <c r="M183" s="28">
        <v>512</v>
      </c>
      <c r="N183" s="28">
        <v>500.55</v>
      </c>
      <c r="O183" s="39">
        <v>9024000</v>
      </c>
      <c r="P183" s="40">
        <v>3.3355570380253501E-3</v>
      </c>
    </row>
    <row r="184" spans="1:16" ht="12.75" customHeight="1">
      <c r="A184" s="28">
        <v>174</v>
      </c>
      <c r="B184" s="29" t="s">
        <v>47</v>
      </c>
      <c r="C184" s="30" t="s">
        <v>274</v>
      </c>
      <c r="D184" s="31">
        <v>44924</v>
      </c>
      <c r="E184" s="37">
        <v>576.4</v>
      </c>
      <c r="F184" s="37">
        <v>576.53333333333342</v>
      </c>
      <c r="G184" s="38">
        <v>571.31666666666683</v>
      </c>
      <c r="H184" s="38">
        <v>566.23333333333346</v>
      </c>
      <c r="I184" s="38">
        <v>561.01666666666688</v>
      </c>
      <c r="J184" s="38">
        <v>581.61666666666679</v>
      </c>
      <c r="K184" s="38">
        <v>586.83333333333326</v>
      </c>
      <c r="L184" s="38">
        <v>591.91666666666674</v>
      </c>
      <c r="M184" s="28">
        <v>581.75</v>
      </c>
      <c r="N184" s="28">
        <v>571.45000000000005</v>
      </c>
      <c r="O184" s="39">
        <v>1942000</v>
      </c>
      <c r="P184" s="40">
        <v>2.0493956910141883E-2</v>
      </c>
    </row>
    <row r="185" spans="1:16" ht="12.75" customHeight="1">
      <c r="A185" s="28">
        <v>175</v>
      </c>
      <c r="B185" s="29" t="s">
        <v>38</v>
      </c>
      <c r="C185" s="30" t="s">
        <v>194</v>
      </c>
      <c r="D185" s="31">
        <v>44924</v>
      </c>
      <c r="E185" s="37">
        <v>993.5</v>
      </c>
      <c r="F185" s="37">
        <v>987.76666666666677</v>
      </c>
      <c r="G185" s="38">
        <v>978.33333333333348</v>
      </c>
      <c r="H185" s="38">
        <v>963.16666666666674</v>
      </c>
      <c r="I185" s="38">
        <v>953.73333333333346</v>
      </c>
      <c r="J185" s="38">
        <v>1002.9333333333335</v>
      </c>
      <c r="K185" s="38">
        <v>1012.3666666666667</v>
      </c>
      <c r="L185" s="38">
        <v>1027.5333333333335</v>
      </c>
      <c r="M185" s="28">
        <v>997.2</v>
      </c>
      <c r="N185" s="28">
        <v>972.6</v>
      </c>
      <c r="O185" s="39">
        <v>8247000</v>
      </c>
      <c r="P185" s="40">
        <v>-1.3929574938721828E-2</v>
      </c>
    </row>
    <row r="186" spans="1:16" ht="12.75" customHeight="1">
      <c r="A186" s="28">
        <v>176</v>
      </c>
      <c r="B186" s="29" t="s">
        <v>74</v>
      </c>
      <c r="C186" s="30" t="s">
        <v>490</v>
      </c>
      <c r="D186" s="31">
        <v>44924</v>
      </c>
      <c r="E186" s="37">
        <v>1320.4</v>
      </c>
      <c r="F186" s="37">
        <v>1311.8666666666668</v>
      </c>
      <c r="G186" s="38">
        <v>1297.7333333333336</v>
      </c>
      <c r="H186" s="38">
        <v>1275.0666666666668</v>
      </c>
      <c r="I186" s="38">
        <v>1260.9333333333336</v>
      </c>
      <c r="J186" s="38">
        <v>1334.5333333333335</v>
      </c>
      <c r="K186" s="38">
        <v>1348.6666666666667</v>
      </c>
      <c r="L186" s="38">
        <v>1371.3333333333335</v>
      </c>
      <c r="M186" s="28">
        <v>1326</v>
      </c>
      <c r="N186" s="28">
        <v>1289.2</v>
      </c>
      <c r="O186" s="39">
        <v>2713500</v>
      </c>
      <c r="P186" s="40">
        <v>1.0050251256281407E-2</v>
      </c>
    </row>
    <row r="187" spans="1:16" ht="12.75" customHeight="1">
      <c r="A187" s="28">
        <v>177</v>
      </c>
      <c r="B187" s="29" t="s">
        <v>56</v>
      </c>
      <c r="C187" s="30" t="s">
        <v>195</v>
      </c>
      <c r="D187" s="31">
        <v>44924</v>
      </c>
      <c r="E187" s="37">
        <v>811.55</v>
      </c>
      <c r="F187" s="37">
        <v>809.13333333333333</v>
      </c>
      <c r="G187" s="38">
        <v>805.56666666666661</v>
      </c>
      <c r="H187" s="38">
        <v>799.58333333333326</v>
      </c>
      <c r="I187" s="38">
        <v>796.01666666666654</v>
      </c>
      <c r="J187" s="38">
        <v>815.11666666666667</v>
      </c>
      <c r="K187" s="38">
        <v>818.68333333333351</v>
      </c>
      <c r="L187" s="38">
        <v>824.66666666666674</v>
      </c>
      <c r="M187" s="28">
        <v>812.7</v>
      </c>
      <c r="N187" s="28">
        <v>803.15</v>
      </c>
      <c r="O187" s="39">
        <v>8669700</v>
      </c>
      <c r="P187" s="40">
        <v>5.5323590814196242E-3</v>
      </c>
    </row>
    <row r="188" spans="1:16" ht="12.75" customHeight="1">
      <c r="A188" s="28">
        <v>178</v>
      </c>
      <c r="B188" s="29" t="s">
        <v>49</v>
      </c>
      <c r="C188" s="30" t="s">
        <v>196</v>
      </c>
      <c r="D188" s="31">
        <v>44924</v>
      </c>
      <c r="E188" s="37">
        <v>419.55</v>
      </c>
      <c r="F188" s="37">
        <v>419.43333333333339</v>
      </c>
      <c r="G188" s="38">
        <v>416.26666666666677</v>
      </c>
      <c r="H188" s="38">
        <v>412.98333333333335</v>
      </c>
      <c r="I188" s="38">
        <v>409.81666666666672</v>
      </c>
      <c r="J188" s="38">
        <v>422.71666666666681</v>
      </c>
      <c r="K188" s="38">
        <v>425.88333333333344</v>
      </c>
      <c r="L188" s="38">
        <v>429.16666666666686</v>
      </c>
      <c r="M188" s="28">
        <v>422.6</v>
      </c>
      <c r="N188" s="28">
        <v>416.15</v>
      </c>
      <c r="O188" s="39">
        <v>83856975</v>
      </c>
      <c r="P188" s="40">
        <v>1.156874204971293E-2</v>
      </c>
    </row>
    <row r="189" spans="1:16" ht="12.75" customHeight="1">
      <c r="A189" s="28">
        <v>179</v>
      </c>
      <c r="B189" s="29" t="s">
        <v>167</v>
      </c>
      <c r="C189" s="30" t="s">
        <v>197</v>
      </c>
      <c r="D189" s="31">
        <v>44924</v>
      </c>
      <c r="E189" s="37">
        <v>218</v>
      </c>
      <c r="F189" s="37">
        <v>217.33333333333334</v>
      </c>
      <c r="G189" s="38">
        <v>215.9666666666667</v>
      </c>
      <c r="H189" s="38">
        <v>213.93333333333337</v>
      </c>
      <c r="I189" s="38">
        <v>212.56666666666672</v>
      </c>
      <c r="J189" s="38">
        <v>219.36666666666667</v>
      </c>
      <c r="K189" s="38">
        <v>220.73333333333329</v>
      </c>
      <c r="L189" s="38">
        <v>222.76666666666665</v>
      </c>
      <c r="M189" s="28">
        <v>218.7</v>
      </c>
      <c r="N189" s="28">
        <v>215.3</v>
      </c>
      <c r="O189" s="39">
        <v>114054750</v>
      </c>
      <c r="P189" s="40">
        <v>3.0571962838740318E-3</v>
      </c>
    </row>
    <row r="190" spans="1:16" ht="12.75" customHeight="1">
      <c r="A190" s="28">
        <v>180</v>
      </c>
      <c r="B190" s="29" t="s">
        <v>119</v>
      </c>
      <c r="C190" s="30" t="s">
        <v>198</v>
      </c>
      <c r="D190" s="31">
        <v>44924</v>
      </c>
      <c r="E190" s="37">
        <v>112.3</v>
      </c>
      <c r="F190" s="37">
        <v>111.93333333333332</v>
      </c>
      <c r="G190" s="38">
        <v>111.26666666666665</v>
      </c>
      <c r="H190" s="38">
        <v>110.23333333333333</v>
      </c>
      <c r="I190" s="38">
        <v>109.56666666666666</v>
      </c>
      <c r="J190" s="38">
        <v>112.96666666666664</v>
      </c>
      <c r="K190" s="38">
        <v>113.6333333333333</v>
      </c>
      <c r="L190" s="38">
        <v>114.66666666666663</v>
      </c>
      <c r="M190" s="28">
        <v>112.6</v>
      </c>
      <c r="N190" s="28">
        <v>110.9</v>
      </c>
      <c r="O190" s="39">
        <v>181606500</v>
      </c>
      <c r="P190" s="40">
        <v>9.7734902244246899E-3</v>
      </c>
    </row>
    <row r="191" spans="1:16" ht="12.75" customHeight="1">
      <c r="A191" s="28">
        <v>181</v>
      </c>
      <c r="B191" s="29" t="s">
        <v>86</v>
      </c>
      <c r="C191" s="30" t="s">
        <v>199</v>
      </c>
      <c r="D191" s="31">
        <v>44924</v>
      </c>
      <c r="E191" s="37">
        <v>3221.2</v>
      </c>
      <c r="F191" s="37">
        <v>3231.2333333333336</v>
      </c>
      <c r="G191" s="38">
        <v>3202.0666666666671</v>
      </c>
      <c r="H191" s="38">
        <v>3182.9333333333334</v>
      </c>
      <c r="I191" s="38">
        <v>3153.7666666666669</v>
      </c>
      <c r="J191" s="38">
        <v>3250.3666666666672</v>
      </c>
      <c r="K191" s="38">
        <v>3279.5333333333333</v>
      </c>
      <c r="L191" s="38">
        <v>3298.6666666666674</v>
      </c>
      <c r="M191" s="28">
        <v>3260.4</v>
      </c>
      <c r="N191" s="28">
        <v>3212.1</v>
      </c>
      <c r="O191" s="39">
        <v>10121575</v>
      </c>
      <c r="P191" s="40">
        <v>7.6880723695934933E-2</v>
      </c>
    </row>
    <row r="192" spans="1:16" ht="12.75" customHeight="1">
      <c r="A192" s="28">
        <v>182</v>
      </c>
      <c r="B192" s="29" t="s">
        <v>86</v>
      </c>
      <c r="C192" s="30" t="s">
        <v>200</v>
      </c>
      <c r="D192" s="31">
        <v>44924</v>
      </c>
      <c r="E192" s="37">
        <v>1030.05</v>
      </c>
      <c r="F192" s="37">
        <v>1024.8666666666666</v>
      </c>
      <c r="G192" s="38">
        <v>1018.7833333333331</v>
      </c>
      <c r="H192" s="38">
        <v>1007.5166666666665</v>
      </c>
      <c r="I192" s="38">
        <v>1001.4333333333331</v>
      </c>
      <c r="J192" s="38">
        <v>1036.1333333333332</v>
      </c>
      <c r="K192" s="38">
        <v>1042.2166666666667</v>
      </c>
      <c r="L192" s="38">
        <v>1053.4833333333331</v>
      </c>
      <c r="M192" s="28">
        <v>1030.95</v>
      </c>
      <c r="N192" s="28">
        <v>1013.6</v>
      </c>
      <c r="O192" s="39">
        <v>13777800</v>
      </c>
      <c r="P192" s="40">
        <v>4.4617470801802195E-3</v>
      </c>
    </row>
    <row r="193" spans="1:16" ht="12.75" customHeight="1">
      <c r="A193" s="28">
        <v>183</v>
      </c>
      <c r="B193" s="29" t="s">
        <v>56</v>
      </c>
      <c r="C193" s="30" t="s">
        <v>201</v>
      </c>
      <c r="D193" s="31">
        <v>44924</v>
      </c>
      <c r="E193" s="37">
        <v>2531.5</v>
      </c>
      <c r="F193" s="37">
        <v>2516.5166666666664</v>
      </c>
      <c r="G193" s="38">
        <v>2496.1333333333328</v>
      </c>
      <c r="H193" s="38">
        <v>2460.7666666666664</v>
      </c>
      <c r="I193" s="38">
        <v>2440.3833333333328</v>
      </c>
      <c r="J193" s="38">
        <v>2551.8833333333328</v>
      </c>
      <c r="K193" s="38">
        <v>2572.266666666666</v>
      </c>
      <c r="L193" s="38">
        <v>2607.6333333333328</v>
      </c>
      <c r="M193" s="28">
        <v>2536.9</v>
      </c>
      <c r="N193" s="28">
        <v>2481.15</v>
      </c>
      <c r="O193" s="39">
        <v>6821625</v>
      </c>
      <c r="P193" s="40">
        <v>-2.2619815173006663E-2</v>
      </c>
    </row>
    <row r="194" spans="1:16" ht="12.75" customHeight="1">
      <c r="A194" s="28">
        <v>184</v>
      </c>
      <c r="B194" s="29" t="s">
        <v>47</v>
      </c>
      <c r="C194" s="30" t="s">
        <v>202</v>
      </c>
      <c r="D194" s="31">
        <v>44924</v>
      </c>
      <c r="E194" s="37">
        <v>1604.45</v>
      </c>
      <c r="F194" s="37">
        <v>1600.3</v>
      </c>
      <c r="G194" s="38">
        <v>1591.1499999999999</v>
      </c>
      <c r="H194" s="38">
        <v>1577.85</v>
      </c>
      <c r="I194" s="38">
        <v>1568.6999999999998</v>
      </c>
      <c r="J194" s="38">
        <v>1613.6</v>
      </c>
      <c r="K194" s="38">
        <v>1622.75</v>
      </c>
      <c r="L194" s="38">
        <v>1636.05</v>
      </c>
      <c r="M194" s="28">
        <v>1609.45</v>
      </c>
      <c r="N194" s="28">
        <v>1587</v>
      </c>
      <c r="O194" s="39">
        <v>1470000</v>
      </c>
      <c r="P194" s="40">
        <v>-1.0193679918450561E-3</v>
      </c>
    </row>
    <row r="195" spans="1:16" ht="12.75" customHeight="1">
      <c r="A195" s="28">
        <v>185</v>
      </c>
      <c r="B195" s="29" t="s">
        <v>167</v>
      </c>
      <c r="C195" s="30" t="s">
        <v>203</v>
      </c>
      <c r="D195" s="31">
        <v>44924</v>
      </c>
      <c r="E195" s="37">
        <v>518.6</v>
      </c>
      <c r="F195" s="37">
        <v>516.5333333333333</v>
      </c>
      <c r="G195" s="38">
        <v>512.96666666666658</v>
      </c>
      <c r="H195" s="38">
        <v>507.33333333333326</v>
      </c>
      <c r="I195" s="38">
        <v>503.76666666666654</v>
      </c>
      <c r="J195" s="38">
        <v>522.16666666666663</v>
      </c>
      <c r="K195" s="38">
        <v>525.73333333333323</v>
      </c>
      <c r="L195" s="38">
        <v>531.36666666666667</v>
      </c>
      <c r="M195" s="28">
        <v>520.1</v>
      </c>
      <c r="N195" s="28">
        <v>510.9</v>
      </c>
      <c r="O195" s="39">
        <v>3033000</v>
      </c>
      <c r="P195" s="40">
        <v>5.1482059282371297E-2</v>
      </c>
    </row>
    <row r="196" spans="1:16" ht="12.75" customHeight="1">
      <c r="A196" s="28">
        <v>186</v>
      </c>
      <c r="B196" s="29" t="s">
        <v>44</v>
      </c>
      <c r="C196" s="30" t="s">
        <v>204</v>
      </c>
      <c r="D196" s="31">
        <v>44924</v>
      </c>
      <c r="E196" s="37">
        <v>1422.85</v>
      </c>
      <c r="F196" s="37">
        <v>1414.8500000000001</v>
      </c>
      <c r="G196" s="38">
        <v>1403.0000000000002</v>
      </c>
      <c r="H196" s="38">
        <v>1383.15</v>
      </c>
      <c r="I196" s="38">
        <v>1371.3000000000002</v>
      </c>
      <c r="J196" s="38">
        <v>1434.7000000000003</v>
      </c>
      <c r="K196" s="38">
        <v>1446.5500000000002</v>
      </c>
      <c r="L196" s="38">
        <v>1466.4000000000003</v>
      </c>
      <c r="M196" s="28">
        <v>1426.7</v>
      </c>
      <c r="N196" s="28">
        <v>1395</v>
      </c>
      <c r="O196" s="39">
        <v>4285725</v>
      </c>
      <c r="P196" s="40">
        <v>-2.218254828369021E-2</v>
      </c>
    </row>
    <row r="197" spans="1:16" ht="12.75" customHeight="1">
      <c r="A197" s="28">
        <v>187</v>
      </c>
      <c r="B197" s="29" t="s">
        <v>49</v>
      </c>
      <c r="C197" s="30" t="s">
        <v>205</v>
      </c>
      <c r="D197" s="31">
        <v>44924</v>
      </c>
      <c r="E197" s="37">
        <v>1060.0999999999999</v>
      </c>
      <c r="F197" s="37">
        <v>1051.3333333333333</v>
      </c>
      <c r="G197" s="38">
        <v>1040.8166666666666</v>
      </c>
      <c r="H197" s="38">
        <v>1021.5333333333333</v>
      </c>
      <c r="I197" s="38">
        <v>1011.0166666666667</v>
      </c>
      <c r="J197" s="38">
        <v>1070.6166666666666</v>
      </c>
      <c r="K197" s="38">
        <v>1081.1333333333334</v>
      </c>
      <c r="L197" s="38">
        <v>1100.4166666666665</v>
      </c>
      <c r="M197" s="28">
        <v>1061.8499999999999</v>
      </c>
      <c r="N197" s="28">
        <v>1032.05</v>
      </c>
      <c r="O197" s="39">
        <v>7761600</v>
      </c>
      <c r="P197" s="40">
        <v>-2.5659050966608084E-2</v>
      </c>
    </row>
    <row r="198" spans="1:16" ht="12.75" customHeight="1">
      <c r="A198" s="28">
        <v>188</v>
      </c>
      <c r="B198" s="29" t="s">
        <v>56</v>
      </c>
      <c r="C198" s="30" t="s">
        <v>206</v>
      </c>
      <c r="D198" s="31">
        <v>44924</v>
      </c>
      <c r="E198" s="37">
        <v>1764.85</v>
      </c>
      <c r="F198" s="37">
        <v>1760.45</v>
      </c>
      <c r="G198" s="38">
        <v>1745.8000000000002</v>
      </c>
      <c r="H198" s="38">
        <v>1726.7500000000002</v>
      </c>
      <c r="I198" s="38">
        <v>1712.1000000000004</v>
      </c>
      <c r="J198" s="38">
        <v>1779.5</v>
      </c>
      <c r="K198" s="38">
        <v>1794.15</v>
      </c>
      <c r="L198" s="38">
        <v>1813.1999999999998</v>
      </c>
      <c r="M198" s="28">
        <v>1775.1</v>
      </c>
      <c r="N198" s="28">
        <v>1741.4</v>
      </c>
      <c r="O198" s="39">
        <v>1264800</v>
      </c>
      <c r="P198" s="40">
        <v>6.2857142857142861E-2</v>
      </c>
    </row>
    <row r="199" spans="1:16" ht="12.75" customHeight="1">
      <c r="A199" s="28">
        <v>189</v>
      </c>
      <c r="B199" s="29" t="s">
        <v>42</v>
      </c>
      <c r="C199" s="30" t="s">
        <v>207</v>
      </c>
      <c r="D199" s="31">
        <v>44924</v>
      </c>
      <c r="E199" s="37">
        <v>7117.8</v>
      </c>
      <c r="F199" s="37">
        <v>7103.166666666667</v>
      </c>
      <c r="G199" s="38">
        <v>7058.4333333333343</v>
      </c>
      <c r="H199" s="38">
        <v>6999.0666666666675</v>
      </c>
      <c r="I199" s="38">
        <v>6954.3333333333348</v>
      </c>
      <c r="J199" s="38">
        <v>7162.5333333333338</v>
      </c>
      <c r="K199" s="38">
        <v>7207.2666666666655</v>
      </c>
      <c r="L199" s="38">
        <v>7266.6333333333332</v>
      </c>
      <c r="M199" s="28">
        <v>7147.9</v>
      </c>
      <c r="N199" s="28">
        <v>7043.8</v>
      </c>
      <c r="O199" s="39">
        <v>1968300</v>
      </c>
      <c r="P199" s="40">
        <v>3.7225905150433452E-3</v>
      </c>
    </row>
    <row r="200" spans="1:16" ht="12.75" customHeight="1">
      <c r="A200" s="28">
        <v>190</v>
      </c>
      <c r="B200" s="29" t="s">
        <v>38</v>
      </c>
      <c r="C200" s="30" t="s">
        <v>208</v>
      </c>
      <c r="D200" s="31">
        <v>44924</v>
      </c>
      <c r="E200" s="37">
        <v>773.1</v>
      </c>
      <c r="F200" s="37">
        <v>772.54999999999984</v>
      </c>
      <c r="G200" s="38">
        <v>767.59999999999968</v>
      </c>
      <c r="H200" s="38">
        <v>762.0999999999998</v>
      </c>
      <c r="I200" s="38">
        <v>757.14999999999964</v>
      </c>
      <c r="J200" s="38">
        <v>778.04999999999973</v>
      </c>
      <c r="K200" s="38">
        <v>782.99999999999977</v>
      </c>
      <c r="L200" s="38">
        <v>788.49999999999977</v>
      </c>
      <c r="M200" s="28">
        <v>777.5</v>
      </c>
      <c r="N200" s="28">
        <v>767.05</v>
      </c>
      <c r="O200" s="39">
        <v>17959500</v>
      </c>
      <c r="P200" s="40">
        <v>1.4987877452060833E-2</v>
      </c>
    </row>
    <row r="201" spans="1:16" ht="12.75" customHeight="1">
      <c r="A201" s="28">
        <v>191</v>
      </c>
      <c r="B201" s="29" t="s">
        <v>119</v>
      </c>
      <c r="C201" s="30" t="s">
        <v>209</v>
      </c>
      <c r="D201" s="31">
        <v>44924</v>
      </c>
      <c r="E201" s="37">
        <v>316.14999999999998</v>
      </c>
      <c r="F201" s="37">
        <v>314.09999999999997</v>
      </c>
      <c r="G201" s="38">
        <v>311.24999999999994</v>
      </c>
      <c r="H201" s="38">
        <v>306.34999999999997</v>
      </c>
      <c r="I201" s="38">
        <v>303.49999999999994</v>
      </c>
      <c r="J201" s="38">
        <v>318.99999999999994</v>
      </c>
      <c r="K201" s="38">
        <v>321.84999999999997</v>
      </c>
      <c r="L201" s="38">
        <v>326.74999999999994</v>
      </c>
      <c r="M201" s="28">
        <v>316.95</v>
      </c>
      <c r="N201" s="28">
        <v>309.2</v>
      </c>
      <c r="O201" s="39">
        <v>36609550</v>
      </c>
      <c r="P201" s="40">
        <v>8.7679295479501321E-3</v>
      </c>
    </row>
    <row r="202" spans="1:16" ht="12.75" customHeight="1">
      <c r="A202" s="28">
        <v>192</v>
      </c>
      <c r="B202" s="29" t="s">
        <v>70</v>
      </c>
      <c r="C202" s="30" t="s">
        <v>210</v>
      </c>
      <c r="D202" s="31">
        <v>44924</v>
      </c>
      <c r="E202" s="37">
        <v>840.6</v>
      </c>
      <c r="F202" s="37">
        <v>837.85</v>
      </c>
      <c r="G202" s="38">
        <v>832.85</v>
      </c>
      <c r="H202" s="38">
        <v>825.1</v>
      </c>
      <c r="I202" s="38">
        <v>820.1</v>
      </c>
      <c r="J202" s="38">
        <v>845.6</v>
      </c>
      <c r="K202" s="38">
        <v>850.6</v>
      </c>
      <c r="L202" s="38">
        <v>858.35</v>
      </c>
      <c r="M202" s="28">
        <v>842.85</v>
      </c>
      <c r="N202" s="28">
        <v>830.1</v>
      </c>
      <c r="O202" s="39">
        <v>6147100</v>
      </c>
      <c r="P202" s="40">
        <v>-1.4398178582308518E-2</v>
      </c>
    </row>
    <row r="203" spans="1:16" ht="12.75" customHeight="1">
      <c r="A203" s="28">
        <v>193</v>
      </c>
      <c r="B203" s="29" t="s">
        <v>70</v>
      </c>
      <c r="C203" s="30" t="s">
        <v>279</v>
      </c>
      <c r="D203" s="31">
        <v>44924</v>
      </c>
      <c r="E203" s="37">
        <v>1505.25</v>
      </c>
      <c r="F203" s="37">
        <v>1496.5833333333333</v>
      </c>
      <c r="G203" s="38">
        <v>1484.4166666666665</v>
      </c>
      <c r="H203" s="38">
        <v>1463.5833333333333</v>
      </c>
      <c r="I203" s="38">
        <v>1451.4166666666665</v>
      </c>
      <c r="J203" s="38">
        <v>1517.4166666666665</v>
      </c>
      <c r="K203" s="38">
        <v>1529.583333333333</v>
      </c>
      <c r="L203" s="38">
        <v>1550.4166666666665</v>
      </c>
      <c r="M203" s="28">
        <v>1508.75</v>
      </c>
      <c r="N203" s="28">
        <v>1475.75</v>
      </c>
      <c r="O203" s="39">
        <v>824950</v>
      </c>
      <c r="P203" s="40">
        <v>4.2444821731748726E-4</v>
      </c>
    </row>
    <row r="204" spans="1:16" ht="12.75" customHeight="1">
      <c r="A204" s="28">
        <v>194</v>
      </c>
      <c r="B204" s="29" t="s">
        <v>86</v>
      </c>
      <c r="C204" s="30" t="s">
        <v>211</v>
      </c>
      <c r="D204" s="31">
        <v>44924</v>
      </c>
      <c r="E204" s="37">
        <v>390.45</v>
      </c>
      <c r="F204" s="37">
        <v>389.5</v>
      </c>
      <c r="G204" s="38">
        <v>387.7</v>
      </c>
      <c r="H204" s="38">
        <v>384.95</v>
      </c>
      <c r="I204" s="38">
        <v>383.15</v>
      </c>
      <c r="J204" s="38">
        <v>392.25</v>
      </c>
      <c r="K204" s="38">
        <v>394.04999999999995</v>
      </c>
      <c r="L204" s="38">
        <v>396.8</v>
      </c>
      <c r="M204" s="28">
        <v>391.3</v>
      </c>
      <c r="N204" s="28">
        <v>386.75</v>
      </c>
      <c r="O204" s="39">
        <v>45939000</v>
      </c>
      <c r="P204" s="40">
        <v>5.0610620683346291E-2</v>
      </c>
    </row>
    <row r="205" spans="1:16" ht="12.75" customHeight="1">
      <c r="A205" s="28">
        <v>195</v>
      </c>
      <c r="B205" s="29" t="s">
        <v>179</v>
      </c>
      <c r="C205" s="30" t="s">
        <v>212</v>
      </c>
      <c r="D205" s="31">
        <v>44924</v>
      </c>
      <c r="E205" s="37">
        <v>253</v>
      </c>
      <c r="F205" s="37">
        <v>252.81666666666669</v>
      </c>
      <c r="G205" s="38">
        <v>251.38333333333338</v>
      </c>
      <c r="H205" s="38">
        <v>249.76666666666668</v>
      </c>
      <c r="I205" s="38">
        <v>248.33333333333337</v>
      </c>
      <c r="J205" s="38">
        <v>254.43333333333339</v>
      </c>
      <c r="K205" s="38">
        <v>255.86666666666673</v>
      </c>
      <c r="L205" s="38">
        <v>257.48333333333341</v>
      </c>
      <c r="M205" s="28">
        <v>254.25</v>
      </c>
      <c r="N205" s="28">
        <v>251.2</v>
      </c>
      <c r="O205" s="39">
        <v>91701000</v>
      </c>
      <c r="P205" s="40">
        <v>8.811881188118811E-3</v>
      </c>
    </row>
    <row r="206" spans="1:16" ht="12.75" customHeight="1">
      <c r="A206" s="28">
        <v>196</v>
      </c>
      <c r="B206" s="29" t="s">
        <v>47</v>
      </c>
      <c r="C206" s="30" t="s">
        <v>804</v>
      </c>
      <c r="D206" s="31">
        <v>44924</v>
      </c>
      <c r="E206" s="37">
        <v>410.95</v>
      </c>
      <c r="F206" s="37">
        <v>409.56666666666666</v>
      </c>
      <c r="G206" s="38">
        <v>406.93333333333334</v>
      </c>
      <c r="H206" s="38">
        <v>402.91666666666669</v>
      </c>
      <c r="I206" s="38">
        <v>400.28333333333336</v>
      </c>
      <c r="J206" s="38">
        <v>413.58333333333331</v>
      </c>
      <c r="K206" s="38">
        <v>416.21666666666664</v>
      </c>
      <c r="L206" s="38">
        <v>420.23333333333329</v>
      </c>
      <c r="M206" s="28">
        <v>412.2</v>
      </c>
      <c r="N206" s="28">
        <v>405.55</v>
      </c>
      <c r="O206" s="39">
        <v>9252000</v>
      </c>
      <c r="P206" s="40">
        <v>6.8560235063663075E-3</v>
      </c>
    </row>
    <row r="207" spans="1:16" ht="12.75" customHeight="1">
      <c r="A207" s="28">
        <v>197</v>
      </c>
      <c r="B207" s="29"/>
      <c r="C207" s="30"/>
      <c r="D207" s="31"/>
      <c r="E207" s="37"/>
      <c r="F207" s="37"/>
      <c r="G207" s="38"/>
      <c r="H207" s="38"/>
      <c r="I207" s="38"/>
      <c r="J207" s="38"/>
      <c r="K207" s="38"/>
      <c r="L207" s="38"/>
      <c r="M207" s="28"/>
      <c r="N207" s="28"/>
      <c r="O207" s="39"/>
      <c r="P207" s="40"/>
    </row>
    <row r="208" spans="1:16" ht="12.75" customHeight="1">
      <c r="A208" s="28">
        <v>198</v>
      </c>
      <c r="B208" s="29"/>
      <c r="C208" s="30"/>
      <c r="D208" s="31"/>
      <c r="E208" s="37"/>
      <c r="F208" s="37"/>
      <c r="G208" s="38"/>
      <c r="H208" s="38"/>
      <c r="I208" s="38"/>
      <c r="J208" s="38"/>
      <c r="K208" s="38"/>
      <c r="L208" s="38"/>
      <c r="M208" s="28"/>
      <c r="N208" s="28"/>
      <c r="O208" s="39"/>
      <c r="P208" s="40"/>
    </row>
    <row r="209" spans="1:16" ht="12.75" customHeight="1">
      <c r="A209" s="28"/>
      <c r="B209" s="42"/>
      <c r="C209" s="41"/>
      <c r="D209" s="43"/>
      <c r="E209" s="44"/>
      <c r="F209" s="44"/>
      <c r="G209" s="45"/>
      <c r="H209" s="45"/>
      <c r="I209" s="45"/>
      <c r="J209" s="45"/>
      <c r="K209" s="45"/>
      <c r="L209" s="45"/>
      <c r="M209" s="41"/>
      <c r="N209" s="41"/>
      <c r="O209" s="250"/>
      <c r="P209" s="251"/>
    </row>
    <row r="210" spans="1:16" ht="12.75" customHeight="1">
      <c r="A210" s="28"/>
      <c r="B210" s="42"/>
      <c r="C210" s="41"/>
      <c r="D210" s="43"/>
      <c r="E210" s="44"/>
      <c r="F210" s="44"/>
      <c r="G210" s="45"/>
      <c r="H210" s="45"/>
      <c r="I210" s="45"/>
      <c r="J210" s="45"/>
      <c r="K210" s="45"/>
      <c r="L210" s="45"/>
      <c r="M210" s="41"/>
      <c r="N210" s="41"/>
      <c r="O210" s="250"/>
      <c r="P210" s="251"/>
    </row>
    <row r="211" spans="1:16" ht="12.75" customHeight="1">
      <c r="A211" s="28"/>
      <c r="B211" s="42"/>
      <c r="C211" s="41"/>
      <c r="D211" s="43"/>
      <c r="E211" s="44"/>
      <c r="F211" s="44"/>
      <c r="G211" s="45"/>
      <c r="H211" s="45"/>
      <c r="I211" s="45"/>
      <c r="J211" s="45"/>
      <c r="K211" s="45"/>
      <c r="L211" s="1"/>
      <c r="M211" s="1"/>
      <c r="N211" s="1"/>
      <c r="O211" s="1"/>
      <c r="P211" s="1"/>
    </row>
    <row r="212" spans="1:16" ht="12.75" customHeight="1">
      <c r="A212" s="28"/>
      <c r="B212" s="42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41"/>
      <c r="B213" s="42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A214" s="41"/>
      <c r="B214" s="42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B215" s="42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4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46" t="s">
        <v>213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46" t="s">
        <v>214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6" t="s">
        <v>215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6" t="s">
        <v>216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46" t="s">
        <v>217</v>
      </c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21" t="s">
        <v>218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47" t="s">
        <v>219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47" t="s">
        <v>220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47" t="s">
        <v>221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47" t="s">
        <v>222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47" t="s">
        <v>223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47" t="s">
        <v>224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47" t="s">
        <v>225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47" t="s">
        <v>226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47" t="s">
        <v>227</v>
      </c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spans="1:16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spans="1:16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spans="1:16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spans="1:16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spans="1:16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spans="1:1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spans="1:16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</row>
    <row r="508" spans="1:16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</row>
    <row r="509" spans="1:16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</row>
    <row r="510" spans="1:16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</row>
    <row r="511" spans="1:16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</row>
    <row r="512" spans="1:16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</row>
    <row r="513" spans="1:16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</row>
    <row r="514" spans="1:16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</row>
    <row r="515" spans="1:16" ht="12.75" customHeight="1">
      <c r="A515" s="1"/>
    </row>
    <row r="516" spans="1:16" ht="12.75" customHeight="1">
      <c r="A516" s="1"/>
    </row>
    <row r="517" spans="1:16" ht="12.75" customHeight="1">
      <c r="A517" s="1"/>
    </row>
    <row r="518" spans="1:16" ht="12.75" customHeight="1">
      <c r="A518" s="1"/>
    </row>
    <row r="519" spans="1:16" ht="12.75" customHeight="1">
      <c r="A519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00"/>
  <sheetViews>
    <sheetView zoomScale="85" zoomScaleNormal="85" workbookViewId="0">
      <pane ySplit="9" topLeftCell="A10" activePane="bottomLeft" state="frozen"/>
      <selection pane="bottomLeft" activeCell="C15" sqref="C15"/>
    </sheetView>
  </sheetViews>
  <sheetFormatPr defaultColWidth="17.285156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8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49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49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49"/>
      <c r="M4" s="20"/>
      <c r="N4" s="20"/>
      <c r="O4" s="20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8"/>
      <c r="M5" s="257" t="s">
        <v>14</v>
      </c>
      <c r="N5" s="1"/>
      <c r="O5" s="1"/>
    </row>
    <row r="6" spans="1:15" ht="12.75" customHeight="1">
      <c r="A6" s="21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44915</v>
      </c>
      <c r="L6" s="48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8"/>
      <c r="M7" s="1"/>
      <c r="N7" s="1"/>
      <c r="O7" s="1"/>
    </row>
    <row r="8" spans="1:15" ht="28.5" customHeight="1">
      <c r="A8" s="376" t="s">
        <v>16</v>
      </c>
      <c r="B8" s="378"/>
      <c r="C8" s="382" t="s">
        <v>20</v>
      </c>
      <c r="D8" s="382" t="s">
        <v>21</v>
      </c>
      <c r="E8" s="373" t="s">
        <v>22</v>
      </c>
      <c r="F8" s="374"/>
      <c r="G8" s="375"/>
      <c r="H8" s="373" t="s">
        <v>23</v>
      </c>
      <c r="I8" s="374"/>
      <c r="J8" s="375"/>
      <c r="K8" s="23"/>
      <c r="L8" s="50"/>
      <c r="M8" s="50"/>
      <c r="N8" s="1"/>
      <c r="O8" s="1"/>
    </row>
    <row r="9" spans="1:15" ht="36" customHeight="1">
      <c r="A9" s="380"/>
      <c r="B9" s="381"/>
      <c r="C9" s="381"/>
      <c r="D9" s="381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1" t="s">
        <v>32</v>
      </c>
      <c r="M9" s="52" t="s">
        <v>228</v>
      </c>
      <c r="N9" s="1"/>
      <c r="O9" s="1"/>
    </row>
    <row r="10" spans="1:15" ht="12.75" customHeight="1">
      <c r="A10" s="224">
        <v>1</v>
      </c>
      <c r="B10" s="291" t="s">
        <v>229</v>
      </c>
      <c r="C10" s="291">
        <v>18420.45</v>
      </c>
      <c r="D10" s="291">
        <v>18365.550000000003</v>
      </c>
      <c r="E10" s="291">
        <v>18299.450000000004</v>
      </c>
      <c r="F10" s="291">
        <v>18178.45</v>
      </c>
      <c r="G10" s="291">
        <v>18112.350000000002</v>
      </c>
      <c r="H10" s="291">
        <v>18486.550000000007</v>
      </c>
      <c r="I10" s="291">
        <v>18552.650000000005</v>
      </c>
      <c r="J10" s="291">
        <v>18673.650000000009</v>
      </c>
      <c r="K10" s="291">
        <v>18431.650000000001</v>
      </c>
      <c r="L10" s="291">
        <v>18244.55</v>
      </c>
      <c r="M10" s="292"/>
      <c r="N10" s="1"/>
      <c r="O10" s="1"/>
    </row>
    <row r="11" spans="1:15" ht="12.75" customHeight="1">
      <c r="A11" s="224">
        <v>2</v>
      </c>
      <c r="B11" s="297" t="s">
        <v>230</v>
      </c>
      <c r="C11" s="291">
        <v>43413.75</v>
      </c>
      <c r="D11" s="291">
        <v>43325.166666666664</v>
      </c>
      <c r="E11" s="291">
        <v>43198.883333333331</v>
      </c>
      <c r="F11" s="291">
        <v>42984.01666666667</v>
      </c>
      <c r="G11" s="291">
        <v>42857.733333333337</v>
      </c>
      <c r="H11" s="291">
        <v>43540.033333333326</v>
      </c>
      <c r="I11" s="291">
        <v>43666.316666666666</v>
      </c>
      <c r="J11" s="291">
        <v>43881.18333333332</v>
      </c>
      <c r="K11" s="291">
        <v>43451.45</v>
      </c>
      <c r="L11" s="291">
        <v>43110.3</v>
      </c>
      <c r="M11" s="292"/>
      <c r="N11" s="1"/>
      <c r="O11" s="1"/>
    </row>
    <row r="12" spans="1:15" ht="12.75" customHeight="1">
      <c r="A12" s="224">
        <v>3</v>
      </c>
      <c r="B12" s="248" t="s">
        <v>231</v>
      </c>
      <c r="C12" s="249">
        <v>2842.4</v>
      </c>
      <c r="D12" s="249">
        <v>2833.9833333333336</v>
      </c>
      <c r="E12" s="249">
        <v>2821.7666666666673</v>
      </c>
      <c r="F12" s="249">
        <v>2801.1333333333337</v>
      </c>
      <c r="G12" s="249">
        <v>2788.9166666666674</v>
      </c>
      <c r="H12" s="249">
        <v>2854.6166666666672</v>
      </c>
      <c r="I12" s="249">
        <v>2866.8333333333335</v>
      </c>
      <c r="J12" s="249">
        <v>2887.4666666666672</v>
      </c>
      <c r="K12" s="249">
        <v>2846.2</v>
      </c>
      <c r="L12" s="249">
        <v>2813.35</v>
      </c>
      <c r="M12" s="292"/>
      <c r="N12" s="1"/>
      <c r="O12" s="1"/>
    </row>
    <row r="13" spans="1:15" ht="12.75" customHeight="1">
      <c r="A13" s="224">
        <v>4</v>
      </c>
      <c r="B13" s="248" t="s">
        <v>232</v>
      </c>
      <c r="C13" s="249">
        <v>5425.15</v>
      </c>
      <c r="D13" s="249">
        <v>5404.0166666666664</v>
      </c>
      <c r="E13" s="249">
        <v>5378.083333333333</v>
      </c>
      <c r="F13" s="249">
        <v>5331.0166666666664</v>
      </c>
      <c r="G13" s="249">
        <v>5305.083333333333</v>
      </c>
      <c r="H13" s="249">
        <v>5451.083333333333</v>
      </c>
      <c r="I13" s="249">
        <v>5477.0166666666673</v>
      </c>
      <c r="J13" s="249">
        <v>5524.083333333333</v>
      </c>
      <c r="K13" s="249">
        <v>5429.95</v>
      </c>
      <c r="L13" s="249">
        <v>5356.95</v>
      </c>
      <c r="M13" s="292"/>
      <c r="N13" s="1"/>
      <c r="O13" s="1"/>
    </row>
    <row r="14" spans="1:15" ht="12.75" customHeight="1">
      <c r="A14" s="224">
        <v>5</v>
      </c>
      <c r="B14" s="248" t="s">
        <v>233</v>
      </c>
      <c r="C14" s="249">
        <v>28556.45</v>
      </c>
      <c r="D14" s="249">
        <v>28543.05</v>
      </c>
      <c r="E14" s="249">
        <v>28387.85</v>
      </c>
      <c r="F14" s="249">
        <v>28219.25</v>
      </c>
      <c r="G14" s="249">
        <v>28064.05</v>
      </c>
      <c r="H14" s="249">
        <v>28711.649999999998</v>
      </c>
      <c r="I14" s="249">
        <v>28866.850000000002</v>
      </c>
      <c r="J14" s="249">
        <v>29035.449999999997</v>
      </c>
      <c r="K14" s="249">
        <v>28698.25</v>
      </c>
      <c r="L14" s="249">
        <v>28374.45</v>
      </c>
      <c r="M14" s="292"/>
      <c r="N14" s="1"/>
      <c r="O14" s="1"/>
    </row>
    <row r="15" spans="1:15" ht="12.75" customHeight="1">
      <c r="A15" s="224">
        <v>6</v>
      </c>
      <c r="B15" s="248" t="s">
        <v>234</v>
      </c>
      <c r="C15" s="249">
        <v>4454.6499999999996</v>
      </c>
      <c r="D15" s="249">
        <v>4435.5999999999995</v>
      </c>
      <c r="E15" s="249">
        <v>4412.4999999999991</v>
      </c>
      <c r="F15" s="249">
        <v>4370.3499999999995</v>
      </c>
      <c r="G15" s="249">
        <v>4347.2499999999991</v>
      </c>
      <c r="H15" s="249">
        <v>4477.7499999999991</v>
      </c>
      <c r="I15" s="249">
        <v>4500.8499999999995</v>
      </c>
      <c r="J15" s="249">
        <v>4542.9999999999991</v>
      </c>
      <c r="K15" s="249">
        <v>4458.7</v>
      </c>
      <c r="L15" s="249">
        <v>4393.45</v>
      </c>
      <c r="M15" s="292"/>
      <c r="N15" s="1"/>
      <c r="O15" s="1"/>
    </row>
    <row r="16" spans="1:15" ht="12.75" customHeight="1">
      <c r="A16" s="224">
        <v>7</v>
      </c>
      <c r="B16" s="248" t="s">
        <v>235</v>
      </c>
      <c r="C16" s="249">
        <v>8890.7000000000007</v>
      </c>
      <c r="D16" s="249">
        <v>8857.2833333333328</v>
      </c>
      <c r="E16" s="249">
        <v>8815.8166666666657</v>
      </c>
      <c r="F16" s="249">
        <v>8740.9333333333325</v>
      </c>
      <c r="G16" s="249">
        <v>8699.4666666666653</v>
      </c>
      <c r="H16" s="249">
        <v>8932.1666666666661</v>
      </c>
      <c r="I16" s="249">
        <v>8973.6333333333332</v>
      </c>
      <c r="J16" s="249">
        <v>9048.5166666666664</v>
      </c>
      <c r="K16" s="249">
        <v>8898.75</v>
      </c>
      <c r="L16" s="249">
        <v>8782.4</v>
      </c>
      <c r="M16" s="292"/>
      <c r="N16" s="1"/>
      <c r="O16" s="1"/>
    </row>
    <row r="17" spans="1:15" ht="12.75" customHeight="1">
      <c r="A17" s="224">
        <v>8</v>
      </c>
      <c r="B17" s="227" t="s">
        <v>287</v>
      </c>
      <c r="C17" s="248">
        <v>2897.25</v>
      </c>
      <c r="D17" s="249">
        <v>2877.35</v>
      </c>
      <c r="E17" s="249">
        <v>2851.2</v>
      </c>
      <c r="F17" s="249">
        <v>2805.15</v>
      </c>
      <c r="G17" s="249">
        <v>2779</v>
      </c>
      <c r="H17" s="249">
        <v>2923.3999999999996</v>
      </c>
      <c r="I17" s="249">
        <v>2949.55</v>
      </c>
      <c r="J17" s="249">
        <v>2995.5999999999995</v>
      </c>
      <c r="K17" s="248">
        <v>2903.5</v>
      </c>
      <c r="L17" s="248">
        <v>2831.3</v>
      </c>
      <c r="M17" s="248">
        <v>3.9743900000000001</v>
      </c>
      <c r="N17" s="1"/>
      <c r="O17" s="1"/>
    </row>
    <row r="18" spans="1:15" ht="12.75" customHeight="1">
      <c r="A18" s="224">
        <v>9</v>
      </c>
      <c r="B18" s="227" t="s">
        <v>43</v>
      </c>
      <c r="C18" s="248">
        <v>2638.5</v>
      </c>
      <c r="D18" s="249">
        <v>2628.2166666666667</v>
      </c>
      <c r="E18" s="249">
        <v>2610.4833333333336</v>
      </c>
      <c r="F18" s="249">
        <v>2582.4666666666667</v>
      </c>
      <c r="G18" s="249">
        <v>2564.7333333333336</v>
      </c>
      <c r="H18" s="249">
        <v>2656.2333333333336</v>
      </c>
      <c r="I18" s="249">
        <v>2673.9666666666662</v>
      </c>
      <c r="J18" s="249">
        <v>2701.9833333333336</v>
      </c>
      <c r="K18" s="248">
        <v>2645.95</v>
      </c>
      <c r="L18" s="248">
        <v>2600.1999999999998</v>
      </c>
      <c r="M18" s="248">
        <v>1.8490500000000001</v>
      </c>
      <c r="N18" s="1"/>
      <c r="O18" s="1"/>
    </row>
    <row r="19" spans="1:15" ht="12.75" customHeight="1">
      <c r="A19" s="224">
        <v>10</v>
      </c>
      <c r="B19" s="227" t="s">
        <v>59</v>
      </c>
      <c r="C19" s="248">
        <v>670.6</v>
      </c>
      <c r="D19" s="249">
        <v>671.55000000000007</v>
      </c>
      <c r="E19" s="249">
        <v>663.95000000000016</v>
      </c>
      <c r="F19" s="249">
        <v>657.30000000000007</v>
      </c>
      <c r="G19" s="249">
        <v>649.70000000000016</v>
      </c>
      <c r="H19" s="249">
        <v>678.20000000000016</v>
      </c>
      <c r="I19" s="249">
        <v>685.80000000000007</v>
      </c>
      <c r="J19" s="249">
        <v>692.45000000000016</v>
      </c>
      <c r="K19" s="248">
        <v>679.15</v>
      </c>
      <c r="L19" s="248">
        <v>664.9</v>
      </c>
      <c r="M19" s="248">
        <v>8.6727000000000007</v>
      </c>
      <c r="N19" s="1"/>
      <c r="O19" s="1"/>
    </row>
    <row r="20" spans="1:15" ht="12.75" customHeight="1">
      <c r="A20" s="224">
        <v>11</v>
      </c>
      <c r="B20" s="227" t="s">
        <v>236</v>
      </c>
      <c r="C20" s="248">
        <v>20885.650000000001</v>
      </c>
      <c r="D20" s="249">
        <v>20746.883333333335</v>
      </c>
      <c r="E20" s="249">
        <v>20563.76666666667</v>
      </c>
      <c r="F20" s="249">
        <v>20241.883333333335</v>
      </c>
      <c r="G20" s="249">
        <v>20058.76666666667</v>
      </c>
      <c r="H20" s="249">
        <v>21068.76666666667</v>
      </c>
      <c r="I20" s="249">
        <v>21251.883333333331</v>
      </c>
      <c r="J20" s="249">
        <v>21573.76666666667</v>
      </c>
      <c r="K20" s="248">
        <v>20930</v>
      </c>
      <c r="L20" s="248">
        <v>20425</v>
      </c>
      <c r="M20" s="248">
        <v>0.14108999999999999</v>
      </c>
      <c r="N20" s="1"/>
      <c r="O20" s="1"/>
    </row>
    <row r="21" spans="1:15" ht="12.75" customHeight="1">
      <c r="A21" s="224">
        <v>12</v>
      </c>
      <c r="B21" s="227" t="s">
        <v>45</v>
      </c>
      <c r="C21" s="248">
        <v>4075.3</v>
      </c>
      <c r="D21" s="249">
        <v>4050.25</v>
      </c>
      <c r="E21" s="249">
        <v>3996.5</v>
      </c>
      <c r="F21" s="249">
        <v>3917.7</v>
      </c>
      <c r="G21" s="249">
        <v>3863.95</v>
      </c>
      <c r="H21" s="249">
        <v>4129.05</v>
      </c>
      <c r="I21" s="249">
        <v>4182.8</v>
      </c>
      <c r="J21" s="249">
        <v>4261.6000000000004</v>
      </c>
      <c r="K21" s="248">
        <v>4104</v>
      </c>
      <c r="L21" s="248">
        <v>3971.45</v>
      </c>
      <c r="M21" s="248">
        <v>16.43404</v>
      </c>
      <c r="N21" s="1"/>
      <c r="O21" s="1"/>
    </row>
    <row r="22" spans="1:15" ht="12.75" customHeight="1">
      <c r="A22" s="224">
        <v>13</v>
      </c>
      <c r="B22" s="227" t="s">
        <v>237</v>
      </c>
      <c r="C22" s="248">
        <v>2062.0500000000002</v>
      </c>
      <c r="D22" s="249">
        <v>2051.65</v>
      </c>
      <c r="E22" s="249">
        <v>2032.4</v>
      </c>
      <c r="F22" s="249">
        <v>2002.75</v>
      </c>
      <c r="G22" s="249">
        <v>1983.5</v>
      </c>
      <c r="H22" s="249">
        <v>2081.3000000000002</v>
      </c>
      <c r="I22" s="249">
        <v>2100.5500000000002</v>
      </c>
      <c r="J22" s="249">
        <v>2130.2000000000003</v>
      </c>
      <c r="K22" s="248">
        <v>2070.9</v>
      </c>
      <c r="L22" s="248">
        <v>2022</v>
      </c>
      <c r="M22" s="248">
        <v>3.4143300000000001</v>
      </c>
      <c r="N22" s="1"/>
      <c r="O22" s="1"/>
    </row>
    <row r="23" spans="1:15" ht="12.75" customHeight="1">
      <c r="A23" s="224">
        <v>14</v>
      </c>
      <c r="B23" s="227" t="s">
        <v>46</v>
      </c>
      <c r="C23" s="248">
        <v>892.85</v>
      </c>
      <c r="D23" s="249">
        <v>882.81666666666661</v>
      </c>
      <c r="E23" s="249">
        <v>869.63333333333321</v>
      </c>
      <c r="F23" s="249">
        <v>846.41666666666663</v>
      </c>
      <c r="G23" s="249">
        <v>833.23333333333323</v>
      </c>
      <c r="H23" s="249">
        <v>906.03333333333319</v>
      </c>
      <c r="I23" s="249">
        <v>919.21666666666658</v>
      </c>
      <c r="J23" s="249">
        <v>942.43333333333317</v>
      </c>
      <c r="K23" s="248">
        <v>896</v>
      </c>
      <c r="L23" s="248">
        <v>859.6</v>
      </c>
      <c r="M23" s="248">
        <v>52.058369999999996</v>
      </c>
      <c r="N23" s="1"/>
      <c r="O23" s="1"/>
    </row>
    <row r="24" spans="1:15" ht="12.75" customHeight="1">
      <c r="A24" s="224">
        <v>15</v>
      </c>
      <c r="B24" s="227" t="s">
        <v>238</v>
      </c>
      <c r="C24" s="248">
        <v>3618.45</v>
      </c>
      <c r="D24" s="249">
        <v>3613.1833333333329</v>
      </c>
      <c r="E24" s="249">
        <v>3576.3666666666659</v>
      </c>
      <c r="F24" s="249">
        <v>3534.2833333333328</v>
      </c>
      <c r="G24" s="249">
        <v>3497.4666666666658</v>
      </c>
      <c r="H24" s="249">
        <v>3655.266666666666</v>
      </c>
      <c r="I24" s="249">
        <v>3692.0833333333326</v>
      </c>
      <c r="J24" s="249">
        <v>3734.1666666666661</v>
      </c>
      <c r="K24" s="248">
        <v>3650</v>
      </c>
      <c r="L24" s="248">
        <v>3571.1</v>
      </c>
      <c r="M24" s="248">
        <v>1.8470500000000001</v>
      </c>
      <c r="N24" s="1"/>
      <c r="O24" s="1"/>
    </row>
    <row r="25" spans="1:15" ht="12.75" customHeight="1">
      <c r="A25" s="224">
        <v>16</v>
      </c>
      <c r="B25" s="227" t="s">
        <v>239</v>
      </c>
      <c r="C25" s="248">
        <v>2679.3</v>
      </c>
      <c r="D25" s="249">
        <v>2668.7666666666669</v>
      </c>
      <c r="E25" s="249">
        <v>2637.5333333333338</v>
      </c>
      <c r="F25" s="249">
        <v>2595.7666666666669</v>
      </c>
      <c r="G25" s="249">
        <v>2564.5333333333338</v>
      </c>
      <c r="H25" s="249">
        <v>2710.5333333333338</v>
      </c>
      <c r="I25" s="249">
        <v>2741.7666666666664</v>
      </c>
      <c r="J25" s="249">
        <v>2783.5333333333338</v>
      </c>
      <c r="K25" s="248">
        <v>2700</v>
      </c>
      <c r="L25" s="248">
        <v>2627</v>
      </c>
      <c r="M25" s="248">
        <v>1.6027800000000001</v>
      </c>
      <c r="N25" s="1"/>
      <c r="O25" s="1"/>
    </row>
    <row r="26" spans="1:15" ht="12.75" customHeight="1">
      <c r="A26" s="224">
        <v>17</v>
      </c>
      <c r="B26" s="227" t="s">
        <v>853</v>
      </c>
      <c r="C26" s="248">
        <v>629.4</v>
      </c>
      <c r="D26" s="249">
        <v>631.88333333333333</v>
      </c>
      <c r="E26" s="249">
        <v>623.76666666666665</v>
      </c>
      <c r="F26" s="249">
        <v>618.13333333333333</v>
      </c>
      <c r="G26" s="249">
        <v>610.01666666666665</v>
      </c>
      <c r="H26" s="249">
        <v>637.51666666666665</v>
      </c>
      <c r="I26" s="249">
        <v>645.63333333333321</v>
      </c>
      <c r="J26" s="249">
        <v>651.26666666666665</v>
      </c>
      <c r="K26" s="248">
        <v>640</v>
      </c>
      <c r="L26" s="248">
        <v>626.25</v>
      </c>
      <c r="M26" s="248">
        <v>12.79734</v>
      </c>
      <c r="N26" s="1"/>
      <c r="O26" s="1"/>
    </row>
    <row r="27" spans="1:15" ht="12.75" customHeight="1">
      <c r="A27" s="224">
        <v>18</v>
      </c>
      <c r="B27" s="227" t="s">
        <v>240</v>
      </c>
      <c r="C27" s="248">
        <v>154.55000000000001</v>
      </c>
      <c r="D27" s="249">
        <v>153.81666666666669</v>
      </c>
      <c r="E27" s="249">
        <v>152.23333333333338</v>
      </c>
      <c r="F27" s="249">
        <v>149.91666666666669</v>
      </c>
      <c r="G27" s="249">
        <v>148.33333333333337</v>
      </c>
      <c r="H27" s="249">
        <v>156.13333333333338</v>
      </c>
      <c r="I27" s="249">
        <v>157.7166666666667</v>
      </c>
      <c r="J27" s="249">
        <v>160.03333333333339</v>
      </c>
      <c r="K27" s="248">
        <v>155.4</v>
      </c>
      <c r="L27" s="248">
        <v>151.5</v>
      </c>
      <c r="M27" s="248">
        <v>25.277339999999999</v>
      </c>
      <c r="N27" s="1"/>
      <c r="O27" s="1"/>
    </row>
    <row r="28" spans="1:15" ht="12.75" customHeight="1">
      <c r="A28" s="224">
        <v>19</v>
      </c>
      <c r="B28" s="227" t="s">
        <v>41</v>
      </c>
      <c r="C28" s="248">
        <v>307.5</v>
      </c>
      <c r="D28" s="249">
        <v>305.36666666666667</v>
      </c>
      <c r="E28" s="249">
        <v>302.13333333333333</v>
      </c>
      <c r="F28" s="249">
        <v>296.76666666666665</v>
      </c>
      <c r="G28" s="249">
        <v>293.5333333333333</v>
      </c>
      <c r="H28" s="249">
        <v>310.73333333333335</v>
      </c>
      <c r="I28" s="249">
        <v>313.9666666666667</v>
      </c>
      <c r="J28" s="249">
        <v>319.33333333333337</v>
      </c>
      <c r="K28" s="248">
        <v>308.60000000000002</v>
      </c>
      <c r="L28" s="248">
        <v>300</v>
      </c>
      <c r="M28" s="248">
        <v>21.412859999999998</v>
      </c>
      <c r="N28" s="1"/>
      <c r="O28" s="1"/>
    </row>
    <row r="29" spans="1:15" ht="12.75" customHeight="1">
      <c r="A29" s="224">
        <v>20</v>
      </c>
      <c r="B29" s="227" t="s">
        <v>48</v>
      </c>
      <c r="C29" s="248">
        <v>3000.65</v>
      </c>
      <c r="D29" s="249">
        <v>2996.8833333333337</v>
      </c>
      <c r="E29" s="249">
        <v>2943.8166666666675</v>
      </c>
      <c r="F29" s="249">
        <v>2886.983333333334</v>
      </c>
      <c r="G29" s="249">
        <v>2833.9166666666679</v>
      </c>
      <c r="H29" s="249">
        <v>3053.7166666666672</v>
      </c>
      <c r="I29" s="249">
        <v>3106.7833333333338</v>
      </c>
      <c r="J29" s="249">
        <v>3163.6166666666668</v>
      </c>
      <c r="K29" s="248">
        <v>3049.95</v>
      </c>
      <c r="L29" s="248">
        <v>2940.05</v>
      </c>
      <c r="M29" s="248">
        <v>2.6329500000000001</v>
      </c>
      <c r="N29" s="1"/>
      <c r="O29" s="1"/>
    </row>
    <row r="30" spans="1:15" ht="12.75" customHeight="1">
      <c r="A30" s="224">
        <v>21</v>
      </c>
      <c r="B30" s="227" t="s">
        <v>51</v>
      </c>
      <c r="C30" s="248">
        <v>563.85</v>
      </c>
      <c r="D30" s="249">
        <v>561.73333333333335</v>
      </c>
      <c r="E30" s="249">
        <v>557.11666666666667</v>
      </c>
      <c r="F30" s="249">
        <v>550.38333333333333</v>
      </c>
      <c r="G30" s="249">
        <v>545.76666666666665</v>
      </c>
      <c r="H30" s="249">
        <v>568.4666666666667</v>
      </c>
      <c r="I30" s="249">
        <v>573.08333333333348</v>
      </c>
      <c r="J30" s="249">
        <v>579.81666666666672</v>
      </c>
      <c r="K30" s="248">
        <v>566.35</v>
      </c>
      <c r="L30" s="248">
        <v>555</v>
      </c>
      <c r="M30" s="248">
        <v>23.417960000000001</v>
      </c>
      <c r="N30" s="1"/>
      <c r="O30" s="1"/>
    </row>
    <row r="31" spans="1:15" ht="12.75" customHeight="1">
      <c r="A31" s="224">
        <v>22</v>
      </c>
      <c r="B31" s="227" t="s">
        <v>53</v>
      </c>
      <c r="C31" s="248">
        <v>4610.45</v>
      </c>
      <c r="D31" s="249">
        <v>4583.833333333333</v>
      </c>
      <c r="E31" s="249">
        <v>4547.6666666666661</v>
      </c>
      <c r="F31" s="249">
        <v>4484.8833333333332</v>
      </c>
      <c r="G31" s="249">
        <v>4448.7166666666662</v>
      </c>
      <c r="H31" s="249">
        <v>4646.6166666666659</v>
      </c>
      <c r="I31" s="249">
        <v>4682.7833333333319</v>
      </c>
      <c r="J31" s="249">
        <v>4745.5666666666657</v>
      </c>
      <c r="K31" s="248">
        <v>4620</v>
      </c>
      <c r="L31" s="248">
        <v>4521.05</v>
      </c>
      <c r="M31" s="248">
        <v>3.0846399999999998</v>
      </c>
      <c r="N31" s="1"/>
      <c r="O31" s="1"/>
    </row>
    <row r="32" spans="1:15" ht="12.75" customHeight="1">
      <c r="A32" s="224">
        <v>23</v>
      </c>
      <c r="B32" s="227" t="s">
        <v>55</v>
      </c>
      <c r="C32" s="248">
        <v>144.15</v>
      </c>
      <c r="D32" s="249">
        <v>142.56666666666666</v>
      </c>
      <c r="E32" s="249">
        <v>140.28333333333333</v>
      </c>
      <c r="F32" s="249">
        <v>136.41666666666666</v>
      </c>
      <c r="G32" s="249">
        <v>134.13333333333333</v>
      </c>
      <c r="H32" s="249">
        <v>146.43333333333334</v>
      </c>
      <c r="I32" s="249">
        <v>148.71666666666664</v>
      </c>
      <c r="J32" s="249">
        <v>152.58333333333334</v>
      </c>
      <c r="K32" s="248">
        <v>144.85</v>
      </c>
      <c r="L32" s="248">
        <v>138.69999999999999</v>
      </c>
      <c r="M32" s="248">
        <v>117.33137000000001</v>
      </c>
      <c r="N32" s="1"/>
      <c r="O32" s="1"/>
    </row>
    <row r="33" spans="1:15" ht="12.75" customHeight="1">
      <c r="A33" s="224">
        <v>24</v>
      </c>
      <c r="B33" s="227" t="s">
        <v>57</v>
      </c>
      <c r="C33" s="248">
        <v>3080.95</v>
      </c>
      <c r="D33" s="249">
        <v>3069.9833333333336</v>
      </c>
      <c r="E33" s="249">
        <v>3051.9666666666672</v>
      </c>
      <c r="F33" s="249">
        <v>3022.9833333333336</v>
      </c>
      <c r="G33" s="249">
        <v>3004.9666666666672</v>
      </c>
      <c r="H33" s="249">
        <v>3098.9666666666672</v>
      </c>
      <c r="I33" s="249">
        <v>3116.9833333333336</v>
      </c>
      <c r="J33" s="249">
        <v>3145.9666666666672</v>
      </c>
      <c r="K33" s="248">
        <v>3088</v>
      </c>
      <c r="L33" s="248">
        <v>3041</v>
      </c>
      <c r="M33" s="248">
        <v>6.5559399999999997</v>
      </c>
      <c r="N33" s="1"/>
      <c r="O33" s="1"/>
    </row>
    <row r="34" spans="1:15" ht="12.75" customHeight="1">
      <c r="A34" s="224">
        <v>25</v>
      </c>
      <c r="B34" s="227" t="s">
        <v>300</v>
      </c>
      <c r="C34" s="248">
        <v>2028.15</v>
      </c>
      <c r="D34" s="249">
        <v>2034.2166666666665</v>
      </c>
      <c r="E34" s="249">
        <v>2008.9333333333329</v>
      </c>
      <c r="F34" s="249">
        <v>1989.7166666666665</v>
      </c>
      <c r="G34" s="249">
        <v>1964.4333333333329</v>
      </c>
      <c r="H34" s="249">
        <v>2053.4333333333329</v>
      </c>
      <c r="I34" s="249">
        <v>2078.7166666666662</v>
      </c>
      <c r="J34" s="249">
        <v>2097.9333333333329</v>
      </c>
      <c r="K34" s="248">
        <v>2059.5</v>
      </c>
      <c r="L34" s="248">
        <v>2015</v>
      </c>
      <c r="M34" s="248">
        <v>2.2580100000000001</v>
      </c>
      <c r="N34" s="1"/>
      <c r="O34" s="1"/>
    </row>
    <row r="35" spans="1:15" ht="12.75" customHeight="1">
      <c r="A35" s="224">
        <v>26</v>
      </c>
      <c r="B35" s="227" t="s">
        <v>60</v>
      </c>
      <c r="C35" s="248">
        <v>437.7</v>
      </c>
      <c r="D35" s="249">
        <v>438.54999999999995</v>
      </c>
      <c r="E35" s="249">
        <v>434.19999999999993</v>
      </c>
      <c r="F35" s="249">
        <v>430.7</v>
      </c>
      <c r="G35" s="249">
        <v>426.34999999999997</v>
      </c>
      <c r="H35" s="249">
        <v>442.0499999999999</v>
      </c>
      <c r="I35" s="249">
        <v>446.39999999999992</v>
      </c>
      <c r="J35" s="249">
        <v>449.89999999999986</v>
      </c>
      <c r="K35" s="248">
        <v>442.9</v>
      </c>
      <c r="L35" s="248">
        <v>435.05</v>
      </c>
      <c r="M35" s="248">
        <v>13.70125</v>
      </c>
      <c r="N35" s="1"/>
      <c r="O35" s="1"/>
    </row>
    <row r="36" spans="1:15" ht="12.75" customHeight="1">
      <c r="A36" s="224">
        <v>27</v>
      </c>
      <c r="B36" s="227" t="s">
        <v>242</v>
      </c>
      <c r="C36" s="248">
        <v>4090.2</v>
      </c>
      <c r="D36" s="249">
        <v>4063.3666666666663</v>
      </c>
      <c r="E36" s="249">
        <v>4026.833333333333</v>
      </c>
      <c r="F36" s="249">
        <v>3963.4666666666667</v>
      </c>
      <c r="G36" s="249">
        <v>3926.9333333333334</v>
      </c>
      <c r="H36" s="249">
        <v>4126.7333333333327</v>
      </c>
      <c r="I36" s="249">
        <v>4163.2666666666664</v>
      </c>
      <c r="J36" s="249">
        <v>4226.6333333333323</v>
      </c>
      <c r="K36" s="248">
        <v>4099.8999999999996</v>
      </c>
      <c r="L36" s="248">
        <v>4000</v>
      </c>
      <c r="M36" s="248">
        <v>3.0072399999999999</v>
      </c>
      <c r="N36" s="1"/>
      <c r="O36" s="1"/>
    </row>
    <row r="37" spans="1:15" ht="12.75" customHeight="1">
      <c r="A37" s="224">
        <v>28</v>
      </c>
      <c r="B37" s="227" t="s">
        <v>61</v>
      </c>
      <c r="C37" s="248">
        <v>946.2</v>
      </c>
      <c r="D37" s="249">
        <v>942.23333333333346</v>
      </c>
      <c r="E37" s="249">
        <v>936.3666666666669</v>
      </c>
      <c r="F37" s="249">
        <v>926.53333333333342</v>
      </c>
      <c r="G37" s="249">
        <v>920.66666666666686</v>
      </c>
      <c r="H37" s="249">
        <v>952.06666666666695</v>
      </c>
      <c r="I37" s="249">
        <v>957.93333333333351</v>
      </c>
      <c r="J37" s="249">
        <v>967.76666666666699</v>
      </c>
      <c r="K37" s="248">
        <v>948.1</v>
      </c>
      <c r="L37" s="248">
        <v>932.4</v>
      </c>
      <c r="M37" s="248">
        <v>48.423360000000002</v>
      </c>
      <c r="N37" s="1"/>
      <c r="O37" s="1"/>
    </row>
    <row r="38" spans="1:15" ht="12.75" customHeight="1">
      <c r="A38" s="224">
        <v>29</v>
      </c>
      <c r="B38" s="227" t="s">
        <v>62</v>
      </c>
      <c r="C38" s="248">
        <v>3629.75</v>
      </c>
      <c r="D38" s="249">
        <v>3605.3666666666668</v>
      </c>
      <c r="E38" s="249">
        <v>3574.3833333333337</v>
      </c>
      <c r="F38" s="249">
        <v>3519.0166666666669</v>
      </c>
      <c r="G38" s="249">
        <v>3488.0333333333338</v>
      </c>
      <c r="H38" s="249">
        <v>3660.7333333333336</v>
      </c>
      <c r="I38" s="249">
        <v>3691.7166666666672</v>
      </c>
      <c r="J38" s="249">
        <v>3747.0833333333335</v>
      </c>
      <c r="K38" s="248">
        <v>3636.35</v>
      </c>
      <c r="L38" s="248">
        <v>3550</v>
      </c>
      <c r="M38" s="248">
        <v>2.3807800000000001</v>
      </c>
      <c r="N38" s="1"/>
      <c r="O38" s="1"/>
    </row>
    <row r="39" spans="1:15" ht="12.75" customHeight="1">
      <c r="A39" s="224">
        <v>30</v>
      </c>
      <c r="B39" s="227" t="s">
        <v>65</v>
      </c>
      <c r="C39" s="248">
        <v>6687</v>
      </c>
      <c r="D39" s="249">
        <v>6663</v>
      </c>
      <c r="E39" s="249">
        <v>6621</v>
      </c>
      <c r="F39" s="249">
        <v>6555</v>
      </c>
      <c r="G39" s="249">
        <v>6513</v>
      </c>
      <c r="H39" s="249">
        <v>6729</v>
      </c>
      <c r="I39" s="249">
        <v>6771</v>
      </c>
      <c r="J39" s="249">
        <v>6837</v>
      </c>
      <c r="K39" s="248">
        <v>6705</v>
      </c>
      <c r="L39" s="248">
        <v>6597</v>
      </c>
      <c r="M39" s="248">
        <v>6.5955899999999996</v>
      </c>
      <c r="N39" s="1"/>
      <c r="O39" s="1"/>
    </row>
    <row r="40" spans="1:15" ht="12.75" customHeight="1">
      <c r="A40" s="224">
        <v>31</v>
      </c>
      <c r="B40" s="227" t="s">
        <v>64</v>
      </c>
      <c r="C40" s="248">
        <v>1619.05</v>
      </c>
      <c r="D40" s="249">
        <v>1612.0666666666668</v>
      </c>
      <c r="E40" s="249">
        <v>1597.1333333333337</v>
      </c>
      <c r="F40" s="249">
        <v>1575.2166666666669</v>
      </c>
      <c r="G40" s="249">
        <v>1560.2833333333338</v>
      </c>
      <c r="H40" s="249">
        <v>1633.9833333333336</v>
      </c>
      <c r="I40" s="249">
        <v>1648.9166666666665</v>
      </c>
      <c r="J40" s="249">
        <v>1670.8333333333335</v>
      </c>
      <c r="K40" s="248">
        <v>1627</v>
      </c>
      <c r="L40" s="248">
        <v>1590.15</v>
      </c>
      <c r="M40" s="248">
        <v>15.084759999999999</v>
      </c>
      <c r="N40" s="1"/>
      <c r="O40" s="1"/>
    </row>
    <row r="41" spans="1:15" ht="12.75" customHeight="1">
      <c r="A41" s="224">
        <v>32</v>
      </c>
      <c r="B41" s="227" t="s">
        <v>243</v>
      </c>
      <c r="C41" s="248">
        <v>6116</v>
      </c>
      <c r="D41" s="249">
        <v>6124.1500000000005</v>
      </c>
      <c r="E41" s="249">
        <v>6082.3000000000011</v>
      </c>
      <c r="F41" s="249">
        <v>6048.6</v>
      </c>
      <c r="G41" s="249">
        <v>6006.7500000000009</v>
      </c>
      <c r="H41" s="249">
        <v>6157.8500000000013</v>
      </c>
      <c r="I41" s="249">
        <v>6199.7000000000016</v>
      </c>
      <c r="J41" s="249">
        <v>6233.4000000000015</v>
      </c>
      <c r="K41" s="248">
        <v>6166</v>
      </c>
      <c r="L41" s="248">
        <v>6090.45</v>
      </c>
      <c r="M41" s="248">
        <v>0.55701999999999996</v>
      </c>
      <c r="N41" s="1"/>
      <c r="O41" s="1"/>
    </row>
    <row r="42" spans="1:15" ht="12.75" customHeight="1">
      <c r="A42" s="224">
        <v>33</v>
      </c>
      <c r="B42" s="227" t="s">
        <v>66</v>
      </c>
      <c r="C42" s="248">
        <v>2134.25</v>
      </c>
      <c r="D42" s="249">
        <v>2126.1833333333334</v>
      </c>
      <c r="E42" s="249">
        <v>2104.5666666666666</v>
      </c>
      <c r="F42" s="249">
        <v>2074.8833333333332</v>
      </c>
      <c r="G42" s="249">
        <v>2053.2666666666664</v>
      </c>
      <c r="H42" s="249">
        <v>2155.8666666666668</v>
      </c>
      <c r="I42" s="249">
        <v>2177.4833333333336</v>
      </c>
      <c r="J42" s="249">
        <v>2207.166666666667</v>
      </c>
      <c r="K42" s="248">
        <v>2147.8000000000002</v>
      </c>
      <c r="L42" s="248">
        <v>2096.5</v>
      </c>
      <c r="M42" s="248">
        <v>2.4993400000000001</v>
      </c>
      <c r="N42" s="1"/>
      <c r="O42" s="1"/>
    </row>
    <row r="43" spans="1:15" ht="12.75" customHeight="1">
      <c r="A43" s="224">
        <v>34</v>
      </c>
      <c r="B43" s="227" t="s">
        <v>67</v>
      </c>
      <c r="C43" s="248">
        <v>245.05</v>
      </c>
      <c r="D43" s="249">
        <v>245.33333333333334</v>
      </c>
      <c r="E43" s="249">
        <v>242.01666666666668</v>
      </c>
      <c r="F43" s="249">
        <v>238.98333333333335</v>
      </c>
      <c r="G43" s="249">
        <v>235.66666666666669</v>
      </c>
      <c r="H43" s="249">
        <v>248.36666666666667</v>
      </c>
      <c r="I43" s="249">
        <v>251.68333333333334</v>
      </c>
      <c r="J43" s="249">
        <v>254.71666666666667</v>
      </c>
      <c r="K43" s="248">
        <v>248.65</v>
      </c>
      <c r="L43" s="248">
        <v>242.3</v>
      </c>
      <c r="M43" s="248">
        <v>53.093240000000002</v>
      </c>
      <c r="N43" s="1"/>
      <c r="O43" s="1"/>
    </row>
    <row r="44" spans="1:15" ht="12.75" customHeight="1">
      <c r="A44" s="224">
        <v>35</v>
      </c>
      <c r="B44" s="227" t="s">
        <v>68</v>
      </c>
      <c r="C44" s="248">
        <v>182.45</v>
      </c>
      <c r="D44" s="249">
        <v>182.48333333333335</v>
      </c>
      <c r="E44" s="249">
        <v>180.81666666666669</v>
      </c>
      <c r="F44" s="249">
        <v>179.18333333333334</v>
      </c>
      <c r="G44" s="249">
        <v>177.51666666666668</v>
      </c>
      <c r="H44" s="249">
        <v>184.1166666666667</v>
      </c>
      <c r="I44" s="249">
        <v>185.78333333333333</v>
      </c>
      <c r="J44" s="249">
        <v>187.41666666666671</v>
      </c>
      <c r="K44" s="248">
        <v>184.15</v>
      </c>
      <c r="L44" s="248">
        <v>180.85</v>
      </c>
      <c r="M44" s="248">
        <v>215.88072</v>
      </c>
      <c r="N44" s="1"/>
      <c r="O44" s="1"/>
    </row>
    <row r="45" spans="1:15" ht="12.75" customHeight="1">
      <c r="A45" s="224">
        <v>36</v>
      </c>
      <c r="B45" s="227" t="s">
        <v>244</v>
      </c>
      <c r="C45" s="248">
        <v>90.05</v>
      </c>
      <c r="D45" s="249">
        <v>90.333333333333329</v>
      </c>
      <c r="E45" s="249">
        <v>88.216666666666654</v>
      </c>
      <c r="F45" s="249">
        <v>86.383333333333326</v>
      </c>
      <c r="G45" s="249">
        <v>84.266666666666652</v>
      </c>
      <c r="H45" s="249">
        <v>92.166666666666657</v>
      </c>
      <c r="I45" s="249">
        <v>94.283333333333331</v>
      </c>
      <c r="J45" s="249">
        <v>96.11666666666666</v>
      </c>
      <c r="K45" s="248">
        <v>92.45</v>
      </c>
      <c r="L45" s="248">
        <v>88.5</v>
      </c>
      <c r="M45" s="248">
        <v>228.59602000000001</v>
      </c>
      <c r="N45" s="1"/>
      <c r="O45" s="1"/>
    </row>
    <row r="46" spans="1:15" ht="12.75" customHeight="1">
      <c r="A46" s="224">
        <v>37</v>
      </c>
      <c r="B46" s="227" t="s">
        <v>69</v>
      </c>
      <c r="C46" s="248">
        <v>1656.65</v>
      </c>
      <c r="D46" s="249">
        <v>1641.0833333333333</v>
      </c>
      <c r="E46" s="249">
        <v>1622.6666666666665</v>
      </c>
      <c r="F46" s="249">
        <v>1588.6833333333332</v>
      </c>
      <c r="G46" s="249">
        <v>1570.2666666666664</v>
      </c>
      <c r="H46" s="249">
        <v>1675.0666666666666</v>
      </c>
      <c r="I46" s="249">
        <v>1693.4833333333331</v>
      </c>
      <c r="J46" s="249">
        <v>1727.4666666666667</v>
      </c>
      <c r="K46" s="248">
        <v>1659.5</v>
      </c>
      <c r="L46" s="248">
        <v>1607.1</v>
      </c>
      <c r="M46" s="248">
        <v>5.0186000000000002</v>
      </c>
      <c r="N46" s="1"/>
      <c r="O46" s="1"/>
    </row>
    <row r="47" spans="1:15" ht="12.75" customHeight="1">
      <c r="A47" s="224">
        <v>38</v>
      </c>
      <c r="B47" s="227" t="s">
        <v>72</v>
      </c>
      <c r="C47" s="248">
        <v>592.1</v>
      </c>
      <c r="D47" s="249">
        <v>593.85</v>
      </c>
      <c r="E47" s="249">
        <v>588.25</v>
      </c>
      <c r="F47" s="249">
        <v>584.4</v>
      </c>
      <c r="G47" s="249">
        <v>578.79999999999995</v>
      </c>
      <c r="H47" s="249">
        <v>597.70000000000005</v>
      </c>
      <c r="I47" s="249">
        <v>603.30000000000018</v>
      </c>
      <c r="J47" s="249">
        <v>607.15000000000009</v>
      </c>
      <c r="K47" s="248">
        <v>599.45000000000005</v>
      </c>
      <c r="L47" s="248">
        <v>590</v>
      </c>
      <c r="M47" s="248">
        <v>3.9613800000000001</v>
      </c>
      <c r="N47" s="1"/>
      <c r="O47" s="1"/>
    </row>
    <row r="48" spans="1:15" ht="12.75" customHeight="1">
      <c r="A48" s="224">
        <v>39</v>
      </c>
      <c r="B48" s="227" t="s">
        <v>71</v>
      </c>
      <c r="C48" s="248">
        <v>100.45</v>
      </c>
      <c r="D48" s="249">
        <v>99.683333333333337</v>
      </c>
      <c r="E48" s="249">
        <v>98.51666666666668</v>
      </c>
      <c r="F48" s="249">
        <v>96.583333333333343</v>
      </c>
      <c r="G48" s="249">
        <v>95.416666666666686</v>
      </c>
      <c r="H48" s="249">
        <v>101.61666666666667</v>
      </c>
      <c r="I48" s="249">
        <v>102.78333333333333</v>
      </c>
      <c r="J48" s="249">
        <v>104.71666666666667</v>
      </c>
      <c r="K48" s="248">
        <v>100.85</v>
      </c>
      <c r="L48" s="248">
        <v>97.75</v>
      </c>
      <c r="M48" s="248">
        <v>228.72344000000001</v>
      </c>
      <c r="N48" s="1"/>
      <c r="O48" s="1"/>
    </row>
    <row r="49" spans="1:15" ht="12.75" customHeight="1">
      <c r="A49" s="224">
        <v>40</v>
      </c>
      <c r="B49" s="227" t="s">
        <v>73</v>
      </c>
      <c r="C49" s="248">
        <v>886.3</v>
      </c>
      <c r="D49" s="249">
        <v>879.36666666666667</v>
      </c>
      <c r="E49" s="249">
        <v>870.18333333333339</v>
      </c>
      <c r="F49" s="249">
        <v>854.06666666666672</v>
      </c>
      <c r="G49" s="249">
        <v>844.88333333333344</v>
      </c>
      <c r="H49" s="249">
        <v>895.48333333333335</v>
      </c>
      <c r="I49" s="249">
        <v>904.66666666666652</v>
      </c>
      <c r="J49" s="249">
        <v>920.7833333333333</v>
      </c>
      <c r="K49" s="248">
        <v>888.55</v>
      </c>
      <c r="L49" s="248">
        <v>863.25</v>
      </c>
      <c r="M49" s="248">
        <v>14.203250000000001</v>
      </c>
      <c r="N49" s="1"/>
      <c r="O49" s="1"/>
    </row>
    <row r="50" spans="1:15" ht="12.75" customHeight="1">
      <c r="A50" s="224">
        <v>41</v>
      </c>
      <c r="B50" s="227" t="s">
        <v>76</v>
      </c>
      <c r="C50" s="248">
        <v>83.8</v>
      </c>
      <c r="D50" s="249">
        <v>82.816666666666663</v>
      </c>
      <c r="E50" s="249">
        <v>81.533333333333331</v>
      </c>
      <c r="F50" s="249">
        <v>79.266666666666666</v>
      </c>
      <c r="G50" s="249">
        <v>77.983333333333334</v>
      </c>
      <c r="H50" s="249">
        <v>85.083333333333329</v>
      </c>
      <c r="I50" s="249">
        <v>86.36666666666666</v>
      </c>
      <c r="J50" s="249">
        <v>88.633333333333326</v>
      </c>
      <c r="K50" s="248">
        <v>84.1</v>
      </c>
      <c r="L50" s="248">
        <v>80.55</v>
      </c>
      <c r="M50" s="248">
        <v>251.90170000000001</v>
      </c>
      <c r="N50" s="1"/>
      <c r="O50" s="1"/>
    </row>
    <row r="51" spans="1:15" ht="12.75" customHeight="1">
      <c r="A51" s="224">
        <v>42</v>
      </c>
      <c r="B51" s="227" t="s">
        <v>80</v>
      </c>
      <c r="C51" s="248">
        <v>341.3</v>
      </c>
      <c r="D51" s="249">
        <v>340.31666666666666</v>
      </c>
      <c r="E51" s="249">
        <v>336.68333333333334</v>
      </c>
      <c r="F51" s="249">
        <v>332.06666666666666</v>
      </c>
      <c r="G51" s="249">
        <v>328.43333333333334</v>
      </c>
      <c r="H51" s="249">
        <v>344.93333333333334</v>
      </c>
      <c r="I51" s="249">
        <v>348.56666666666666</v>
      </c>
      <c r="J51" s="249">
        <v>353.18333333333334</v>
      </c>
      <c r="K51" s="248">
        <v>343.95</v>
      </c>
      <c r="L51" s="248">
        <v>335.7</v>
      </c>
      <c r="M51" s="248">
        <v>27.221150000000002</v>
      </c>
      <c r="N51" s="1"/>
      <c r="O51" s="1"/>
    </row>
    <row r="52" spans="1:15" ht="12.75" customHeight="1">
      <c r="A52" s="224">
        <v>43</v>
      </c>
      <c r="B52" s="227" t="s">
        <v>75</v>
      </c>
      <c r="C52" s="248">
        <v>840.4</v>
      </c>
      <c r="D52" s="249">
        <v>835.81666666666661</v>
      </c>
      <c r="E52" s="249">
        <v>826.58333333333326</v>
      </c>
      <c r="F52" s="249">
        <v>812.76666666666665</v>
      </c>
      <c r="G52" s="249">
        <v>803.5333333333333</v>
      </c>
      <c r="H52" s="249">
        <v>849.63333333333321</v>
      </c>
      <c r="I52" s="249">
        <v>858.86666666666656</v>
      </c>
      <c r="J52" s="249">
        <v>872.68333333333317</v>
      </c>
      <c r="K52" s="248">
        <v>845.05</v>
      </c>
      <c r="L52" s="248">
        <v>822</v>
      </c>
      <c r="M52" s="248">
        <v>63.971690000000002</v>
      </c>
      <c r="N52" s="1"/>
      <c r="O52" s="1"/>
    </row>
    <row r="53" spans="1:15" ht="12.75" customHeight="1">
      <c r="A53" s="224">
        <v>44</v>
      </c>
      <c r="B53" s="227" t="s">
        <v>77</v>
      </c>
      <c r="C53" s="248">
        <v>263.05</v>
      </c>
      <c r="D53" s="249">
        <v>264</v>
      </c>
      <c r="E53" s="249">
        <v>260.55</v>
      </c>
      <c r="F53" s="249">
        <v>258.05</v>
      </c>
      <c r="G53" s="249">
        <v>254.60000000000002</v>
      </c>
      <c r="H53" s="249">
        <v>266.5</v>
      </c>
      <c r="I53" s="249">
        <v>269.95000000000005</v>
      </c>
      <c r="J53" s="249">
        <v>272.45</v>
      </c>
      <c r="K53" s="248">
        <v>267.45</v>
      </c>
      <c r="L53" s="248">
        <v>261.5</v>
      </c>
      <c r="M53" s="248">
        <v>13.240539999999999</v>
      </c>
      <c r="N53" s="1"/>
      <c r="O53" s="1"/>
    </row>
    <row r="54" spans="1:15" ht="12.75" customHeight="1">
      <c r="A54" s="224">
        <v>45</v>
      </c>
      <c r="B54" s="227" t="s">
        <v>78</v>
      </c>
      <c r="C54" s="248">
        <v>17529.849999999999</v>
      </c>
      <c r="D54" s="249">
        <v>17457.283333333333</v>
      </c>
      <c r="E54" s="249">
        <v>17337.566666666666</v>
      </c>
      <c r="F54" s="249">
        <v>17145.283333333333</v>
      </c>
      <c r="G54" s="249">
        <v>17025.566666666666</v>
      </c>
      <c r="H54" s="249">
        <v>17649.566666666666</v>
      </c>
      <c r="I54" s="249">
        <v>17769.283333333333</v>
      </c>
      <c r="J54" s="249">
        <v>17961.566666666666</v>
      </c>
      <c r="K54" s="248">
        <v>17577</v>
      </c>
      <c r="L54" s="248">
        <v>17265</v>
      </c>
      <c r="M54" s="248">
        <v>0.19231999999999999</v>
      </c>
      <c r="N54" s="1"/>
      <c r="O54" s="1"/>
    </row>
    <row r="55" spans="1:15" ht="12.75" customHeight="1">
      <c r="A55" s="224">
        <v>46</v>
      </c>
      <c r="B55" s="227" t="s">
        <v>81</v>
      </c>
      <c r="C55" s="248">
        <v>4526.5</v>
      </c>
      <c r="D55" s="249">
        <v>4495.666666666667</v>
      </c>
      <c r="E55" s="249">
        <v>4454.3333333333339</v>
      </c>
      <c r="F55" s="249">
        <v>4382.166666666667</v>
      </c>
      <c r="G55" s="249">
        <v>4340.8333333333339</v>
      </c>
      <c r="H55" s="249">
        <v>4567.8333333333339</v>
      </c>
      <c r="I55" s="249">
        <v>4609.1666666666679</v>
      </c>
      <c r="J55" s="249">
        <v>4681.3333333333339</v>
      </c>
      <c r="K55" s="248">
        <v>4537</v>
      </c>
      <c r="L55" s="248">
        <v>4423.5</v>
      </c>
      <c r="M55" s="248">
        <v>3.3066200000000001</v>
      </c>
      <c r="N55" s="1"/>
      <c r="O55" s="1"/>
    </row>
    <row r="56" spans="1:15" ht="12.75" customHeight="1">
      <c r="A56" s="224">
        <v>47</v>
      </c>
      <c r="B56" s="227" t="s">
        <v>82</v>
      </c>
      <c r="C56" s="248">
        <v>317.95</v>
      </c>
      <c r="D56" s="249">
        <v>315.84999999999997</v>
      </c>
      <c r="E56" s="249">
        <v>312.24999999999994</v>
      </c>
      <c r="F56" s="249">
        <v>306.54999999999995</v>
      </c>
      <c r="G56" s="249">
        <v>302.94999999999993</v>
      </c>
      <c r="H56" s="249">
        <v>321.54999999999995</v>
      </c>
      <c r="I56" s="249">
        <v>325.14999999999998</v>
      </c>
      <c r="J56" s="249">
        <v>330.84999999999997</v>
      </c>
      <c r="K56" s="248">
        <v>319.45</v>
      </c>
      <c r="L56" s="248">
        <v>310.14999999999998</v>
      </c>
      <c r="M56" s="248">
        <v>71.87079</v>
      </c>
      <c r="N56" s="1"/>
      <c r="O56" s="1"/>
    </row>
    <row r="57" spans="1:15" ht="12.75" customHeight="1">
      <c r="A57" s="224">
        <v>48</v>
      </c>
      <c r="B57" s="227" t="s">
        <v>83</v>
      </c>
      <c r="C57" s="248">
        <v>745.15</v>
      </c>
      <c r="D57" s="249">
        <v>737.51666666666677</v>
      </c>
      <c r="E57" s="249">
        <v>728.18333333333351</v>
      </c>
      <c r="F57" s="249">
        <v>711.2166666666667</v>
      </c>
      <c r="G57" s="249">
        <v>701.88333333333344</v>
      </c>
      <c r="H57" s="249">
        <v>754.48333333333358</v>
      </c>
      <c r="I57" s="249">
        <v>763.81666666666683</v>
      </c>
      <c r="J57" s="249">
        <v>780.78333333333364</v>
      </c>
      <c r="K57" s="248">
        <v>746.85</v>
      </c>
      <c r="L57" s="248">
        <v>720.55</v>
      </c>
      <c r="M57" s="248">
        <v>10.74203</v>
      </c>
      <c r="N57" s="1"/>
      <c r="O57" s="1"/>
    </row>
    <row r="58" spans="1:15" ht="12.75" customHeight="1">
      <c r="A58" s="224">
        <v>49</v>
      </c>
      <c r="B58" s="227" t="s">
        <v>84</v>
      </c>
      <c r="C58" s="248">
        <v>1096.6500000000001</v>
      </c>
      <c r="D58" s="249">
        <v>1093.8666666666668</v>
      </c>
      <c r="E58" s="249">
        <v>1087.2333333333336</v>
      </c>
      <c r="F58" s="249">
        <v>1077.8166666666668</v>
      </c>
      <c r="G58" s="249">
        <v>1071.1833333333336</v>
      </c>
      <c r="H58" s="249">
        <v>1103.2833333333335</v>
      </c>
      <c r="I58" s="249">
        <v>1109.9166666666667</v>
      </c>
      <c r="J58" s="249">
        <v>1119.3333333333335</v>
      </c>
      <c r="K58" s="248">
        <v>1100.5</v>
      </c>
      <c r="L58" s="248">
        <v>1084.45</v>
      </c>
      <c r="M58" s="248">
        <v>7.7932600000000001</v>
      </c>
      <c r="N58" s="1"/>
      <c r="O58" s="1"/>
    </row>
    <row r="59" spans="1:15" ht="12.75" customHeight="1">
      <c r="A59" s="224">
        <v>50</v>
      </c>
      <c r="B59" s="227" t="s">
        <v>809</v>
      </c>
      <c r="C59" s="248">
        <v>1492.8</v>
      </c>
      <c r="D59" s="249">
        <v>1499.2</v>
      </c>
      <c r="E59" s="249">
        <v>1478.6000000000001</v>
      </c>
      <c r="F59" s="249">
        <v>1464.4</v>
      </c>
      <c r="G59" s="249">
        <v>1443.8000000000002</v>
      </c>
      <c r="H59" s="249">
        <v>1513.4</v>
      </c>
      <c r="I59" s="249">
        <v>1534</v>
      </c>
      <c r="J59" s="249">
        <v>1548.2</v>
      </c>
      <c r="K59" s="248">
        <v>1519.8</v>
      </c>
      <c r="L59" s="248">
        <v>1485</v>
      </c>
      <c r="M59" s="248">
        <v>0.75268000000000002</v>
      </c>
      <c r="N59" s="1"/>
      <c r="O59" s="1"/>
    </row>
    <row r="60" spans="1:15" ht="12.75" customHeight="1">
      <c r="A60" s="224">
        <v>51</v>
      </c>
      <c r="B60" s="227" t="s">
        <v>85</v>
      </c>
      <c r="C60" s="248">
        <v>227.3</v>
      </c>
      <c r="D60" s="249">
        <v>226.54999999999998</v>
      </c>
      <c r="E60" s="249">
        <v>225.24999999999997</v>
      </c>
      <c r="F60" s="249">
        <v>223.2</v>
      </c>
      <c r="G60" s="249">
        <v>221.89999999999998</v>
      </c>
      <c r="H60" s="249">
        <v>228.59999999999997</v>
      </c>
      <c r="I60" s="249">
        <v>229.89999999999998</v>
      </c>
      <c r="J60" s="249">
        <v>231.94999999999996</v>
      </c>
      <c r="K60" s="248">
        <v>227.85</v>
      </c>
      <c r="L60" s="248">
        <v>224.5</v>
      </c>
      <c r="M60" s="248">
        <v>40.739069999999998</v>
      </c>
      <c r="N60" s="1"/>
      <c r="O60" s="1"/>
    </row>
    <row r="61" spans="1:15" ht="12.75" customHeight="1">
      <c r="A61" s="224">
        <v>52</v>
      </c>
      <c r="B61" s="227" t="s">
        <v>87</v>
      </c>
      <c r="C61" s="248">
        <v>3895.65</v>
      </c>
      <c r="D61" s="249">
        <v>3907.4</v>
      </c>
      <c r="E61" s="249">
        <v>3863.8</v>
      </c>
      <c r="F61" s="249">
        <v>3831.9500000000003</v>
      </c>
      <c r="G61" s="249">
        <v>3788.3500000000004</v>
      </c>
      <c r="H61" s="249">
        <v>3939.25</v>
      </c>
      <c r="I61" s="249">
        <v>3982.8499999999995</v>
      </c>
      <c r="J61" s="249">
        <v>4014.7</v>
      </c>
      <c r="K61" s="248">
        <v>3951</v>
      </c>
      <c r="L61" s="248">
        <v>3875.55</v>
      </c>
      <c r="M61" s="248">
        <v>1.93855</v>
      </c>
      <c r="N61" s="1"/>
      <c r="O61" s="1"/>
    </row>
    <row r="62" spans="1:15" ht="12.75" customHeight="1">
      <c r="A62" s="224">
        <v>53</v>
      </c>
      <c r="B62" s="227" t="s">
        <v>88</v>
      </c>
      <c r="C62" s="248">
        <v>1601.25</v>
      </c>
      <c r="D62" s="249">
        <v>1595.7</v>
      </c>
      <c r="E62" s="249">
        <v>1587.4</v>
      </c>
      <c r="F62" s="249">
        <v>1573.55</v>
      </c>
      <c r="G62" s="249">
        <v>1565.25</v>
      </c>
      <c r="H62" s="249">
        <v>1609.5500000000002</v>
      </c>
      <c r="I62" s="249">
        <v>1617.85</v>
      </c>
      <c r="J62" s="249">
        <v>1631.7000000000003</v>
      </c>
      <c r="K62" s="248">
        <v>1604</v>
      </c>
      <c r="L62" s="248">
        <v>1581.85</v>
      </c>
      <c r="M62" s="248">
        <v>5.9354399999999998</v>
      </c>
      <c r="N62" s="1"/>
      <c r="O62" s="1"/>
    </row>
    <row r="63" spans="1:15" ht="12.75" customHeight="1">
      <c r="A63" s="224">
        <v>54</v>
      </c>
      <c r="B63" s="227" t="s">
        <v>89</v>
      </c>
      <c r="C63" s="248">
        <v>741.8</v>
      </c>
      <c r="D63" s="249">
        <v>739.08333333333337</v>
      </c>
      <c r="E63" s="249">
        <v>733.06666666666672</v>
      </c>
      <c r="F63" s="249">
        <v>724.33333333333337</v>
      </c>
      <c r="G63" s="249">
        <v>718.31666666666672</v>
      </c>
      <c r="H63" s="249">
        <v>747.81666666666672</v>
      </c>
      <c r="I63" s="249">
        <v>753.83333333333337</v>
      </c>
      <c r="J63" s="249">
        <v>762.56666666666672</v>
      </c>
      <c r="K63" s="248">
        <v>745.1</v>
      </c>
      <c r="L63" s="248">
        <v>730.35</v>
      </c>
      <c r="M63" s="248">
        <v>8.8123100000000001</v>
      </c>
      <c r="N63" s="1"/>
      <c r="O63" s="1"/>
    </row>
    <row r="64" spans="1:15" ht="12.75" customHeight="1">
      <c r="A64" s="224">
        <v>55</v>
      </c>
      <c r="B64" s="227" t="s">
        <v>90</v>
      </c>
      <c r="C64" s="248">
        <v>929.25</v>
      </c>
      <c r="D64" s="249">
        <v>932.5</v>
      </c>
      <c r="E64" s="249">
        <v>920</v>
      </c>
      <c r="F64" s="249">
        <v>910.75</v>
      </c>
      <c r="G64" s="249">
        <v>898.25</v>
      </c>
      <c r="H64" s="249">
        <v>941.75</v>
      </c>
      <c r="I64" s="249">
        <v>954.25</v>
      </c>
      <c r="J64" s="249">
        <v>963.5</v>
      </c>
      <c r="K64" s="248">
        <v>945</v>
      </c>
      <c r="L64" s="248">
        <v>923.25</v>
      </c>
      <c r="M64" s="248">
        <v>4.3881899999999998</v>
      </c>
      <c r="N64" s="1"/>
      <c r="O64" s="1"/>
    </row>
    <row r="65" spans="1:15" ht="12.75" customHeight="1">
      <c r="A65" s="224">
        <v>56</v>
      </c>
      <c r="B65" s="227" t="s">
        <v>248</v>
      </c>
      <c r="C65" s="248">
        <v>348.1</v>
      </c>
      <c r="D65" s="249">
        <v>346.59999999999997</v>
      </c>
      <c r="E65" s="249">
        <v>343.69999999999993</v>
      </c>
      <c r="F65" s="249">
        <v>339.29999999999995</v>
      </c>
      <c r="G65" s="249">
        <v>336.39999999999992</v>
      </c>
      <c r="H65" s="249">
        <v>350.99999999999994</v>
      </c>
      <c r="I65" s="249">
        <v>353.89999999999992</v>
      </c>
      <c r="J65" s="249">
        <v>358.29999999999995</v>
      </c>
      <c r="K65" s="248">
        <v>349.5</v>
      </c>
      <c r="L65" s="248">
        <v>342.2</v>
      </c>
      <c r="M65" s="248">
        <v>6.3791000000000002</v>
      </c>
      <c r="N65" s="1"/>
      <c r="O65" s="1"/>
    </row>
    <row r="66" spans="1:15" ht="12.75" customHeight="1">
      <c r="A66" s="224">
        <v>57</v>
      </c>
      <c r="B66" s="227" t="s">
        <v>92</v>
      </c>
      <c r="C66" s="248">
        <v>1463.5</v>
      </c>
      <c r="D66" s="249">
        <v>1447.9666666666665</v>
      </c>
      <c r="E66" s="249">
        <v>1426.9333333333329</v>
      </c>
      <c r="F66" s="249">
        <v>1390.3666666666666</v>
      </c>
      <c r="G66" s="249">
        <v>1369.333333333333</v>
      </c>
      <c r="H66" s="249">
        <v>1484.5333333333328</v>
      </c>
      <c r="I66" s="249">
        <v>1505.5666666666662</v>
      </c>
      <c r="J66" s="249">
        <v>1542.1333333333328</v>
      </c>
      <c r="K66" s="248">
        <v>1469</v>
      </c>
      <c r="L66" s="248">
        <v>1411.4</v>
      </c>
      <c r="M66" s="248">
        <v>4.0075200000000004</v>
      </c>
      <c r="N66" s="1"/>
      <c r="O66" s="1"/>
    </row>
    <row r="67" spans="1:15" ht="12.75" customHeight="1">
      <c r="A67" s="224">
        <v>58</v>
      </c>
      <c r="B67" s="227" t="s">
        <v>97</v>
      </c>
      <c r="C67" s="248">
        <v>396.6</v>
      </c>
      <c r="D67" s="249">
        <v>394.48333333333335</v>
      </c>
      <c r="E67" s="249">
        <v>391.66666666666669</v>
      </c>
      <c r="F67" s="249">
        <v>386.73333333333335</v>
      </c>
      <c r="G67" s="249">
        <v>383.91666666666669</v>
      </c>
      <c r="H67" s="249">
        <v>399.41666666666669</v>
      </c>
      <c r="I67" s="249">
        <v>402.23333333333329</v>
      </c>
      <c r="J67" s="249">
        <v>407.16666666666669</v>
      </c>
      <c r="K67" s="248">
        <v>397.3</v>
      </c>
      <c r="L67" s="248">
        <v>389.55</v>
      </c>
      <c r="M67" s="248">
        <v>28.270299999999999</v>
      </c>
      <c r="N67" s="1"/>
      <c r="O67" s="1"/>
    </row>
    <row r="68" spans="1:15" ht="12.75" customHeight="1">
      <c r="A68" s="224">
        <v>59</v>
      </c>
      <c r="B68" s="227" t="s">
        <v>93</v>
      </c>
      <c r="C68" s="248">
        <v>589.04999999999995</v>
      </c>
      <c r="D68" s="249">
        <v>584.29999999999995</v>
      </c>
      <c r="E68" s="249">
        <v>578.79999999999995</v>
      </c>
      <c r="F68" s="249">
        <v>568.54999999999995</v>
      </c>
      <c r="G68" s="249">
        <v>563.04999999999995</v>
      </c>
      <c r="H68" s="249">
        <v>594.54999999999995</v>
      </c>
      <c r="I68" s="249">
        <v>600.04999999999995</v>
      </c>
      <c r="J68" s="249">
        <v>610.29999999999995</v>
      </c>
      <c r="K68" s="248">
        <v>589.79999999999995</v>
      </c>
      <c r="L68" s="248">
        <v>574.04999999999995</v>
      </c>
      <c r="M68" s="248">
        <v>20.609929999999999</v>
      </c>
      <c r="N68" s="1"/>
      <c r="O68" s="1"/>
    </row>
    <row r="69" spans="1:15" ht="12.75" customHeight="1">
      <c r="A69" s="224">
        <v>60</v>
      </c>
      <c r="B69" s="227" t="s">
        <v>249</v>
      </c>
      <c r="C69" s="248">
        <v>1881.7</v>
      </c>
      <c r="D69" s="249">
        <v>1866.3499999999997</v>
      </c>
      <c r="E69" s="249">
        <v>1842.6999999999994</v>
      </c>
      <c r="F69" s="249">
        <v>1803.6999999999996</v>
      </c>
      <c r="G69" s="249">
        <v>1780.0499999999993</v>
      </c>
      <c r="H69" s="249">
        <v>1905.3499999999995</v>
      </c>
      <c r="I69" s="249">
        <v>1928.9999999999995</v>
      </c>
      <c r="J69" s="249">
        <v>1967.9999999999995</v>
      </c>
      <c r="K69" s="248">
        <v>1890</v>
      </c>
      <c r="L69" s="248">
        <v>1827.35</v>
      </c>
      <c r="M69" s="248">
        <v>2.3308499999999999</v>
      </c>
      <c r="N69" s="1"/>
      <c r="O69" s="1"/>
    </row>
    <row r="70" spans="1:15" ht="12.75" customHeight="1">
      <c r="A70" s="224">
        <v>61</v>
      </c>
      <c r="B70" s="227" t="s">
        <v>94</v>
      </c>
      <c r="C70" s="248">
        <v>2090.35</v>
      </c>
      <c r="D70" s="249">
        <v>2091.5499999999997</v>
      </c>
      <c r="E70" s="249">
        <v>2065.2999999999993</v>
      </c>
      <c r="F70" s="249">
        <v>2040.2499999999995</v>
      </c>
      <c r="G70" s="249">
        <v>2013.9999999999991</v>
      </c>
      <c r="H70" s="249">
        <v>2116.5999999999995</v>
      </c>
      <c r="I70" s="249">
        <v>2142.8500000000004</v>
      </c>
      <c r="J70" s="249">
        <v>2167.8999999999996</v>
      </c>
      <c r="K70" s="248">
        <v>2117.8000000000002</v>
      </c>
      <c r="L70" s="248">
        <v>2066.5</v>
      </c>
      <c r="M70" s="248">
        <v>3.4455900000000002</v>
      </c>
      <c r="N70" s="1"/>
      <c r="O70" s="1"/>
    </row>
    <row r="71" spans="1:15" ht="12.75" customHeight="1">
      <c r="A71" s="224">
        <v>62</v>
      </c>
      <c r="B71" s="227" t="s">
        <v>854</v>
      </c>
      <c r="C71" s="248">
        <v>353.25</v>
      </c>
      <c r="D71" s="249">
        <v>355.36666666666662</v>
      </c>
      <c r="E71" s="249">
        <v>349.38333333333321</v>
      </c>
      <c r="F71" s="249">
        <v>345.51666666666659</v>
      </c>
      <c r="G71" s="249">
        <v>339.53333333333319</v>
      </c>
      <c r="H71" s="249">
        <v>359.23333333333323</v>
      </c>
      <c r="I71" s="249">
        <v>365.2166666666667</v>
      </c>
      <c r="J71" s="249">
        <v>369.08333333333326</v>
      </c>
      <c r="K71" s="248">
        <v>361.35</v>
      </c>
      <c r="L71" s="248">
        <v>351.5</v>
      </c>
      <c r="M71" s="248">
        <v>6.8493300000000001</v>
      </c>
      <c r="N71" s="1"/>
      <c r="O71" s="1"/>
    </row>
    <row r="72" spans="1:15" ht="12.75" customHeight="1">
      <c r="A72" s="224">
        <v>63</v>
      </c>
      <c r="B72" s="227" t="s">
        <v>95</v>
      </c>
      <c r="C72" s="248">
        <v>3345.85</v>
      </c>
      <c r="D72" s="249">
        <v>3333</v>
      </c>
      <c r="E72" s="249">
        <v>3316</v>
      </c>
      <c r="F72" s="249">
        <v>3286.15</v>
      </c>
      <c r="G72" s="249">
        <v>3269.15</v>
      </c>
      <c r="H72" s="249">
        <v>3362.85</v>
      </c>
      <c r="I72" s="249">
        <v>3379.85</v>
      </c>
      <c r="J72" s="249">
        <v>3409.7</v>
      </c>
      <c r="K72" s="248">
        <v>3350</v>
      </c>
      <c r="L72" s="248">
        <v>3303.15</v>
      </c>
      <c r="M72" s="248">
        <v>1.6318600000000001</v>
      </c>
      <c r="N72" s="1"/>
      <c r="O72" s="1"/>
    </row>
    <row r="73" spans="1:15" ht="12.75" customHeight="1">
      <c r="A73" s="224">
        <v>64</v>
      </c>
      <c r="B73" s="227" t="s">
        <v>251</v>
      </c>
      <c r="C73" s="248">
        <v>4044.5</v>
      </c>
      <c r="D73" s="249">
        <v>4043</v>
      </c>
      <c r="E73" s="249">
        <v>3987.3999999999996</v>
      </c>
      <c r="F73" s="249">
        <v>3930.2999999999997</v>
      </c>
      <c r="G73" s="249">
        <v>3874.6999999999994</v>
      </c>
      <c r="H73" s="249">
        <v>4100.1000000000004</v>
      </c>
      <c r="I73" s="249">
        <v>4155.7000000000007</v>
      </c>
      <c r="J73" s="249">
        <v>4212.8</v>
      </c>
      <c r="K73" s="248">
        <v>4098.6000000000004</v>
      </c>
      <c r="L73" s="248">
        <v>3985.9</v>
      </c>
      <c r="M73" s="248">
        <v>1.37971</v>
      </c>
      <c r="N73" s="1"/>
      <c r="O73" s="1"/>
    </row>
    <row r="74" spans="1:15" ht="12.75" customHeight="1">
      <c r="A74" s="224">
        <v>65</v>
      </c>
      <c r="B74" s="227" t="s">
        <v>143</v>
      </c>
      <c r="C74" s="248">
        <v>2281.1</v>
      </c>
      <c r="D74" s="249">
        <v>2278.1</v>
      </c>
      <c r="E74" s="249">
        <v>2254.25</v>
      </c>
      <c r="F74" s="249">
        <v>2227.4</v>
      </c>
      <c r="G74" s="249">
        <v>2203.5500000000002</v>
      </c>
      <c r="H74" s="249">
        <v>2304.9499999999998</v>
      </c>
      <c r="I74" s="249">
        <v>2328.7999999999993</v>
      </c>
      <c r="J74" s="249">
        <v>2355.6499999999996</v>
      </c>
      <c r="K74" s="248">
        <v>2301.9499999999998</v>
      </c>
      <c r="L74" s="248">
        <v>2251.25</v>
      </c>
      <c r="M74" s="248">
        <v>1.4705299999999999</v>
      </c>
      <c r="N74" s="1"/>
      <c r="O74" s="1"/>
    </row>
    <row r="75" spans="1:15" ht="12.75" customHeight="1">
      <c r="A75" s="224">
        <v>66</v>
      </c>
      <c r="B75" s="227" t="s">
        <v>98</v>
      </c>
      <c r="C75" s="248">
        <v>4396.05</v>
      </c>
      <c r="D75" s="249">
        <v>4373.25</v>
      </c>
      <c r="E75" s="249">
        <v>4337.8500000000004</v>
      </c>
      <c r="F75" s="249">
        <v>4279.6500000000005</v>
      </c>
      <c r="G75" s="249">
        <v>4244.2500000000009</v>
      </c>
      <c r="H75" s="249">
        <v>4431.45</v>
      </c>
      <c r="I75" s="249">
        <v>4466.8499999999995</v>
      </c>
      <c r="J75" s="249">
        <v>4525.0499999999993</v>
      </c>
      <c r="K75" s="248">
        <v>4408.6499999999996</v>
      </c>
      <c r="L75" s="248">
        <v>4315.05</v>
      </c>
      <c r="M75" s="248">
        <v>3.3235100000000002</v>
      </c>
      <c r="N75" s="1"/>
      <c r="O75" s="1"/>
    </row>
    <row r="76" spans="1:15" ht="12.75" customHeight="1">
      <c r="A76" s="224">
        <v>67</v>
      </c>
      <c r="B76" s="227" t="s">
        <v>99</v>
      </c>
      <c r="C76" s="248">
        <v>3388.9</v>
      </c>
      <c r="D76" s="249">
        <v>3360.1833333333329</v>
      </c>
      <c r="E76" s="249">
        <v>3310.8666666666659</v>
      </c>
      <c r="F76" s="249">
        <v>3232.833333333333</v>
      </c>
      <c r="G76" s="249">
        <v>3183.516666666666</v>
      </c>
      <c r="H76" s="249">
        <v>3438.2166666666658</v>
      </c>
      <c r="I76" s="249">
        <v>3487.5333333333324</v>
      </c>
      <c r="J76" s="249">
        <v>3565.5666666666657</v>
      </c>
      <c r="K76" s="248">
        <v>3409.5</v>
      </c>
      <c r="L76" s="248">
        <v>3282.15</v>
      </c>
      <c r="M76" s="248">
        <v>8.9011999999999993</v>
      </c>
      <c r="N76" s="1"/>
      <c r="O76" s="1"/>
    </row>
    <row r="77" spans="1:15" ht="12.75" customHeight="1">
      <c r="A77" s="224">
        <v>68</v>
      </c>
      <c r="B77" s="227" t="s">
        <v>252</v>
      </c>
      <c r="C77" s="248">
        <v>429.65</v>
      </c>
      <c r="D77" s="249">
        <v>432.09999999999997</v>
      </c>
      <c r="E77" s="249">
        <v>426.54999999999995</v>
      </c>
      <c r="F77" s="249">
        <v>423.45</v>
      </c>
      <c r="G77" s="249">
        <v>417.9</v>
      </c>
      <c r="H77" s="249">
        <v>435.19999999999993</v>
      </c>
      <c r="I77" s="249">
        <v>440.75</v>
      </c>
      <c r="J77" s="249">
        <v>443.84999999999991</v>
      </c>
      <c r="K77" s="248">
        <v>437.65</v>
      </c>
      <c r="L77" s="248">
        <v>429</v>
      </c>
      <c r="M77" s="248">
        <v>1.07216</v>
      </c>
      <c r="N77" s="1"/>
      <c r="O77" s="1"/>
    </row>
    <row r="78" spans="1:15" ht="12.75" customHeight="1">
      <c r="A78" s="224">
        <v>69</v>
      </c>
      <c r="B78" s="227" t="s">
        <v>100</v>
      </c>
      <c r="C78" s="248">
        <v>2202.8000000000002</v>
      </c>
      <c r="D78" s="249">
        <v>2199.7666666666669</v>
      </c>
      <c r="E78" s="249">
        <v>2166.0833333333339</v>
      </c>
      <c r="F78" s="249">
        <v>2129.3666666666672</v>
      </c>
      <c r="G78" s="249">
        <v>2095.6833333333343</v>
      </c>
      <c r="H78" s="249">
        <v>2236.4833333333336</v>
      </c>
      <c r="I78" s="249">
        <v>2270.166666666667</v>
      </c>
      <c r="J78" s="249">
        <v>2306.8833333333332</v>
      </c>
      <c r="K78" s="248">
        <v>2233.4499999999998</v>
      </c>
      <c r="L78" s="248">
        <v>2163.0500000000002</v>
      </c>
      <c r="M78" s="248">
        <v>3.8054399999999999</v>
      </c>
      <c r="N78" s="1"/>
      <c r="O78" s="1"/>
    </row>
    <row r="79" spans="1:15" ht="12.75" customHeight="1">
      <c r="A79" s="224">
        <v>70</v>
      </c>
      <c r="B79" s="227" t="s">
        <v>810</v>
      </c>
      <c r="C79" s="248">
        <v>163.25</v>
      </c>
      <c r="D79" s="249">
        <v>164.04999999999998</v>
      </c>
      <c r="E79" s="249">
        <v>158.89999999999998</v>
      </c>
      <c r="F79" s="249">
        <v>154.54999999999998</v>
      </c>
      <c r="G79" s="249">
        <v>149.39999999999998</v>
      </c>
      <c r="H79" s="249">
        <v>168.39999999999998</v>
      </c>
      <c r="I79" s="249">
        <v>173.55</v>
      </c>
      <c r="J79" s="249">
        <v>177.89999999999998</v>
      </c>
      <c r="K79" s="248">
        <v>169.2</v>
      </c>
      <c r="L79" s="248">
        <v>159.69999999999999</v>
      </c>
      <c r="M79" s="248">
        <v>136.12049999999999</v>
      </c>
      <c r="N79" s="1"/>
      <c r="O79" s="1"/>
    </row>
    <row r="80" spans="1:15" ht="12.75" customHeight="1">
      <c r="A80" s="224">
        <v>71</v>
      </c>
      <c r="B80" s="227" t="s">
        <v>102</v>
      </c>
      <c r="C80" s="248">
        <v>136.85</v>
      </c>
      <c r="D80" s="249">
        <v>136.33333333333334</v>
      </c>
      <c r="E80" s="249">
        <v>134.91666666666669</v>
      </c>
      <c r="F80" s="249">
        <v>132.98333333333335</v>
      </c>
      <c r="G80" s="249">
        <v>131.56666666666669</v>
      </c>
      <c r="H80" s="249">
        <v>138.26666666666668</v>
      </c>
      <c r="I80" s="249">
        <v>139.68333333333337</v>
      </c>
      <c r="J80" s="249">
        <v>141.61666666666667</v>
      </c>
      <c r="K80" s="248">
        <v>137.75</v>
      </c>
      <c r="L80" s="248">
        <v>134.4</v>
      </c>
      <c r="M80" s="248">
        <v>103.85302</v>
      </c>
      <c r="N80" s="1"/>
      <c r="O80" s="1"/>
    </row>
    <row r="81" spans="1:15" ht="12.75" customHeight="1">
      <c r="A81" s="224">
        <v>72</v>
      </c>
      <c r="B81" s="227" t="s">
        <v>254</v>
      </c>
      <c r="C81" s="248">
        <v>279.8</v>
      </c>
      <c r="D81" s="249">
        <v>280.45</v>
      </c>
      <c r="E81" s="249">
        <v>276.84999999999997</v>
      </c>
      <c r="F81" s="249">
        <v>273.89999999999998</v>
      </c>
      <c r="G81" s="249">
        <v>270.29999999999995</v>
      </c>
      <c r="H81" s="249">
        <v>283.39999999999998</v>
      </c>
      <c r="I81" s="249">
        <v>287</v>
      </c>
      <c r="J81" s="249">
        <v>289.95</v>
      </c>
      <c r="K81" s="248">
        <v>284.05</v>
      </c>
      <c r="L81" s="248">
        <v>277.5</v>
      </c>
      <c r="M81" s="248">
        <v>3.3449900000000001</v>
      </c>
      <c r="N81" s="1"/>
      <c r="O81" s="1"/>
    </row>
    <row r="82" spans="1:15" ht="12.75" customHeight="1">
      <c r="A82" s="224">
        <v>73</v>
      </c>
      <c r="B82" s="227" t="s">
        <v>103</v>
      </c>
      <c r="C82" s="248">
        <v>97.4</v>
      </c>
      <c r="D82" s="249">
        <v>97.083333333333329</v>
      </c>
      <c r="E82" s="249">
        <v>96.216666666666654</v>
      </c>
      <c r="F82" s="249">
        <v>95.033333333333331</v>
      </c>
      <c r="G82" s="249">
        <v>94.166666666666657</v>
      </c>
      <c r="H82" s="249">
        <v>98.266666666666652</v>
      </c>
      <c r="I82" s="249">
        <v>99.133333333333326</v>
      </c>
      <c r="J82" s="249">
        <v>100.31666666666665</v>
      </c>
      <c r="K82" s="248">
        <v>97.95</v>
      </c>
      <c r="L82" s="248">
        <v>95.9</v>
      </c>
      <c r="M82" s="248">
        <v>135.24731</v>
      </c>
      <c r="N82" s="1"/>
      <c r="O82" s="1"/>
    </row>
    <row r="83" spans="1:15" ht="12.75" customHeight="1">
      <c r="A83" s="224">
        <v>74</v>
      </c>
      <c r="B83" s="227" t="s">
        <v>255</v>
      </c>
      <c r="C83" s="248">
        <v>1676.5</v>
      </c>
      <c r="D83" s="249">
        <v>1686.3500000000001</v>
      </c>
      <c r="E83" s="249">
        <v>1663.3500000000004</v>
      </c>
      <c r="F83" s="249">
        <v>1650.2000000000003</v>
      </c>
      <c r="G83" s="249">
        <v>1627.2000000000005</v>
      </c>
      <c r="H83" s="249">
        <v>1699.5000000000002</v>
      </c>
      <c r="I83" s="249">
        <v>1722.4999999999998</v>
      </c>
      <c r="J83" s="249">
        <v>1735.65</v>
      </c>
      <c r="K83" s="248">
        <v>1709.35</v>
      </c>
      <c r="L83" s="248">
        <v>1673.2</v>
      </c>
      <c r="M83" s="248">
        <v>2.5577800000000002</v>
      </c>
      <c r="N83" s="1"/>
      <c r="O83" s="1"/>
    </row>
    <row r="84" spans="1:15" ht="12.75" customHeight="1">
      <c r="A84" s="224">
        <v>75</v>
      </c>
      <c r="B84" s="227" t="s">
        <v>107</v>
      </c>
      <c r="C84" s="248">
        <v>906.5</v>
      </c>
      <c r="D84" s="249">
        <v>905.56666666666661</v>
      </c>
      <c r="E84" s="249">
        <v>899.18333333333317</v>
      </c>
      <c r="F84" s="249">
        <v>891.86666666666656</v>
      </c>
      <c r="G84" s="249">
        <v>885.48333333333312</v>
      </c>
      <c r="H84" s="249">
        <v>912.88333333333321</v>
      </c>
      <c r="I84" s="249">
        <v>919.26666666666665</v>
      </c>
      <c r="J84" s="249">
        <v>926.58333333333326</v>
      </c>
      <c r="K84" s="248">
        <v>911.95</v>
      </c>
      <c r="L84" s="248">
        <v>898.25</v>
      </c>
      <c r="M84" s="248">
        <v>7.6285400000000001</v>
      </c>
      <c r="N84" s="1"/>
      <c r="O84" s="1"/>
    </row>
    <row r="85" spans="1:15" ht="12.75" customHeight="1">
      <c r="A85" s="224">
        <v>76</v>
      </c>
      <c r="B85" s="227" t="s">
        <v>108</v>
      </c>
      <c r="C85" s="248">
        <v>1313.6</v>
      </c>
      <c r="D85" s="249">
        <v>1302.8666666666666</v>
      </c>
      <c r="E85" s="249">
        <v>1287.7333333333331</v>
      </c>
      <c r="F85" s="249">
        <v>1261.8666666666666</v>
      </c>
      <c r="G85" s="249">
        <v>1246.7333333333331</v>
      </c>
      <c r="H85" s="249">
        <v>1328.7333333333331</v>
      </c>
      <c r="I85" s="249">
        <v>1343.8666666666668</v>
      </c>
      <c r="J85" s="249">
        <v>1369.7333333333331</v>
      </c>
      <c r="K85" s="248">
        <v>1318</v>
      </c>
      <c r="L85" s="248">
        <v>1277</v>
      </c>
      <c r="M85" s="248">
        <v>4.0235500000000002</v>
      </c>
      <c r="N85" s="1"/>
      <c r="O85" s="1"/>
    </row>
    <row r="86" spans="1:15" ht="12.75" customHeight="1">
      <c r="A86" s="224">
        <v>77</v>
      </c>
      <c r="B86" s="227" t="s">
        <v>110</v>
      </c>
      <c r="C86" s="248">
        <v>1765.8</v>
      </c>
      <c r="D86" s="249">
        <v>1759.8999999999999</v>
      </c>
      <c r="E86" s="249">
        <v>1749.8999999999996</v>
      </c>
      <c r="F86" s="249">
        <v>1733.9999999999998</v>
      </c>
      <c r="G86" s="249">
        <v>1723.9999999999995</v>
      </c>
      <c r="H86" s="249">
        <v>1775.7999999999997</v>
      </c>
      <c r="I86" s="249">
        <v>1785.8000000000002</v>
      </c>
      <c r="J86" s="249">
        <v>1801.6999999999998</v>
      </c>
      <c r="K86" s="248">
        <v>1769.9</v>
      </c>
      <c r="L86" s="248">
        <v>1744</v>
      </c>
      <c r="M86" s="248">
        <v>3.1194999999999999</v>
      </c>
      <c r="N86" s="1"/>
      <c r="O86" s="1"/>
    </row>
    <row r="87" spans="1:15" ht="12.75" customHeight="1">
      <c r="A87" s="224">
        <v>78</v>
      </c>
      <c r="B87" s="227" t="s">
        <v>111</v>
      </c>
      <c r="C87" s="248">
        <v>527.4</v>
      </c>
      <c r="D87" s="249">
        <v>524.4666666666667</v>
      </c>
      <c r="E87" s="249">
        <v>518.43333333333339</v>
      </c>
      <c r="F87" s="249">
        <v>509.4666666666667</v>
      </c>
      <c r="G87" s="249">
        <v>503.43333333333339</v>
      </c>
      <c r="H87" s="249">
        <v>533.43333333333339</v>
      </c>
      <c r="I87" s="249">
        <v>539.4666666666667</v>
      </c>
      <c r="J87" s="249">
        <v>548.43333333333339</v>
      </c>
      <c r="K87" s="248">
        <v>530.5</v>
      </c>
      <c r="L87" s="248">
        <v>515.5</v>
      </c>
      <c r="M87" s="248">
        <v>10.47517</v>
      </c>
      <c r="N87" s="1"/>
      <c r="O87" s="1"/>
    </row>
    <row r="88" spans="1:15" ht="12.75" customHeight="1">
      <c r="A88" s="224">
        <v>79</v>
      </c>
      <c r="B88" s="227" t="s">
        <v>258</v>
      </c>
      <c r="C88" s="248">
        <v>271.95</v>
      </c>
      <c r="D88" s="249">
        <v>269.96666666666664</v>
      </c>
      <c r="E88" s="249">
        <v>266.98333333333329</v>
      </c>
      <c r="F88" s="249">
        <v>262.01666666666665</v>
      </c>
      <c r="G88" s="249">
        <v>259.0333333333333</v>
      </c>
      <c r="H88" s="249">
        <v>274.93333333333328</v>
      </c>
      <c r="I88" s="249">
        <v>277.91666666666663</v>
      </c>
      <c r="J88" s="249">
        <v>282.88333333333327</v>
      </c>
      <c r="K88" s="248">
        <v>272.95</v>
      </c>
      <c r="L88" s="248">
        <v>265</v>
      </c>
      <c r="M88" s="248">
        <v>6.0528500000000003</v>
      </c>
      <c r="N88" s="1"/>
      <c r="O88" s="1"/>
    </row>
    <row r="89" spans="1:15" ht="12.75" customHeight="1">
      <c r="A89" s="224">
        <v>80</v>
      </c>
      <c r="B89" s="227" t="s">
        <v>113</v>
      </c>
      <c r="C89" s="248">
        <v>1033.25</v>
      </c>
      <c r="D89" s="249">
        <v>1031.3666666666666</v>
      </c>
      <c r="E89" s="249">
        <v>1025.2333333333331</v>
      </c>
      <c r="F89" s="249">
        <v>1017.2166666666666</v>
      </c>
      <c r="G89" s="249">
        <v>1011.0833333333331</v>
      </c>
      <c r="H89" s="249">
        <v>1039.3833333333332</v>
      </c>
      <c r="I89" s="249">
        <v>1045.5166666666669</v>
      </c>
      <c r="J89" s="249">
        <v>1053.5333333333331</v>
      </c>
      <c r="K89" s="248">
        <v>1037.5</v>
      </c>
      <c r="L89" s="248">
        <v>1023.35</v>
      </c>
      <c r="M89" s="248">
        <v>33.28172</v>
      </c>
      <c r="N89" s="1"/>
      <c r="O89" s="1"/>
    </row>
    <row r="90" spans="1:15" ht="12.75" customHeight="1">
      <c r="A90" s="224">
        <v>81</v>
      </c>
      <c r="B90" s="227" t="s">
        <v>115</v>
      </c>
      <c r="C90" s="248">
        <v>2290.8000000000002</v>
      </c>
      <c r="D90" s="249">
        <v>2272.2999999999997</v>
      </c>
      <c r="E90" s="249">
        <v>2244.7499999999995</v>
      </c>
      <c r="F90" s="249">
        <v>2198.6999999999998</v>
      </c>
      <c r="G90" s="249">
        <v>2171.1499999999996</v>
      </c>
      <c r="H90" s="249">
        <v>2318.3499999999995</v>
      </c>
      <c r="I90" s="249">
        <v>2345.8999999999996</v>
      </c>
      <c r="J90" s="249">
        <v>2391.9499999999994</v>
      </c>
      <c r="K90" s="248">
        <v>2299.85</v>
      </c>
      <c r="L90" s="248">
        <v>2226.25</v>
      </c>
      <c r="M90" s="248">
        <v>2.78009</v>
      </c>
      <c r="N90" s="1"/>
      <c r="O90" s="1"/>
    </row>
    <row r="91" spans="1:15" ht="12.75" customHeight="1">
      <c r="A91" s="224">
        <v>82</v>
      </c>
      <c r="B91" s="227" t="s">
        <v>116</v>
      </c>
      <c r="C91" s="248">
        <v>1644.75</v>
      </c>
      <c r="D91" s="249">
        <v>1639.2</v>
      </c>
      <c r="E91" s="249">
        <v>1631.75</v>
      </c>
      <c r="F91" s="249">
        <v>1618.75</v>
      </c>
      <c r="G91" s="249">
        <v>1611.3</v>
      </c>
      <c r="H91" s="249">
        <v>1652.2</v>
      </c>
      <c r="I91" s="249">
        <v>1659.6500000000003</v>
      </c>
      <c r="J91" s="249">
        <v>1672.65</v>
      </c>
      <c r="K91" s="248">
        <v>1646.65</v>
      </c>
      <c r="L91" s="248">
        <v>1626.2</v>
      </c>
      <c r="M91" s="248">
        <v>48.022709999999996</v>
      </c>
      <c r="N91" s="1"/>
      <c r="O91" s="1"/>
    </row>
    <row r="92" spans="1:15" ht="12.75" customHeight="1">
      <c r="A92" s="224">
        <v>83</v>
      </c>
      <c r="B92" s="227" t="s">
        <v>117</v>
      </c>
      <c r="C92" s="248">
        <v>584.45000000000005</v>
      </c>
      <c r="D92" s="249">
        <v>581.80000000000007</v>
      </c>
      <c r="E92" s="249">
        <v>576.85000000000014</v>
      </c>
      <c r="F92" s="249">
        <v>569.25000000000011</v>
      </c>
      <c r="G92" s="249">
        <v>564.30000000000018</v>
      </c>
      <c r="H92" s="249">
        <v>589.40000000000009</v>
      </c>
      <c r="I92" s="249">
        <v>594.35000000000014</v>
      </c>
      <c r="J92" s="249">
        <v>601.95000000000005</v>
      </c>
      <c r="K92" s="248">
        <v>586.75</v>
      </c>
      <c r="L92" s="248">
        <v>574.20000000000005</v>
      </c>
      <c r="M92" s="248">
        <v>19.600760000000001</v>
      </c>
      <c r="N92" s="1"/>
      <c r="O92" s="1"/>
    </row>
    <row r="93" spans="1:15" ht="12.75" customHeight="1">
      <c r="A93" s="224">
        <v>84</v>
      </c>
      <c r="B93" s="227" t="s">
        <v>112</v>
      </c>
      <c r="C93" s="248">
        <v>1162.5</v>
      </c>
      <c r="D93" s="249">
        <v>1159.2166666666667</v>
      </c>
      <c r="E93" s="249">
        <v>1153.1833333333334</v>
      </c>
      <c r="F93" s="249">
        <v>1143.8666666666668</v>
      </c>
      <c r="G93" s="249">
        <v>1137.8333333333335</v>
      </c>
      <c r="H93" s="249">
        <v>1168.5333333333333</v>
      </c>
      <c r="I93" s="249">
        <v>1174.5666666666666</v>
      </c>
      <c r="J93" s="249">
        <v>1183.8833333333332</v>
      </c>
      <c r="K93" s="248">
        <v>1165.25</v>
      </c>
      <c r="L93" s="248">
        <v>1149.9000000000001</v>
      </c>
      <c r="M93" s="248">
        <v>5.2340600000000004</v>
      </c>
      <c r="N93" s="1"/>
      <c r="O93" s="1"/>
    </row>
    <row r="94" spans="1:15" ht="12.75" customHeight="1">
      <c r="A94" s="224">
        <v>85</v>
      </c>
      <c r="B94" s="227" t="s">
        <v>118</v>
      </c>
      <c r="C94" s="248">
        <v>2780.6</v>
      </c>
      <c r="D94" s="249">
        <v>2758.2166666666672</v>
      </c>
      <c r="E94" s="249">
        <v>2731.4333333333343</v>
      </c>
      <c r="F94" s="249">
        <v>2682.2666666666673</v>
      </c>
      <c r="G94" s="249">
        <v>2655.4833333333345</v>
      </c>
      <c r="H94" s="249">
        <v>2807.3833333333341</v>
      </c>
      <c r="I94" s="249">
        <v>2834.166666666667</v>
      </c>
      <c r="J94" s="249">
        <v>2883.3333333333339</v>
      </c>
      <c r="K94" s="248">
        <v>2785</v>
      </c>
      <c r="L94" s="248">
        <v>2709.05</v>
      </c>
      <c r="M94" s="248">
        <v>2.7648999999999999</v>
      </c>
      <c r="N94" s="1"/>
      <c r="O94" s="1"/>
    </row>
    <row r="95" spans="1:15" ht="12.75" customHeight="1">
      <c r="A95" s="224">
        <v>86</v>
      </c>
      <c r="B95" s="227" t="s">
        <v>120</v>
      </c>
      <c r="C95" s="248">
        <v>460.15</v>
      </c>
      <c r="D95" s="249">
        <v>459.40000000000003</v>
      </c>
      <c r="E95" s="249">
        <v>455.80000000000007</v>
      </c>
      <c r="F95" s="249">
        <v>451.45000000000005</v>
      </c>
      <c r="G95" s="249">
        <v>447.85000000000008</v>
      </c>
      <c r="H95" s="249">
        <v>463.75000000000006</v>
      </c>
      <c r="I95" s="249">
        <v>467.35000000000008</v>
      </c>
      <c r="J95" s="249">
        <v>471.70000000000005</v>
      </c>
      <c r="K95" s="248">
        <v>463</v>
      </c>
      <c r="L95" s="248">
        <v>455.05</v>
      </c>
      <c r="M95" s="248">
        <v>36.90005</v>
      </c>
      <c r="N95" s="1"/>
      <c r="O95" s="1"/>
    </row>
    <row r="96" spans="1:15" ht="12.75" customHeight="1">
      <c r="A96" s="224">
        <v>87</v>
      </c>
      <c r="B96" s="227" t="s">
        <v>259</v>
      </c>
      <c r="C96" s="248">
        <v>2644.4</v>
      </c>
      <c r="D96" s="249">
        <v>2616.5833333333335</v>
      </c>
      <c r="E96" s="249">
        <v>2583.166666666667</v>
      </c>
      <c r="F96" s="249">
        <v>2521.9333333333334</v>
      </c>
      <c r="G96" s="249">
        <v>2488.5166666666669</v>
      </c>
      <c r="H96" s="249">
        <v>2677.8166666666671</v>
      </c>
      <c r="I96" s="249">
        <v>2711.233333333334</v>
      </c>
      <c r="J96" s="249">
        <v>2772.4666666666672</v>
      </c>
      <c r="K96" s="248">
        <v>2650</v>
      </c>
      <c r="L96" s="248">
        <v>2555.35</v>
      </c>
      <c r="M96" s="248">
        <v>6.6399499999999998</v>
      </c>
      <c r="N96" s="1"/>
      <c r="O96" s="1"/>
    </row>
    <row r="97" spans="1:15" ht="12.75" customHeight="1">
      <c r="A97" s="224">
        <v>88</v>
      </c>
      <c r="B97" s="227" t="s">
        <v>121</v>
      </c>
      <c r="C97" s="248">
        <v>243.5</v>
      </c>
      <c r="D97" s="249">
        <v>242.73333333333335</v>
      </c>
      <c r="E97" s="249">
        <v>240.2166666666667</v>
      </c>
      <c r="F97" s="249">
        <v>236.93333333333334</v>
      </c>
      <c r="G97" s="249">
        <v>234.41666666666669</v>
      </c>
      <c r="H97" s="249">
        <v>246.01666666666671</v>
      </c>
      <c r="I97" s="249">
        <v>248.53333333333336</v>
      </c>
      <c r="J97" s="249">
        <v>251.81666666666672</v>
      </c>
      <c r="K97" s="248">
        <v>245.25</v>
      </c>
      <c r="L97" s="248">
        <v>239.45</v>
      </c>
      <c r="M97" s="248">
        <v>37.187440000000002</v>
      </c>
      <c r="N97" s="1"/>
      <c r="O97" s="1"/>
    </row>
    <row r="98" spans="1:15" ht="12.75" customHeight="1">
      <c r="A98" s="224">
        <v>89</v>
      </c>
      <c r="B98" s="227" t="s">
        <v>122</v>
      </c>
      <c r="C98" s="248">
        <v>2718.1</v>
      </c>
      <c r="D98" s="249">
        <v>2703.1333333333337</v>
      </c>
      <c r="E98" s="249">
        <v>2686.2666666666673</v>
      </c>
      <c r="F98" s="249">
        <v>2654.4333333333338</v>
      </c>
      <c r="G98" s="249">
        <v>2637.5666666666675</v>
      </c>
      <c r="H98" s="249">
        <v>2734.9666666666672</v>
      </c>
      <c r="I98" s="249">
        <v>2751.833333333333</v>
      </c>
      <c r="J98" s="249">
        <v>2783.666666666667</v>
      </c>
      <c r="K98" s="248">
        <v>2720</v>
      </c>
      <c r="L98" s="248">
        <v>2671.3</v>
      </c>
      <c r="M98" s="248">
        <v>15.46941</v>
      </c>
      <c r="N98" s="1"/>
      <c r="O98" s="1"/>
    </row>
    <row r="99" spans="1:15" ht="12.75" customHeight="1">
      <c r="A99" s="224">
        <v>90</v>
      </c>
      <c r="B99" s="227" t="s">
        <v>260</v>
      </c>
      <c r="C99" s="248">
        <v>324</v>
      </c>
      <c r="D99" s="249">
        <v>322.38333333333333</v>
      </c>
      <c r="E99" s="249">
        <v>319.86666666666667</v>
      </c>
      <c r="F99" s="249">
        <v>315.73333333333335</v>
      </c>
      <c r="G99" s="249">
        <v>313.2166666666667</v>
      </c>
      <c r="H99" s="249">
        <v>326.51666666666665</v>
      </c>
      <c r="I99" s="249">
        <v>329.0333333333333</v>
      </c>
      <c r="J99" s="249">
        <v>333.16666666666663</v>
      </c>
      <c r="K99" s="248">
        <v>324.89999999999998</v>
      </c>
      <c r="L99" s="248">
        <v>318.25</v>
      </c>
      <c r="M99" s="248">
        <v>6.9982199999999999</v>
      </c>
      <c r="N99" s="1"/>
      <c r="O99" s="1"/>
    </row>
    <row r="100" spans="1:15" ht="12.75" customHeight="1">
      <c r="A100" s="224">
        <v>91</v>
      </c>
      <c r="B100" s="227" t="s">
        <v>375</v>
      </c>
      <c r="C100" s="248">
        <v>41153.199999999997</v>
      </c>
      <c r="D100" s="249">
        <v>41272.366666666669</v>
      </c>
      <c r="E100" s="249">
        <v>40745.933333333334</v>
      </c>
      <c r="F100" s="249">
        <v>40338.666666666664</v>
      </c>
      <c r="G100" s="249">
        <v>39812.23333333333</v>
      </c>
      <c r="H100" s="249">
        <v>41679.633333333339</v>
      </c>
      <c r="I100" s="249">
        <v>42206.066666666673</v>
      </c>
      <c r="J100" s="249">
        <v>42613.333333333343</v>
      </c>
      <c r="K100" s="248">
        <v>41798.800000000003</v>
      </c>
      <c r="L100" s="248">
        <v>40865.1</v>
      </c>
      <c r="M100" s="248">
        <v>3.6409999999999998E-2</v>
      </c>
      <c r="N100" s="1"/>
      <c r="O100" s="1"/>
    </row>
    <row r="101" spans="1:15" ht="12.75" customHeight="1">
      <c r="A101" s="224">
        <v>92</v>
      </c>
      <c r="B101" s="227" t="s">
        <v>114</v>
      </c>
      <c r="C101" s="248">
        <v>2710.55</v>
      </c>
      <c r="D101" s="249">
        <v>2696.5666666666671</v>
      </c>
      <c r="E101" s="249">
        <v>2679.1333333333341</v>
      </c>
      <c r="F101" s="249">
        <v>2647.7166666666672</v>
      </c>
      <c r="G101" s="249">
        <v>2630.2833333333342</v>
      </c>
      <c r="H101" s="249">
        <v>2727.983333333334</v>
      </c>
      <c r="I101" s="249">
        <v>2745.4166666666674</v>
      </c>
      <c r="J101" s="249">
        <v>2776.8333333333339</v>
      </c>
      <c r="K101" s="248">
        <v>2714</v>
      </c>
      <c r="L101" s="248">
        <v>2665.15</v>
      </c>
      <c r="M101" s="248">
        <v>22.186440000000001</v>
      </c>
      <c r="N101" s="1"/>
      <c r="O101" s="1"/>
    </row>
    <row r="102" spans="1:15" ht="12.75" customHeight="1">
      <c r="A102" s="224">
        <v>93</v>
      </c>
      <c r="B102" s="227" t="s">
        <v>124</v>
      </c>
      <c r="C102" s="248">
        <v>906.45</v>
      </c>
      <c r="D102" s="249">
        <v>906.06666666666672</v>
      </c>
      <c r="E102" s="249">
        <v>901.53333333333342</v>
      </c>
      <c r="F102" s="249">
        <v>896.61666666666667</v>
      </c>
      <c r="G102" s="249">
        <v>892.08333333333337</v>
      </c>
      <c r="H102" s="249">
        <v>910.98333333333346</v>
      </c>
      <c r="I102" s="249">
        <v>915.51666666666677</v>
      </c>
      <c r="J102" s="249">
        <v>920.43333333333351</v>
      </c>
      <c r="K102" s="248">
        <v>910.6</v>
      </c>
      <c r="L102" s="248">
        <v>901.15</v>
      </c>
      <c r="M102" s="248">
        <v>70.150829999999999</v>
      </c>
      <c r="N102" s="1"/>
      <c r="O102" s="1"/>
    </row>
    <row r="103" spans="1:15" ht="12.75" customHeight="1">
      <c r="A103" s="224">
        <v>94</v>
      </c>
      <c r="B103" s="227" t="s">
        <v>125</v>
      </c>
      <c r="C103" s="248">
        <v>1248.3499999999999</v>
      </c>
      <c r="D103" s="249">
        <v>1240.9333333333334</v>
      </c>
      <c r="E103" s="249">
        <v>1231.8666666666668</v>
      </c>
      <c r="F103" s="249">
        <v>1215.3833333333334</v>
      </c>
      <c r="G103" s="249">
        <v>1206.3166666666668</v>
      </c>
      <c r="H103" s="249">
        <v>1257.4166666666667</v>
      </c>
      <c r="I103" s="249">
        <v>1266.4833333333333</v>
      </c>
      <c r="J103" s="249">
        <v>1282.9666666666667</v>
      </c>
      <c r="K103" s="248">
        <v>1250</v>
      </c>
      <c r="L103" s="248">
        <v>1224.45</v>
      </c>
      <c r="M103" s="248">
        <v>3.0758800000000002</v>
      </c>
      <c r="N103" s="1"/>
      <c r="O103" s="1"/>
    </row>
    <row r="104" spans="1:15" ht="12.75" customHeight="1">
      <c r="A104" s="224">
        <v>95</v>
      </c>
      <c r="B104" s="227" t="s">
        <v>126</v>
      </c>
      <c r="C104" s="248">
        <v>452.65</v>
      </c>
      <c r="D104" s="249">
        <v>450.2</v>
      </c>
      <c r="E104" s="249">
        <v>447.09999999999997</v>
      </c>
      <c r="F104" s="249">
        <v>441.54999999999995</v>
      </c>
      <c r="G104" s="249">
        <v>438.44999999999993</v>
      </c>
      <c r="H104" s="249">
        <v>455.75</v>
      </c>
      <c r="I104" s="249">
        <v>458.85</v>
      </c>
      <c r="J104" s="249">
        <v>464.40000000000003</v>
      </c>
      <c r="K104" s="248">
        <v>453.3</v>
      </c>
      <c r="L104" s="248">
        <v>444.65</v>
      </c>
      <c r="M104" s="248">
        <v>6.5257199999999997</v>
      </c>
      <c r="N104" s="1"/>
      <c r="O104" s="1"/>
    </row>
    <row r="105" spans="1:15" ht="12.75" customHeight="1">
      <c r="A105" s="224">
        <v>96</v>
      </c>
      <c r="B105" s="227" t="s">
        <v>261</v>
      </c>
      <c r="C105" s="248">
        <v>519.79999999999995</v>
      </c>
      <c r="D105" s="249">
        <v>518.44999999999993</v>
      </c>
      <c r="E105" s="249">
        <v>509.34999999999991</v>
      </c>
      <c r="F105" s="249">
        <v>498.9</v>
      </c>
      <c r="G105" s="249">
        <v>489.79999999999995</v>
      </c>
      <c r="H105" s="249">
        <v>528.89999999999986</v>
      </c>
      <c r="I105" s="249">
        <v>538</v>
      </c>
      <c r="J105" s="249">
        <v>548.44999999999982</v>
      </c>
      <c r="K105" s="248">
        <v>527.54999999999995</v>
      </c>
      <c r="L105" s="248">
        <v>508</v>
      </c>
      <c r="M105" s="248">
        <v>4.0096699999999998</v>
      </c>
      <c r="N105" s="1"/>
      <c r="O105" s="1"/>
    </row>
    <row r="106" spans="1:15" ht="12.75" customHeight="1">
      <c r="A106" s="224">
        <v>97</v>
      </c>
      <c r="B106" s="227" t="s">
        <v>128</v>
      </c>
      <c r="C106" s="248">
        <v>62.5</v>
      </c>
      <c r="D106" s="249">
        <v>62.183333333333337</v>
      </c>
      <c r="E106" s="249">
        <v>61.666666666666671</v>
      </c>
      <c r="F106" s="249">
        <v>60.833333333333336</v>
      </c>
      <c r="G106" s="249">
        <v>60.31666666666667</v>
      </c>
      <c r="H106" s="249">
        <v>63.016666666666673</v>
      </c>
      <c r="I106" s="249">
        <v>63.533333333333339</v>
      </c>
      <c r="J106" s="249">
        <v>64.366666666666674</v>
      </c>
      <c r="K106" s="248">
        <v>62.7</v>
      </c>
      <c r="L106" s="248">
        <v>61.35</v>
      </c>
      <c r="M106" s="248">
        <v>235.08086</v>
      </c>
      <c r="N106" s="1"/>
      <c r="O106" s="1"/>
    </row>
    <row r="107" spans="1:15" ht="12.75" customHeight="1">
      <c r="A107" s="224">
        <v>98</v>
      </c>
      <c r="B107" s="227" t="s">
        <v>137</v>
      </c>
      <c r="C107" s="248">
        <v>340.5</v>
      </c>
      <c r="D107" s="249">
        <v>339.40000000000003</v>
      </c>
      <c r="E107" s="249">
        <v>336.45000000000005</v>
      </c>
      <c r="F107" s="249">
        <v>332.40000000000003</v>
      </c>
      <c r="G107" s="249">
        <v>329.45000000000005</v>
      </c>
      <c r="H107" s="249">
        <v>343.45000000000005</v>
      </c>
      <c r="I107" s="249">
        <v>346.4</v>
      </c>
      <c r="J107" s="249">
        <v>350.45000000000005</v>
      </c>
      <c r="K107" s="248">
        <v>342.35</v>
      </c>
      <c r="L107" s="248">
        <v>335.35</v>
      </c>
      <c r="M107" s="248">
        <v>78.128010000000003</v>
      </c>
      <c r="N107" s="1"/>
      <c r="O107" s="1"/>
    </row>
    <row r="108" spans="1:15" ht="12.75" customHeight="1">
      <c r="A108" s="224">
        <v>99</v>
      </c>
      <c r="B108" s="227" t="s">
        <v>262</v>
      </c>
      <c r="C108" s="248">
        <v>4481.1499999999996</v>
      </c>
      <c r="D108" s="249">
        <v>4458.7166666666662</v>
      </c>
      <c r="E108" s="249">
        <v>4342.4333333333325</v>
      </c>
      <c r="F108" s="249">
        <v>4203.7166666666662</v>
      </c>
      <c r="G108" s="249">
        <v>4087.4333333333325</v>
      </c>
      <c r="H108" s="249">
        <v>4597.4333333333325</v>
      </c>
      <c r="I108" s="249">
        <v>4713.7166666666672</v>
      </c>
      <c r="J108" s="249">
        <v>4852.4333333333325</v>
      </c>
      <c r="K108" s="248">
        <v>4575</v>
      </c>
      <c r="L108" s="248">
        <v>4320</v>
      </c>
      <c r="M108" s="248">
        <v>3.1510500000000001</v>
      </c>
      <c r="N108" s="1"/>
      <c r="O108" s="1"/>
    </row>
    <row r="109" spans="1:15" ht="12.75" customHeight="1">
      <c r="A109" s="224">
        <v>100</v>
      </c>
      <c r="B109" s="227" t="s">
        <v>388</v>
      </c>
      <c r="C109" s="248">
        <v>291</v>
      </c>
      <c r="D109" s="249">
        <v>292.3</v>
      </c>
      <c r="E109" s="249">
        <v>286.8</v>
      </c>
      <c r="F109" s="249">
        <v>282.60000000000002</v>
      </c>
      <c r="G109" s="249">
        <v>277.10000000000002</v>
      </c>
      <c r="H109" s="249">
        <v>296.5</v>
      </c>
      <c r="I109" s="249">
        <v>302</v>
      </c>
      <c r="J109" s="249">
        <v>306.2</v>
      </c>
      <c r="K109" s="248">
        <v>297.8</v>
      </c>
      <c r="L109" s="248">
        <v>288.10000000000002</v>
      </c>
      <c r="M109" s="248">
        <v>14.040240000000001</v>
      </c>
      <c r="N109" s="1"/>
      <c r="O109" s="1"/>
    </row>
    <row r="110" spans="1:15" ht="12.75" customHeight="1">
      <c r="A110" s="224">
        <v>101</v>
      </c>
      <c r="B110" s="227" t="s">
        <v>389</v>
      </c>
      <c r="C110" s="248">
        <v>144.80000000000001</v>
      </c>
      <c r="D110" s="249">
        <v>144.43333333333334</v>
      </c>
      <c r="E110" s="249">
        <v>143.36666666666667</v>
      </c>
      <c r="F110" s="249">
        <v>141.93333333333334</v>
      </c>
      <c r="G110" s="249">
        <v>140.86666666666667</v>
      </c>
      <c r="H110" s="249">
        <v>145.86666666666667</v>
      </c>
      <c r="I110" s="249">
        <v>146.93333333333334</v>
      </c>
      <c r="J110" s="249">
        <v>148.36666666666667</v>
      </c>
      <c r="K110" s="248">
        <v>145.5</v>
      </c>
      <c r="L110" s="248">
        <v>143</v>
      </c>
      <c r="M110" s="248">
        <v>27.114470000000001</v>
      </c>
      <c r="N110" s="1"/>
      <c r="O110" s="1"/>
    </row>
    <row r="111" spans="1:15" ht="12.75" customHeight="1">
      <c r="A111" s="224">
        <v>102</v>
      </c>
      <c r="B111" s="227" t="s">
        <v>130</v>
      </c>
      <c r="C111" s="248">
        <v>326.8</v>
      </c>
      <c r="D111" s="249">
        <v>325.15000000000003</v>
      </c>
      <c r="E111" s="249">
        <v>321.90000000000009</v>
      </c>
      <c r="F111" s="249">
        <v>317.00000000000006</v>
      </c>
      <c r="G111" s="249">
        <v>313.75000000000011</v>
      </c>
      <c r="H111" s="249">
        <v>330.05000000000007</v>
      </c>
      <c r="I111" s="249">
        <v>333.29999999999995</v>
      </c>
      <c r="J111" s="249">
        <v>338.20000000000005</v>
      </c>
      <c r="K111" s="248">
        <v>328.4</v>
      </c>
      <c r="L111" s="248">
        <v>320.25</v>
      </c>
      <c r="M111" s="248">
        <v>33.372500000000002</v>
      </c>
      <c r="N111" s="1"/>
      <c r="O111" s="1"/>
    </row>
    <row r="112" spans="1:15" ht="12.75" customHeight="1">
      <c r="A112" s="224">
        <v>103</v>
      </c>
      <c r="B112" s="227" t="s">
        <v>135</v>
      </c>
      <c r="C112" s="248">
        <v>77.95</v>
      </c>
      <c r="D112" s="249">
        <v>77.566666666666677</v>
      </c>
      <c r="E112" s="249">
        <v>76.983333333333348</v>
      </c>
      <c r="F112" s="249">
        <v>76.016666666666666</v>
      </c>
      <c r="G112" s="249">
        <v>75.433333333333337</v>
      </c>
      <c r="H112" s="249">
        <v>78.53333333333336</v>
      </c>
      <c r="I112" s="249">
        <v>79.116666666666703</v>
      </c>
      <c r="J112" s="249">
        <v>80.083333333333371</v>
      </c>
      <c r="K112" s="248">
        <v>78.150000000000006</v>
      </c>
      <c r="L112" s="248">
        <v>76.599999999999994</v>
      </c>
      <c r="M112" s="248">
        <v>126.81354</v>
      </c>
      <c r="N112" s="1"/>
      <c r="O112" s="1"/>
    </row>
    <row r="113" spans="1:15" ht="12.75" customHeight="1">
      <c r="A113" s="224">
        <v>104</v>
      </c>
      <c r="B113" s="227" t="s">
        <v>136</v>
      </c>
      <c r="C113" s="248">
        <v>676.8</v>
      </c>
      <c r="D113" s="249">
        <v>677.13333333333333</v>
      </c>
      <c r="E113" s="249">
        <v>672.66666666666663</v>
      </c>
      <c r="F113" s="249">
        <v>668.5333333333333</v>
      </c>
      <c r="G113" s="249">
        <v>664.06666666666661</v>
      </c>
      <c r="H113" s="249">
        <v>681.26666666666665</v>
      </c>
      <c r="I113" s="249">
        <v>685.73333333333335</v>
      </c>
      <c r="J113" s="249">
        <v>689.86666666666667</v>
      </c>
      <c r="K113" s="248">
        <v>681.6</v>
      </c>
      <c r="L113" s="248">
        <v>673</v>
      </c>
      <c r="M113" s="248">
        <v>26.96707</v>
      </c>
      <c r="N113" s="1"/>
      <c r="O113" s="1"/>
    </row>
    <row r="114" spans="1:15" ht="12.75" customHeight="1">
      <c r="A114" s="224">
        <v>105</v>
      </c>
      <c r="B114" s="227" t="s">
        <v>129</v>
      </c>
      <c r="C114" s="248">
        <v>441.15</v>
      </c>
      <c r="D114" s="249">
        <v>438.18333333333334</v>
      </c>
      <c r="E114" s="249">
        <v>434.36666666666667</v>
      </c>
      <c r="F114" s="249">
        <v>427.58333333333331</v>
      </c>
      <c r="G114" s="249">
        <v>423.76666666666665</v>
      </c>
      <c r="H114" s="249">
        <v>444.9666666666667</v>
      </c>
      <c r="I114" s="249">
        <v>448.78333333333342</v>
      </c>
      <c r="J114" s="249">
        <v>455.56666666666672</v>
      </c>
      <c r="K114" s="248">
        <v>442</v>
      </c>
      <c r="L114" s="248">
        <v>431.4</v>
      </c>
      <c r="M114" s="248">
        <v>15.19313</v>
      </c>
      <c r="N114" s="1"/>
      <c r="O114" s="1"/>
    </row>
    <row r="115" spans="1:15" ht="12.75" customHeight="1">
      <c r="A115" s="224">
        <v>106</v>
      </c>
      <c r="B115" s="227" t="s">
        <v>133</v>
      </c>
      <c r="C115" s="248">
        <v>196.5</v>
      </c>
      <c r="D115" s="249">
        <v>196.86666666666667</v>
      </c>
      <c r="E115" s="249">
        <v>194.88333333333335</v>
      </c>
      <c r="F115" s="249">
        <v>193.26666666666668</v>
      </c>
      <c r="G115" s="249">
        <v>191.28333333333336</v>
      </c>
      <c r="H115" s="249">
        <v>198.48333333333335</v>
      </c>
      <c r="I115" s="249">
        <v>200.4666666666667</v>
      </c>
      <c r="J115" s="249">
        <v>202.08333333333334</v>
      </c>
      <c r="K115" s="248">
        <v>198.85</v>
      </c>
      <c r="L115" s="248">
        <v>195.25</v>
      </c>
      <c r="M115" s="248">
        <v>10.00864</v>
      </c>
      <c r="N115" s="1"/>
      <c r="O115" s="1"/>
    </row>
    <row r="116" spans="1:15" ht="12.75" customHeight="1">
      <c r="A116" s="224">
        <v>107</v>
      </c>
      <c r="B116" s="227" t="s">
        <v>132</v>
      </c>
      <c r="C116" s="248">
        <v>1223.55</v>
      </c>
      <c r="D116" s="249">
        <v>1225.7833333333333</v>
      </c>
      <c r="E116" s="249">
        <v>1209.8666666666666</v>
      </c>
      <c r="F116" s="249">
        <v>1196.1833333333332</v>
      </c>
      <c r="G116" s="249">
        <v>1180.2666666666664</v>
      </c>
      <c r="H116" s="249">
        <v>1239.4666666666667</v>
      </c>
      <c r="I116" s="249">
        <v>1255.3833333333337</v>
      </c>
      <c r="J116" s="249">
        <v>1269.0666666666668</v>
      </c>
      <c r="K116" s="248">
        <v>1241.7</v>
      </c>
      <c r="L116" s="248">
        <v>1212.0999999999999</v>
      </c>
      <c r="M116" s="248">
        <v>13.823779999999999</v>
      </c>
      <c r="N116" s="1"/>
      <c r="O116" s="1"/>
    </row>
    <row r="117" spans="1:15" ht="12.75" customHeight="1">
      <c r="A117" s="224">
        <v>108</v>
      </c>
      <c r="B117" s="227" t="s">
        <v>163</v>
      </c>
      <c r="C117" s="248">
        <v>4193.3</v>
      </c>
      <c r="D117" s="249">
        <v>4164.7333333333327</v>
      </c>
      <c r="E117" s="249">
        <v>4093.7166666666653</v>
      </c>
      <c r="F117" s="249">
        <v>3994.1333333333328</v>
      </c>
      <c r="G117" s="249">
        <v>3923.1166666666654</v>
      </c>
      <c r="H117" s="249">
        <v>4264.3166666666657</v>
      </c>
      <c r="I117" s="249">
        <v>4335.3333333333339</v>
      </c>
      <c r="J117" s="249">
        <v>4434.9166666666652</v>
      </c>
      <c r="K117" s="248">
        <v>4235.75</v>
      </c>
      <c r="L117" s="248">
        <v>4065.15</v>
      </c>
      <c r="M117" s="248">
        <v>3.5250499999999998</v>
      </c>
      <c r="N117" s="1"/>
      <c r="O117" s="1"/>
    </row>
    <row r="118" spans="1:15" ht="12.75" customHeight="1">
      <c r="A118" s="224">
        <v>109</v>
      </c>
      <c r="B118" s="227" t="s">
        <v>134</v>
      </c>
      <c r="C118" s="248">
        <v>1507.35</v>
      </c>
      <c r="D118" s="249">
        <v>1506.4333333333334</v>
      </c>
      <c r="E118" s="249">
        <v>1495.9666666666667</v>
      </c>
      <c r="F118" s="249">
        <v>1484.5833333333333</v>
      </c>
      <c r="G118" s="249">
        <v>1474.1166666666666</v>
      </c>
      <c r="H118" s="249">
        <v>1517.8166666666668</v>
      </c>
      <c r="I118" s="249">
        <v>1528.2833333333335</v>
      </c>
      <c r="J118" s="249">
        <v>1539.666666666667</v>
      </c>
      <c r="K118" s="248">
        <v>1516.9</v>
      </c>
      <c r="L118" s="248">
        <v>1495.05</v>
      </c>
      <c r="M118" s="248">
        <v>62.227400000000003</v>
      </c>
      <c r="N118" s="1"/>
      <c r="O118" s="1"/>
    </row>
    <row r="119" spans="1:15" ht="12.75" customHeight="1">
      <c r="A119" s="224">
        <v>110</v>
      </c>
      <c r="B119" s="227" t="s">
        <v>131</v>
      </c>
      <c r="C119" s="248">
        <v>2027.1</v>
      </c>
      <c r="D119" s="249">
        <v>2001.6166666666668</v>
      </c>
      <c r="E119" s="249">
        <v>1970.7833333333335</v>
      </c>
      <c r="F119" s="249">
        <v>1914.4666666666667</v>
      </c>
      <c r="G119" s="249">
        <v>1883.6333333333334</v>
      </c>
      <c r="H119" s="249">
        <v>2057.9333333333334</v>
      </c>
      <c r="I119" s="249">
        <v>2088.7666666666664</v>
      </c>
      <c r="J119" s="249">
        <v>2145.0833333333339</v>
      </c>
      <c r="K119" s="248">
        <v>2032.45</v>
      </c>
      <c r="L119" s="248">
        <v>1945.3</v>
      </c>
      <c r="M119" s="248">
        <v>4.6396100000000002</v>
      </c>
      <c r="N119" s="1"/>
      <c r="O119" s="1"/>
    </row>
    <row r="120" spans="1:15" ht="12.75" customHeight="1">
      <c r="A120" s="224">
        <v>111</v>
      </c>
      <c r="B120" s="227" t="s">
        <v>263</v>
      </c>
      <c r="C120" s="248">
        <v>854.1</v>
      </c>
      <c r="D120" s="249">
        <v>853.4666666666667</v>
      </c>
      <c r="E120" s="249">
        <v>847.53333333333342</v>
      </c>
      <c r="F120" s="249">
        <v>840.9666666666667</v>
      </c>
      <c r="G120" s="249">
        <v>835.03333333333342</v>
      </c>
      <c r="H120" s="249">
        <v>860.03333333333342</v>
      </c>
      <c r="I120" s="249">
        <v>865.96666666666681</v>
      </c>
      <c r="J120" s="249">
        <v>872.53333333333342</v>
      </c>
      <c r="K120" s="248">
        <v>859.4</v>
      </c>
      <c r="L120" s="248">
        <v>846.9</v>
      </c>
      <c r="M120" s="248">
        <v>1.2964100000000001</v>
      </c>
      <c r="N120" s="1"/>
      <c r="O120" s="1"/>
    </row>
    <row r="121" spans="1:15" ht="12.75" customHeight="1">
      <c r="A121" s="224">
        <v>112</v>
      </c>
      <c r="B121" s="227" t="s">
        <v>264</v>
      </c>
      <c r="C121" s="248">
        <v>279.89999999999998</v>
      </c>
      <c r="D121" s="249">
        <v>281.91666666666669</v>
      </c>
      <c r="E121" s="249">
        <v>276.33333333333337</v>
      </c>
      <c r="F121" s="249">
        <v>272.76666666666671</v>
      </c>
      <c r="G121" s="249">
        <v>267.18333333333339</v>
      </c>
      <c r="H121" s="249">
        <v>285.48333333333335</v>
      </c>
      <c r="I121" s="249">
        <v>291.06666666666672</v>
      </c>
      <c r="J121" s="249">
        <v>294.63333333333333</v>
      </c>
      <c r="K121" s="248">
        <v>287.5</v>
      </c>
      <c r="L121" s="248">
        <v>278.35000000000002</v>
      </c>
      <c r="M121" s="248">
        <v>7.90238</v>
      </c>
      <c r="N121" s="1"/>
      <c r="O121" s="1"/>
    </row>
    <row r="122" spans="1:15" ht="12.75" customHeight="1">
      <c r="A122" s="224">
        <v>113</v>
      </c>
      <c r="B122" s="227" t="s">
        <v>139</v>
      </c>
      <c r="C122" s="248">
        <v>749.45</v>
      </c>
      <c r="D122" s="249">
        <v>746.66666666666663</v>
      </c>
      <c r="E122" s="249">
        <v>742.5333333333333</v>
      </c>
      <c r="F122" s="249">
        <v>735.61666666666667</v>
      </c>
      <c r="G122" s="249">
        <v>731.48333333333335</v>
      </c>
      <c r="H122" s="249">
        <v>753.58333333333326</v>
      </c>
      <c r="I122" s="249">
        <v>757.7166666666667</v>
      </c>
      <c r="J122" s="249">
        <v>764.63333333333321</v>
      </c>
      <c r="K122" s="248">
        <v>750.8</v>
      </c>
      <c r="L122" s="248">
        <v>739.75</v>
      </c>
      <c r="M122" s="248">
        <v>9.4474900000000002</v>
      </c>
      <c r="N122" s="1"/>
      <c r="O122" s="1"/>
    </row>
    <row r="123" spans="1:15" ht="12.75" customHeight="1">
      <c r="A123" s="224">
        <v>114</v>
      </c>
      <c r="B123" s="227" t="s">
        <v>138</v>
      </c>
      <c r="C123" s="248">
        <v>552.6</v>
      </c>
      <c r="D123" s="249">
        <v>549.68333333333328</v>
      </c>
      <c r="E123" s="249">
        <v>545.46666666666658</v>
      </c>
      <c r="F123" s="249">
        <v>538.33333333333326</v>
      </c>
      <c r="G123" s="249">
        <v>534.11666666666656</v>
      </c>
      <c r="H123" s="249">
        <v>556.81666666666661</v>
      </c>
      <c r="I123" s="249">
        <v>561.0333333333333</v>
      </c>
      <c r="J123" s="249">
        <v>568.16666666666663</v>
      </c>
      <c r="K123" s="248">
        <v>553.9</v>
      </c>
      <c r="L123" s="248">
        <v>542.54999999999995</v>
      </c>
      <c r="M123" s="248">
        <v>24.619869999999999</v>
      </c>
      <c r="N123" s="1"/>
      <c r="O123" s="1"/>
    </row>
    <row r="124" spans="1:15" ht="12.75" customHeight="1">
      <c r="A124" s="224">
        <v>115</v>
      </c>
      <c r="B124" s="227" t="s">
        <v>140</v>
      </c>
      <c r="C124" s="248">
        <v>519.29999999999995</v>
      </c>
      <c r="D124" s="249">
        <v>520.2166666666667</v>
      </c>
      <c r="E124" s="249">
        <v>516.18333333333339</v>
      </c>
      <c r="F124" s="249">
        <v>513.06666666666672</v>
      </c>
      <c r="G124" s="249">
        <v>509.03333333333342</v>
      </c>
      <c r="H124" s="249">
        <v>523.33333333333337</v>
      </c>
      <c r="I124" s="249">
        <v>527.36666666666667</v>
      </c>
      <c r="J124" s="249">
        <v>530.48333333333335</v>
      </c>
      <c r="K124" s="248">
        <v>524.25</v>
      </c>
      <c r="L124" s="248">
        <v>517.1</v>
      </c>
      <c r="M124" s="248">
        <v>13.39179</v>
      </c>
      <c r="N124" s="1"/>
      <c r="O124" s="1"/>
    </row>
    <row r="125" spans="1:15" ht="12.75" customHeight="1">
      <c r="A125" s="224">
        <v>116</v>
      </c>
      <c r="B125" s="227" t="s">
        <v>141</v>
      </c>
      <c r="C125" s="248">
        <v>1858.15</v>
      </c>
      <c r="D125" s="249">
        <v>1854.2166666666665</v>
      </c>
      <c r="E125" s="249">
        <v>1844.4333333333329</v>
      </c>
      <c r="F125" s="249">
        <v>1830.7166666666665</v>
      </c>
      <c r="G125" s="249">
        <v>1820.9333333333329</v>
      </c>
      <c r="H125" s="249">
        <v>1867.9333333333329</v>
      </c>
      <c r="I125" s="249">
        <v>1877.7166666666662</v>
      </c>
      <c r="J125" s="249">
        <v>1891.4333333333329</v>
      </c>
      <c r="K125" s="248">
        <v>1864</v>
      </c>
      <c r="L125" s="248">
        <v>1840.5</v>
      </c>
      <c r="M125" s="248">
        <v>17.136469999999999</v>
      </c>
      <c r="N125" s="1"/>
      <c r="O125" s="1"/>
    </row>
    <row r="126" spans="1:15" ht="12.75" customHeight="1">
      <c r="A126" s="224">
        <v>117</v>
      </c>
      <c r="B126" s="227" t="s">
        <v>142</v>
      </c>
      <c r="C126" s="248">
        <v>93.1</v>
      </c>
      <c r="D126" s="249">
        <v>92.416666666666671</v>
      </c>
      <c r="E126" s="249">
        <v>91.233333333333348</v>
      </c>
      <c r="F126" s="249">
        <v>89.366666666666674</v>
      </c>
      <c r="G126" s="249">
        <v>88.183333333333351</v>
      </c>
      <c r="H126" s="249">
        <v>94.283333333333346</v>
      </c>
      <c r="I126" s="249">
        <v>95.466666666666654</v>
      </c>
      <c r="J126" s="249">
        <v>97.333333333333343</v>
      </c>
      <c r="K126" s="248">
        <v>93.6</v>
      </c>
      <c r="L126" s="248">
        <v>90.55</v>
      </c>
      <c r="M126" s="248">
        <v>79.896469999999994</v>
      </c>
      <c r="N126" s="1"/>
      <c r="O126" s="1"/>
    </row>
    <row r="127" spans="1:15" ht="12.75" customHeight="1">
      <c r="A127" s="224">
        <v>118</v>
      </c>
      <c r="B127" s="227" t="s">
        <v>147</v>
      </c>
      <c r="C127" s="248">
        <v>3990.05</v>
      </c>
      <c r="D127" s="249">
        <v>3982.1833333333329</v>
      </c>
      <c r="E127" s="249">
        <v>3939.3666666666659</v>
      </c>
      <c r="F127" s="249">
        <v>3888.6833333333329</v>
      </c>
      <c r="G127" s="249">
        <v>3845.8666666666659</v>
      </c>
      <c r="H127" s="249">
        <v>4032.8666666666659</v>
      </c>
      <c r="I127" s="249">
        <v>4075.6833333333325</v>
      </c>
      <c r="J127" s="249">
        <v>4126.3666666666659</v>
      </c>
      <c r="K127" s="248">
        <v>4025</v>
      </c>
      <c r="L127" s="248">
        <v>3931.5</v>
      </c>
      <c r="M127" s="248">
        <v>1.27152</v>
      </c>
      <c r="N127" s="1"/>
      <c r="O127" s="1"/>
    </row>
    <row r="128" spans="1:15" ht="12.75" customHeight="1">
      <c r="A128" s="224">
        <v>119</v>
      </c>
      <c r="B128" s="227" t="s">
        <v>144</v>
      </c>
      <c r="C128" s="248">
        <v>409.45</v>
      </c>
      <c r="D128" s="249">
        <v>407.48333333333335</v>
      </c>
      <c r="E128" s="249">
        <v>404.26666666666671</v>
      </c>
      <c r="F128" s="249">
        <v>399.08333333333337</v>
      </c>
      <c r="G128" s="249">
        <v>395.86666666666673</v>
      </c>
      <c r="H128" s="249">
        <v>412.66666666666669</v>
      </c>
      <c r="I128" s="249">
        <v>415.88333333333338</v>
      </c>
      <c r="J128" s="249">
        <v>421.06666666666666</v>
      </c>
      <c r="K128" s="248">
        <v>410.7</v>
      </c>
      <c r="L128" s="248">
        <v>402.3</v>
      </c>
      <c r="M128" s="248">
        <v>7.91092</v>
      </c>
      <c r="N128" s="1"/>
      <c r="O128" s="1"/>
    </row>
    <row r="129" spans="1:15" ht="12.75" customHeight="1">
      <c r="A129" s="224">
        <v>120</v>
      </c>
      <c r="B129" s="227" t="s">
        <v>952</v>
      </c>
      <c r="C129" s="248">
        <v>4372.6000000000004</v>
      </c>
      <c r="D129" s="249">
        <v>4337.8666666666668</v>
      </c>
      <c r="E129" s="249">
        <v>4295.7333333333336</v>
      </c>
      <c r="F129" s="249">
        <v>4218.8666666666668</v>
      </c>
      <c r="G129" s="249">
        <v>4176.7333333333336</v>
      </c>
      <c r="H129" s="249">
        <v>4414.7333333333336</v>
      </c>
      <c r="I129" s="249">
        <v>4456.8666666666668</v>
      </c>
      <c r="J129" s="249">
        <v>4533.7333333333336</v>
      </c>
      <c r="K129" s="248">
        <v>4380</v>
      </c>
      <c r="L129" s="248">
        <v>4261</v>
      </c>
      <c r="M129" s="248">
        <v>4.3596700000000004</v>
      </c>
      <c r="N129" s="1"/>
      <c r="O129" s="1"/>
    </row>
    <row r="130" spans="1:15" ht="12.75" customHeight="1">
      <c r="A130" s="224">
        <v>121</v>
      </c>
      <c r="B130" s="227" t="s">
        <v>145</v>
      </c>
      <c r="C130" s="248">
        <v>2184</v>
      </c>
      <c r="D130" s="249">
        <v>2175.5</v>
      </c>
      <c r="E130" s="249">
        <v>2163.5500000000002</v>
      </c>
      <c r="F130" s="249">
        <v>2143.1000000000004</v>
      </c>
      <c r="G130" s="249">
        <v>2131.1500000000005</v>
      </c>
      <c r="H130" s="249">
        <v>2195.9499999999998</v>
      </c>
      <c r="I130" s="249">
        <v>2207.8999999999996</v>
      </c>
      <c r="J130" s="249">
        <v>2228.3499999999995</v>
      </c>
      <c r="K130" s="248">
        <v>2187.4499999999998</v>
      </c>
      <c r="L130" s="248">
        <v>2155.0500000000002</v>
      </c>
      <c r="M130" s="248">
        <v>15.92779</v>
      </c>
      <c r="N130" s="1"/>
      <c r="O130" s="1"/>
    </row>
    <row r="131" spans="1:15" ht="12.75" customHeight="1">
      <c r="A131" s="224">
        <v>122</v>
      </c>
      <c r="B131" s="227" t="s">
        <v>265</v>
      </c>
      <c r="C131" s="248">
        <v>387.75</v>
      </c>
      <c r="D131" s="249">
        <v>387.05</v>
      </c>
      <c r="E131" s="249">
        <v>382.70000000000005</v>
      </c>
      <c r="F131" s="249">
        <v>377.65000000000003</v>
      </c>
      <c r="G131" s="249">
        <v>373.30000000000007</v>
      </c>
      <c r="H131" s="249">
        <v>392.1</v>
      </c>
      <c r="I131" s="249">
        <v>396.45000000000005</v>
      </c>
      <c r="J131" s="249">
        <v>401.5</v>
      </c>
      <c r="K131" s="248">
        <v>391.4</v>
      </c>
      <c r="L131" s="248">
        <v>382</v>
      </c>
      <c r="M131" s="248">
        <v>15.30265</v>
      </c>
      <c r="N131" s="1"/>
      <c r="O131" s="1"/>
    </row>
    <row r="132" spans="1:15" ht="12.75" customHeight="1">
      <c r="A132" s="224">
        <v>123</v>
      </c>
      <c r="B132" s="227" t="s">
        <v>855</v>
      </c>
      <c r="C132" s="248">
        <v>734.6</v>
      </c>
      <c r="D132" s="249">
        <v>722.0333333333333</v>
      </c>
      <c r="E132" s="249">
        <v>702.31666666666661</v>
      </c>
      <c r="F132" s="249">
        <v>670.0333333333333</v>
      </c>
      <c r="G132" s="249">
        <v>650.31666666666661</v>
      </c>
      <c r="H132" s="249">
        <v>754.31666666666661</v>
      </c>
      <c r="I132" s="249">
        <v>774.0333333333333</v>
      </c>
      <c r="J132" s="249">
        <v>806.31666666666661</v>
      </c>
      <c r="K132" s="248">
        <v>741.75</v>
      </c>
      <c r="L132" s="248">
        <v>689.75</v>
      </c>
      <c r="M132" s="248">
        <v>64.901030000000006</v>
      </c>
      <c r="N132" s="1"/>
      <c r="O132" s="1"/>
    </row>
    <row r="133" spans="1:15" ht="12.75" customHeight="1">
      <c r="A133" s="224">
        <v>124</v>
      </c>
      <c r="B133" s="227" t="s">
        <v>415</v>
      </c>
      <c r="C133" s="248">
        <v>3526.6</v>
      </c>
      <c r="D133" s="249">
        <v>3521.6</v>
      </c>
      <c r="E133" s="249">
        <v>3487.45</v>
      </c>
      <c r="F133" s="249">
        <v>3448.2999999999997</v>
      </c>
      <c r="G133" s="249">
        <v>3414.1499999999996</v>
      </c>
      <c r="H133" s="249">
        <v>3560.75</v>
      </c>
      <c r="I133" s="249">
        <v>3594.9000000000005</v>
      </c>
      <c r="J133" s="249">
        <v>3634.05</v>
      </c>
      <c r="K133" s="248">
        <v>3555.75</v>
      </c>
      <c r="L133" s="248">
        <v>3482.45</v>
      </c>
      <c r="M133" s="248">
        <v>1.1027499999999999</v>
      </c>
      <c r="N133" s="1"/>
      <c r="O133" s="1"/>
    </row>
    <row r="134" spans="1:15" ht="12.75" customHeight="1">
      <c r="A134" s="224">
        <v>125</v>
      </c>
      <c r="B134" s="227" t="s">
        <v>148</v>
      </c>
      <c r="C134" s="248">
        <v>728.6</v>
      </c>
      <c r="D134" s="249">
        <v>728.26666666666677</v>
      </c>
      <c r="E134" s="249">
        <v>724.48333333333358</v>
      </c>
      <c r="F134" s="249">
        <v>720.36666666666679</v>
      </c>
      <c r="G134" s="249">
        <v>716.5833333333336</v>
      </c>
      <c r="H134" s="249">
        <v>732.38333333333355</v>
      </c>
      <c r="I134" s="249">
        <v>736.16666666666663</v>
      </c>
      <c r="J134" s="249">
        <v>740.28333333333353</v>
      </c>
      <c r="K134" s="248">
        <v>732.05</v>
      </c>
      <c r="L134" s="248">
        <v>724.15</v>
      </c>
      <c r="M134" s="248">
        <v>3.9341499999999998</v>
      </c>
      <c r="N134" s="1"/>
      <c r="O134" s="1"/>
    </row>
    <row r="135" spans="1:15" ht="12.75" customHeight="1">
      <c r="A135" s="224">
        <v>126</v>
      </c>
      <c r="B135" s="227" t="s">
        <v>159</v>
      </c>
      <c r="C135" s="248">
        <v>89916.95</v>
      </c>
      <c r="D135" s="249">
        <v>89561.516666666663</v>
      </c>
      <c r="E135" s="249">
        <v>88892.083333333328</v>
      </c>
      <c r="F135" s="249">
        <v>87867.21666666666</v>
      </c>
      <c r="G135" s="249">
        <v>87197.783333333326</v>
      </c>
      <c r="H135" s="249">
        <v>90586.383333333331</v>
      </c>
      <c r="I135" s="249">
        <v>91255.81666666668</v>
      </c>
      <c r="J135" s="249">
        <v>92280.683333333334</v>
      </c>
      <c r="K135" s="248">
        <v>90230.95</v>
      </c>
      <c r="L135" s="248">
        <v>88536.65</v>
      </c>
      <c r="M135" s="248">
        <v>5.0889999999999998E-2</v>
      </c>
      <c r="N135" s="1"/>
      <c r="O135" s="1"/>
    </row>
    <row r="136" spans="1:15" ht="12.75" customHeight="1">
      <c r="A136" s="224">
        <v>127</v>
      </c>
      <c r="B136" s="227" t="s">
        <v>150</v>
      </c>
      <c r="C136" s="248">
        <v>236.05</v>
      </c>
      <c r="D136" s="249">
        <v>234.63333333333333</v>
      </c>
      <c r="E136" s="249">
        <v>232.06666666666666</v>
      </c>
      <c r="F136" s="249">
        <v>228.08333333333334</v>
      </c>
      <c r="G136" s="249">
        <v>225.51666666666668</v>
      </c>
      <c r="H136" s="249">
        <v>238.61666666666665</v>
      </c>
      <c r="I136" s="249">
        <v>241.18333333333331</v>
      </c>
      <c r="J136" s="249">
        <v>245.16666666666663</v>
      </c>
      <c r="K136" s="248">
        <v>237.2</v>
      </c>
      <c r="L136" s="248">
        <v>230.65</v>
      </c>
      <c r="M136" s="248">
        <v>12.92061</v>
      </c>
      <c r="N136" s="1"/>
      <c r="O136" s="1"/>
    </row>
    <row r="137" spans="1:15" ht="12.75" customHeight="1">
      <c r="A137" s="224">
        <v>128</v>
      </c>
      <c r="B137" s="227" t="s">
        <v>149</v>
      </c>
      <c r="C137" s="248">
        <v>1290.6500000000001</v>
      </c>
      <c r="D137" s="249">
        <v>1276.8666666666668</v>
      </c>
      <c r="E137" s="249">
        <v>1258.8333333333335</v>
      </c>
      <c r="F137" s="249">
        <v>1227.0166666666667</v>
      </c>
      <c r="G137" s="249">
        <v>1208.9833333333333</v>
      </c>
      <c r="H137" s="249">
        <v>1308.6833333333336</v>
      </c>
      <c r="I137" s="249">
        <v>1326.7166666666669</v>
      </c>
      <c r="J137" s="249">
        <v>1358.5333333333338</v>
      </c>
      <c r="K137" s="248">
        <v>1294.9000000000001</v>
      </c>
      <c r="L137" s="248">
        <v>1245.05</v>
      </c>
      <c r="M137" s="248">
        <v>27.676030000000001</v>
      </c>
      <c r="N137" s="1"/>
      <c r="O137" s="1"/>
    </row>
    <row r="138" spans="1:15" ht="12.75" customHeight="1">
      <c r="A138" s="224">
        <v>129</v>
      </c>
      <c r="B138" s="227" t="s">
        <v>152</v>
      </c>
      <c r="C138" s="248">
        <v>525.45000000000005</v>
      </c>
      <c r="D138" s="249">
        <v>521.73333333333335</v>
      </c>
      <c r="E138" s="249">
        <v>516.91666666666674</v>
      </c>
      <c r="F138" s="249">
        <v>508.38333333333344</v>
      </c>
      <c r="G138" s="249">
        <v>503.56666666666683</v>
      </c>
      <c r="H138" s="249">
        <v>530.26666666666665</v>
      </c>
      <c r="I138" s="249">
        <v>535.08333333333326</v>
      </c>
      <c r="J138" s="249">
        <v>543.61666666666656</v>
      </c>
      <c r="K138" s="248">
        <v>526.54999999999995</v>
      </c>
      <c r="L138" s="248">
        <v>513.20000000000005</v>
      </c>
      <c r="M138" s="248">
        <v>13.96813</v>
      </c>
      <c r="N138" s="1"/>
      <c r="O138" s="1"/>
    </row>
    <row r="139" spans="1:15" ht="12.75" customHeight="1">
      <c r="A139" s="224">
        <v>130</v>
      </c>
      <c r="B139" s="227" t="s">
        <v>153</v>
      </c>
      <c r="C139" s="248">
        <v>8603.85</v>
      </c>
      <c r="D139" s="249">
        <v>8558.7666666666682</v>
      </c>
      <c r="E139" s="249">
        <v>8496.0833333333358</v>
      </c>
      <c r="F139" s="249">
        <v>8388.3166666666675</v>
      </c>
      <c r="G139" s="249">
        <v>8325.633333333335</v>
      </c>
      <c r="H139" s="249">
        <v>8666.5333333333365</v>
      </c>
      <c r="I139" s="249">
        <v>8729.2166666666672</v>
      </c>
      <c r="J139" s="249">
        <v>8836.9833333333372</v>
      </c>
      <c r="K139" s="248">
        <v>8621.4500000000007</v>
      </c>
      <c r="L139" s="248">
        <v>8451</v>
      </c>
      <c r="M139" s="248">
        <v>4.6410600000000004</v>
      </c>
      <c r="N139" s="1"/>
      <c r="O139" s="1"/>
    </row>
    <row r="140" spans="1:15" ht="12.75" customHeight="1">
      <c r="A140" s="224">
        <v>131</v>
      </c>
      <c r="B140" s="227" t="s">
        <v>156</v>
      </c>
      <c r="C140" s="248">
        <v>716.15</v>
      </c>
      <c r="D140" s="249">
        <v>713.91666666666663</v>
      </c>
      <c r="E140" s="249">
        <v>705.43333333333328</v>
      </c>
      <c r="F140" s="249">
        <v>694.7166666666667</v>
      </c>
      <c r="G140" s="249">
        <v>686.23333333333335</v>
      </c>
      <c r="H140" s="249">
        <v>724.63333333333321</v>
      </c>
      <c r="I140" s="249">
        <v>733.11666666666656</v>
      </c>
      <c r="J140" s="249">
        <v>743.83333333333314</v>
      </c>
      <c r="K140" s="248">
        <v>722.4</v>
      </c>
      <c r="L140" s="248">
        <v>703.2</v>
      </c>
      <c r="M140" s="248">
        <v>4.4849600000000001</v>
      </c>
      <c r="N140" s="1"/>
      <c r="O140" s="1"/>
    </row>
    <row r="141" spans="1:15" ht="12.75" customHeight="1">
      <c r="A141" s="224">
        <v>132</v>
      </c>
      <c r="B141" s="227" t="s">
        <v>423</v>
      </c>
      <c r="C141" s="248">
        <v>424.6</v>
      </c>
      <c r="D141" s="249">
        <v>425.3</v>
      </c>
      <c r="E141" s="249">
        <v>417.90000000000003</v>
      </c>
      <c r="F141" s="249">
        <v>411.20000000000005</v>
      </c>
      <c r="G141" s="249">
        <v>403.80000000000007</v>
      </c>
      <c r="H141" s="249">
        <v>432</v>
      </c>
      <c r="I141" s="249">
        <v>439.4</v>
      </c>
      <c r="J141" s="249">
        <v>446.09999999999997</v>
      </c>
      <c r="K141" s="248">
        <v>432.7</v>
      </c>
      <c r="L141" s="248">
        <v>418.6</v>
      </c>
      <c r="M141" s="248">
        <v>11.20013</v>
      </c>
      <c r="N141" s="1"/>
      <c r="O141" s="1"/>
    </row>
    <row r="142" spans="1:15" ht="12.75" customHeight="1">
      <c r="A142" s="224">
        <v>133</v>
      </c>
      <c r="B142" s="227" t="s">
        <v>856</v>
      </c>
      <c r="C142" s="248">
        <v>58.45</v>
      </c>
      <c r="D142" s="249">
        <v>58.6</v>
      </c>
      <c r="E142" s="249">
        <v>57.800000000000004</v>
      </c>
      <c r="F142" s="249">
        <v>57.150000000000006</v>
      </c>
      <c r="G142" s="249">
        <v>56.350000000000009</v>
      </c>
      <c r="H142" s="249">
        <v>59.25</v>
      </c>
      <c r="I142" s="249">
        <v>60.05</v>
      </c>
      <c r="J142" s="249">
        <v>60.699999999999996</v>
      </c>
      <c r="K142" s="248">
        <v>59.4</v>
      </c>
      <c r="L142" s="248">
        <v>57.95</v>
      </c>
      <c r="M142" s="248">
        <v>55.316409999999998</v>
      </c>
      <c r="N142" s="1"/>
      <c r="O142" s="1"/>
    </row>
    <row r="143" spans="1:15" ht="12.75" customHeight="1">
      <c r="A143" s="224">
        <v>134</v>
      </c>
      <c r="B143" s="227" t="s">
        <v>158</v>
      </c>
      <c r="C143" s="248">
        <v>1923.05</v>
      </c>
      <c r="D143" s="249">
        <v>1916.0666666666666</v>
      </c>
      <c r="E143" s="249">
        <v>1903.0333333333333</v>
      </c>
      <c r="F143" s="249">
        <v>1883.0166666666667</v>
      </c>
      <c r="G143" s="249">
        <v>1869.9833333333333</v>
      </c>
      <c r="H143" s="249">
        <v>1936.0833333333333</v>
      </c>
      <c r="I143" s="249">
        <v>1949.1166666666666</v>
      </c>
      <c r="J143" s="249">
        <v>1969.1333333333332</v>
      </c>
      <c r="K143" s="248">
        <v>1929.1</v>
      </c>
      <c r="L143" s="248">
        <v>1896.05</v>
      </c>
      <c r="M143" s="248">
        <v>3.2334800000000001</v>
      </c>
      <c r="N143" s="1"/>
      <c r="O143" s="1"/>
    </row>
    <row r="144" spans="1:15" ht="12.75" customHeight="1">
      <c r="A144" s="224">
        <v>135</v>
      </c>
      <c r="B144" s="227" t="s">
        <v>160</v>
      </c>
      <c r="C144" s="248">
        <v>1089.6500000000001</v>
      </c>
      <c r="D144" s="249">
        <v>1090.7333333333333</v>
      </c>
      <c r="E144" s="249">
        <v>1079.5166666666667</v>
      </c>
      <c r="F144" s="249">
        <v>1069.3833333333332</v>
      </c>
      <c r="G144" s="249">
        <v>1058.1666666666665</v>
      </c>
      <c r="H144" s="249">
        <v>1100.8666666666668</v>
      </c>
      <c r="I144" s="249">
        <v>1112.0833333333335</v>
      </c>
      <c r="J144" s="249">
        <v>1122.2166666666669</v>
      </c>
      <c r="K144" s="248">
        <v>1101.95</v>
      </c>
      <c r="L144" s="248">
        <v>1080.5999999999999</v>
      </c>
      <c r="M144" s="248">
        <v>3.5625800000000001</v>
      </c>
      <c r="N144" s="1"/>
      <c r="O144" s="1"/>
    </row>
    <row r="145" spans="1:15" ht="12.75" customHeight="1">
      <c r="A145" s="224">
        <v>136</v>
      </c>
      <c r="B145" s="227" t="s">
        <v>168</v>
      </c>
      <c r="C145" s="248">
        <v>171.8</v>
      </c>
      <c r="D145" s="249">
        <v>171.18333333333331</v>
      </c>
      <c r="E145" s="249">
        <v>170.11666666666662</v>
      </c>
      <c r="F145" s="249">
        <v>168.43333333333331</v>
      </c>
      <c r="G145" s="249">
        <v>167.36666666666662</v>
      </c>
      <c r="H145" s="249">
        <v>172.86666666666662</v>
      </c>
      <c r="I145" s="249">
        <v>173.93333333333328</v>
      </c>
      <c r="J145" s="249">
        <v>175.61666666666662</v>
      </c>
      <c r="K145" s="248">
        <v>172.25</v>
      </c>
      <c r="L145" s="248">
        <v>169.5</v>
      </c>
      <c r="M145" s="248">
        <v>77.068550000000002</v>
      </c>
      <c r="N145" s="1"/>
      <c r="O145" s="1"/>
    </row>
    <row r="146" spans="1:15" ht="12.75" customHeight="1">
      <c r="A146" s="224">
        <v>137</v>
      </c>
      <c r="B146" s="227" t="s">
        <v>162</v>
      </c>
      <c r="C146" s="248">
        <v>78.099999999999994</v>
      </c>
      <c r="D146" s="249">
        <v>77.75</v>
      </c>
      <c r="E146" s="249">
        <v>77.099999999999994</v>
      </c>
      <c r="F146" s="249">
        <v>76.099999999999994</v>
      </c>
      <c r="G146" s="249">
        <v>75.449999999999989</v>
      </c>
      <c r="H146" s="249">
        <v>78.75</v>
      </c>
      <c r="I146" s="249">
        <v>79.400000000000006</v>
      </c>
      <c r="J146" s="249">
        <v>80.400000000000006</v>
      </c>
      <c r="K146" s="248">
        <v>78.400000000000006</v>
      </c>
      <c r="L146" s="248">
        <v>76.75</v>
      </c>
      <c r="M146" s="248">
        <v>71.082830000000001</v>
      </c>
      <c r="N146" s="1"/>
      <c r="O146" s="1"/>
    </row>
    <row r="147" spans="1:15" ht="12.75" customHeight="1">
      <c r="A147" s="224">
        <v>138</v>
      </c>
      <c r="B147" s="227" t="s">
        <v>164</v>
      </c>
      <c r="C147" s="248">
        <v>4156.25</v>
      </c>
      <c r="D147" s="249">
        <v>4116.083333333333</v>
      </c>
      <c r="E147" s="249">
        <v>4058.1666666666661</v>
      </c>
      <c r="F147" s="249">
        <v>3960.083333333333</v>
      </c>
      <c r="G147" s="249">
        <v>3902.1666666666661</v>
      </c>
      <c r="H147" s="249">
        <v>4214.1666666666661</v>
      </c>
      <c r="I147" s="249">
        <v>4272.0833333333321</v>
      </c>
      <c r="J147" s="249">
        <v>4370.1666666666661</v>
      </c>
      <c r="K147" s="248">
        <v>4174</v>
      </c>
      <c r="L147" s="248">
        <v>4018</v>
      </c>
      <c r="M147" s="248">
        <v>1.9376899999999999</v>
      </c>
      <c r="N147" s="1"/>
      <c r="O147" s="1"/>
    </row>
    <row r="148" spans="1:15" ht="12.75" customHeight="1">
      <c r="A148" s="224">
        <v>139</v>
      </c>
      <c r="B148" s="227" t="s">
        <v>165</v>
      </c>
      <c r="C148" s="248">
        <v>20081.650000000001</v>
      </c>
      <c r="D148" s="249">
        <v>20000.533333333336</v>
      </c>
      <c r="E148" s="249">
        <v>19881.066666666673</v>
      </c>
      <c r="F148" s="249">
        <v>19680.483333333337</v>
      </c>
      <c r="G148" s="249">
        <v>19561.016666666674</v>
      </c>
      <c r="H148" s="249">
        <v>20201.116666666672</v>
      </c>
      <c r="I148" s="249">
        <v>20320.583333333339</v>
      </c>
      <c r="J148" s="249">
        <v>20521.166666666672</v>
      </c>
      <c r="K148" s="248">
        <v>20120</v>
      </c>
      <c r="L148" s="248">
        <v>19799.95</v>
      </c>
      <c r="M148" s="248">
        <v>0.65447999999999995</v>
      </c>
      <c r="N148" s="1"/>
      <c r="O148" s="1"/>
    </row>
    <row r="149" spans="1:15" ht="12.75" customHeight="1">
      <c r="A149" s="224">
        <v>140</v>
      </c>
      <c r="B149" s="227" t="s">
        <v>161</v>
      </c>
      <c r="C149" s="248">
        <v>266.25</v>
      </c>
      <c r="D149" s="249">
        <v>266.2833333333333</v>
      </c>
      <c r="E149" s="249">
        <v>264.16666666666663</v>
      </c>
      <c r="F149" s="249">
        <v>262.08333333333331</v>
      </c>
      <c r="G149" s="249">
        <v>259.96666666666664</v>
      </c>
      <c r="H149" s="249">
        <v>268.36666666666662</v>
      </c>
      <c r="I149" s="249">
        <v>270.48333333333329</v>
      </c>
      <c r="J149" s="249">
        <v>272.56666666666661</v>
      </c>
      <c r="K149" s="248">
        <v>268.39999999999998</v>
      </c>
      <c r="L149" s="248">
        <v>264.2</v>
      </c>
      <c r="M149" s="248">
        <v>3.42353</v>
      </c>
      <c r="N149" s="1"/>
      <c r="O149" s="1"/>
    </row>
    <row r="150" spans="1:15" ht="12.75" customHeight="1">
      <c r="A150" s="224">
        <v>141</v>
      </c>
      <c r="B150" s="227" t="s">
        <v>267</v>
      </c>
      <c r="C150" s="248">
        <v>885.1</v>
      </c>
      <c r="D150" s="249">
        <v>879.04999999999984</v>
      </c>
      <c r="E150" s="249">
        <v>866.59999999999968</v>
      </c>
      <c r="F150" s="249">
        <v>848.0999999999998</v>
      </c>
      <c r="G150" s="249">
        <v>835.64999999999964</v>
      </c>
      <c r="H150" s="249">
        <v>897.54999999999973</v>
      </c>
      <c r="I150" s="249">
        <v>909.99999999999977</v>
      </c>
      <c r="J150" s="249">
        <v>928.49999999999977</v>
      </c>
      <c r="K150" s="248">
        <v>891.5</v>
      </c>
      <c r="L150" s="248">
        <v>860.55</v>
      </c>
      <c r="M150" s="248">
        <v>5.2337899999999999</v>
      </c>
      <c r="N150" s="1"/>
      <c r="O150" s="1"/>
    </row>
    <row r="151" spans="1:15" ht="12.75" customHeight="1">
      <c r="A151" s="224">
        <v>142</v>
      </c>
      <c r="B151" s="227" t="s">
        <v>169</v>
      </c>
      <c r="C151" s="248">
        <v>145.80000000000001</v>
      </c>
      <c r="D151" s="249">
        <v>146.11666666666667</v>
      </c>
      <c r="E151" s="249">
        <v>144.68333333333334</v>
      </c>
      <c r="F151" s="249">
        <v>143.56666666666666</v>
      </c>
      <c r="G151" s="249">
        <v>142.13333333333333</v>
      </c>
      <c r="H151" s="249">
        <v>147.23333333333335</v>
      </c>
      <c r="I151" s="249">
        <v>148.66666666666669</v>
      </c>
      <c r="J151" s="249">
        <v>149.78333333333336</v>
      </c>
      <c r="K151" s="248">
        <v>147.55000000000001</v>
      </c>
      <c r="L151" s="248">
        <v>145</v>
      </c>
      <c r="M151" s="248">
        <v>106.35055</v>
      </c>
      <c r="N151" s="1"/>
      <c r="O151" s="1"/>
    </row>
    <row r="152" spans="1:15" ht="12.75" customHeight="1">
      <c r="A152" s="224">
        <v>143</v>
      </c>
      <c r="B152" s="227" t="s">
        <v>268</v>
      </c>
      <c r="C152" s="248">
        <v>211.75</v>
      </c>
      <c r="D152" s="249">
        <v>212.43333333333331</v>
      </c>
      <c r="E152" s="249">
        <v>209.76666666666662</v>
      </c>
      <c r="F152" s="249">
        <v>207.7833333333333</v>
      </c>
      <c r="G152" s="249">
        <v>205.11666666666662</v>
      </c>
      <c r="H152" s="249">
        <v>214.41666666666663</v>
      </c>
      <c r="I152" s="249">
        <v>217.08333333333331</v>
      </c>
      <c r="J152" s="249">
        <v>219.06666666666663</v>
      </c>
      <c r="K152" s="248">
        <v>215.1</v>
      </c>
      <c r="L152" s="248">
        <v>210.45</v>
      </c>
      <c r="M152" s="248">
        <v>5.88605</v>
      </c>
      <c r="N152" s="1"/>
      <c r="O152" s="1"/>
    </row>
    <row r="153" spans="1:15" ht="12.75" customHeight="1">
      <c r="A153" s="224">
        <v>144</v>
      </c>
      <c r="B153" s="227" t="s">
        <v>811</v>
      </c>
      <c r="C153" s="248">
        <v>523.5</v>
      </c>
      <c r="D153" s="249">
        <v>526.11666666666667</v>
      </c>
      <c r="E153" s="249">
        <v>519.88333333333333</v>
      </c>
      <c r="F153" s="249">
        <v>516.26666666666665</v>
      </c>
      <c r="G153" s="249">
        <v>510.0333333333333</v>
      </c>
      <c r="H153" s="249">
        <v>529.73333333333335</v>
      </c>
      <c r="I153" s="249">
        <v>535.9666666666667</v>
      </c>
      <c r="J153" s="249">
        <v>539.58333333333337</v>
      </c>
      <c r="K153" s="248">
        <v>532.35</v>
      </c>
      <c r="L153" s="248">
        <v>522.5</v>
      </c>
      <c r="M153" s="248">
        <v>16.180109999999999</v>
      </c>
      <c r="N153" s="1"/>
      <c r="O153" s="1"/>
    </row>
    <row r="154" spans="1:15" ht="12.75" customHeight="1">
      <c r="A154" s="224">
        <v>145</v>
      </c>
      <c r="B154" s="227" t="s">
        <v>435</v>
      </c>
      <c r="C154" s="248">
        <v>2999.7</v>
      </c>
      <c r="D154" s="249">
        <v>3009.6333333333332</v>
      </c>
      <c r="E154" s="249">
        <v>2980.3166666666666</v>
      </c>
      <c r="F154" s="249">
        <v>2960.9333333333334</v>
      </c>
      <c r="G154" s="249">
        <v>2931.6166666666668</v>
      </c>
      <c r="H154" s="249">
        <v>3029.0166666666664</v>
      </c>
      <c r="I154" s="249">
        <v>3058.333333333333</v>
      </c>
      <c r="J154" s="249">
        <v>3077.7166666666662</v>
      </c>
      <c r="K154" s="248">
        <v>3038.95</v>
      </c>
      <c r="L154" s="248">
        <v>2990.25</v>
      </c>
      <c r="M154" s="248">
        <v>0.62592000000000003</v>
      </c>
      <c r="N154" s="1"/>
      <c r="O154" s="1"/>
    </row>
    <row r="155" spans="1:15" ht="12.75" customHeight="1">
      <c r="A155" s="224">
        <v>146</v>
      </c>
      <c r="B155" s="227" t="s">
        <v>812</v>
      </c>
      <c r="C155" s="248">
        <v>485.6</v>
      </c>
      <c r="D155" s="249">
        <v>479.76666666666671</v>
      </c>
      <c r="E155" s="249">
        <v>466.68333333333339</v>
      </c>
      <c r="F155" s="249">
        <v>447.76666666666671</v>
      </c>
      <c r="G155" s="249">
        <v>434.68333333333339</v>
      </c>
      <c r="H155" s="249">
        <v>498.68333333333339</v>
      </c>
      <c r="I155" s="249">
        <v>511.76666666666677</v>
      </c>
      <c r="J155" s="249">
        <v>530.68333333333339</v>
      </c>
      <c r="K155" s="248">
        <v>492.85</v>
      </c>
      <c r="L155" s="248">
        <v>460.85</v>
      </c>
      <c r="M155" s="248">
        <v>55.167859999999997</v>
      </c>
      <c r="N155" s="1"/>
      <c r="O155" s="1"/>
    </row>
    <row r="156" spans="1:15" ht="12.75" customHeight="1">
      <c r="A156" s="224">
        <v>147</v>
      </c>
      <c r="B156" s="227" t="s">
        <v>176</v>
      </c>
      <c r="C156" s="248">
        <v>3558.5</v>
      </c>
      <c r="D156" s="249">
        <v>3541.8166666666671</v>
      </c>
      <c r="E156" s="249">
        <v>3515.6833333333343</v>
      </c>
      <c r="F156" s="249">
        <v>3472.8666666666672</v>
      </c>
      <c r="G156" s="249">
        <v>3446.7333333333345</v>
      </c>
      <c r="H156" s="249">
        <v>3584.6333333333341</v>
      </c>
      <c r="I156" s="249">
        <v>3610.7666666666664</v>
      </c>
      <c r="J156" s="249">
        <v>3653.5833333333339</v>
      </c>
      <c r="K156" s="248">
        <v>3567.95</v>
      </c>
      <c r="L156" s="248">
        <v>3499</v>
      </c>
      <c r="M156" s="248">
        <v>3.6964399999999999</v>
      </c>
      <c r="N156" s="1"/>
      <c r="O156" s="1"/>
    </row>
    <row r="157" spans="1:15" ht="12.75" customHeight="1">
      <c r="A157" s="224">
        <v>148</v>
      </c>
      <c r="B157" s="227" t="s">
        <v>170</v>
      </c>
      <c r="C157" s="248">
        <v>43998.8</v>
      </c>
      <c r="D157" s="249">
        <v>43612.01666666667</v>
      </c>
      <c r="E157" s="249">
        <v>43099.03333333334</v>
      </c>
      <c r="F157" s="249">
        <v>42199.26666666667</v>
      </c>
      <c r="G157" s="249">
        <v>41686.28333333334</v>
      </c>
      <c r="H157" s="249">
        <v>44511.78333333334</v>
      </c>
      <c r="I157" s="249">
        <v>45024.766666666663</v>
      </c>
      <c r="J157" s="249">
        <v>45924.53333333334</v>
      </c>
      <c r="K157" s="248">
        <v>44125</v>
      </c>
      <c r="L157" s="248">
        <v>42712.25</v>
      </c>
      <c r="M157" s="248">
        <v>0.19871</v>
      </c>
      <c r="N157" s="1"/>
      <c r="O157" s="1"/>
    </row>
    <row r="158" spans="1:15" ht="12.75" customHeight="1">
      <c r="A158" s="224">
        <v>149</v>
      </c>
      <c r="B158" s="227" t="s">
        <v>857</v>
      </c>
      <c r="C158" s="248">
        <v>1230.6500000000001</v>
      </c>
      <c r="D158" s="249">
        <v>1234.2833333333335</v>
      </c>
      <c r="E158" s="249">
        <v>1224.5666666666671</v>
      </c>
      <c r="F158" s="249">
        <v>1218.4833333333336</v>
      </c>
      <c r="G158" s="249">
        <v>1208.7666666666671</v>
      </c>
      <c r="H158" s="249">
        <v>1240.366666666667</v>
      </c>
      <c r="I158" s="249">
        <v>1250.0833333333337</v>
      </c>
      <c r="J158" s="249">
        <v>1256.166666666667</v>
      </c>
      <c r="K158" s="248">
        <v>1244</v>
      </c>
      <c r="L158" s="248">
        <v>1228.2</v>
      </c>
      <c r="M158" s="248">
        <v>1.29955</v>
      </c>
      <c r="N158" s="1"/>
      <c r="O158" s="1"/>
    </row>
    <row r="159" spans="1:15" ht="12.75" customHeight="1">
      <c r="A159" s="224">
        <v>150</v>
      </c>
      <c r="B159" s="227" t="s">
        <v>440</v>
      </c>
      <c r="C159" s="248">
        <v>3961.35</v>
      </c>
      <c r="D159" s="249">
        <v>3939.75</v>
      </c>
      <c r="E159" s="249">
        <v>3892.65</v>
      </c>
      <c r="F159" s="249">
        <v>3823.9500000000003</v>
      </c>
      <c r="G159" s="249">
        <v>3776.8500000000004</v>
      </c>
      <c r="H159" s="249">
        <v>4008.45</v>
      </c>
      <c r="I159" s="249">
        <v>4055.55</v>
      </c>
      <c r="J159" s="249">
        <v>4124.25</v>
      </c>
      <c r="K159" s="248">
        <v>3986.85</v>
      </c>
      <c r="L159" s="248">
        <v>3871.05</v>
      </c>
      <c r="M159" s="248">
        <v>2.6489600000000002</v>
      </c>
      <c r="N159" s="1"/>
      <c r="O159" s="1"/>
    </row>
    <row r="160" spans="1:15" ht="12.75" customHeight="1">
      <c r="A160" s="224">
        <v>151</v>
      </c>
      <c r="B160" s="227" t="s">
        <v>172</v>
      </c>
      <c r="C160" s="248">
        <v>213.1</v>
      </c>
      <c r="D160" s="249">
        <v>212.75</v>
      </c>
      <c r="E160" s="249">
        <v>211.8</v>
      </c>
      <c r="F160" s="249">
        <v>210.5</v>
      </c>
      <c r="G160" s="249">
        <v>209.55</v>
      </c>
      <c r="H160" s="249">
        <v>214.05</v>
      </c>
      <c r="I160" s="249">
        <v>215</v>
      </c>
      <c r="J160" s="249">
        <v>216.3</v>
      </c>
      <c r="K160" s="248">
        <v>213.7</v>
      </c>
      <c r="L160" s="248">
        <v>211.45</v>
      </c>
      <c r="M160" s="248">
        <v>11.126749999999999</v>
      </c>
      <c r="N160" s="1"/>
      <c r="O160" s="1"/>
    </row>
    <row r="161" spans="1:15" ht="12.75" customHeight="1">
      <c r="A161" s="224">
        <v>152</v>
      </c>
      <c r="B161" s="227" t="s">
        <v>175</v>
      </c>
      <c r="C161" s="248">
        <v>2599.85</v>
      </c>
      <c r="D161" s="249">
        <v>2592.5166666666664</v>
      </c>
      <c r="E161" s="249">
        <v>2579.333333333333</v>
      </c>
      <c r="F161" s="249">
        <v>2558.8166666666666</v>
      </c>
      <c r="G161" s="249">
        <v>2545.6333333333332</v>
      </c>
      <c r="H161" s="249">
        <v>2613.0333333333328</v>
      </c>
      <c r="I161" s="249">
        <v>2626.2166666666662</v>
      </c>
      <c r="J161" s="249">
        <v>2646.7333333333327</v>
      </c>
      <c r="K161" s="248">
        <v>2605.6999999999998</v>
      </c>
      <c r="L161" s="248">
        <v>2572</v>
      </c>
      <c r="M161" s="248">
        <v>2.1632899999999999</v>
      </c>
      <c r="N161" s="1"/>
      <c r="O161" s="1"/>
    </row>
    <row r="162" spans="1:15" ht="12.75" customHeight="1">
      <c r="A162" s="224">
        <v>153</v>
      </c>
      <c r="B162" s="227" t="s">
        <v>269</v>
      </c>
      <c r="C162" s="248">
        <v>2730</v>
      </c>
      <c r="D162" s="249">
        <v>2717.4500000000003</v>
      </c>
      <c r="E162" s="249">
        <v>2669.5500000000006</v>
      </c>
      <c r="F162" s="249">
        <v>2609.1000000000004</v>
      </c>
      <c r="G162" s="249">
        <v>2561.2000000000007</v>
      </c>
      <c r="H162" s="249">
        <v>2777.9000000000005</v>
      </c>
      <c r="I162" s="249">
        <v>2825.8</v>
      </c>
      <c r="J162" s="249">
        <v>2886.2500000000005</v>
      </c>
      <c r="K162" s="248">
        <v>2765.35</v>
      </c>
      <c r="L162" s="248">
        <v>2657</v>
      </c>
      <c r="M162" s="248">
        <v>8.1135300000000008</v>
      </c>
      <c r="N162" s="1"/>
      <c r="O162" s="1"/>
    </row>
    <row r="163" spans="1:15" ht="12.75" customHeight="1">
      <c r="A163" s="224">
        <v>154</v>
      </c>
      <c r="B163" s="227" t="s">
        <v>788</v>
      </c>
      <c r="C163" s="248">
        <v>287.2</v>
      </c>
      <c r="D163" s="249">
        <v>288.23333333333329</v>
      </c>
      <c r="E163" s="249">
        <v>285.06666666666661</v>
      </c>
      <c r="F163" s="249">
        <v>282.93333333333334</v>
      </c>
      <c r="G163" s="249">
        <v>279.76666666666665</v>
      </c>
      <c r="H163" s="249">
        <v>290.36666666666656</v>
      </c>
      <c r="I163" s="249">
        <v>293.53333333333319</v>
      </c>
      <c r="J163" s="249">
        <v>295.66666666666652</v>
      </c>
      <c r="K163" s="248">
        <v>291.39999999999998</v>
      </c>
      <c r="L163" s="248">
        <v>286.10000000000002</v>
      </c>
      <c r="M163" s="248">
        <v>15.22627</v>
      </c>
      <c r="N163" s="1"/>
      <c r="O163" s="1"/>
    </row>
    <row r="164" spans="1:15" ht="12.75" customHeight="1">
      <c r="A164" s="224">
        <v>155</v>
      </c>
      <c r="B164" s="227" t="s">
        <v>173</v>
      </c>
      <c r="C164" s="248">
        <v>144.30000000000001</v>
      </c>
      <c r="D164" s="249">
        <v>143.38333333333335</v>
      </c>
      <c r="E164" s="249">
        <v>141.8666666666667</v>
      </c>
      <c r="F164" s="249">
        <v>139.43333333333334</v>
      </c>
      <c r="G164" s="249">
        <v>137.91666666666669</v>
      </c>
      <c r="H164" s="249">
        <v>145.81666666666672</v>
      </c>
      <c r="I164" s="249">
        <v>147.33333333333337</v>
      </c>
      <c r="J164" s="249">
        <v>149.76666666666674</v>
      </c>
      <c r="K164" s="248">
        <v>144.9</v>
      </c>
      <c r="L164" s="248">
        <v>140.94999999999999</v>
      </c>
      <c r="M164" s="248">
        <v>42.577030000000001</v>
      </c>
      <c r="N164" s="1"/>
      <c r="O164" s="1"/>
    </row>
    <row r="165" spans="1:15" ht="12.75" customHeight="1">
      <c r="A165" s="224">
        <v>156</v>
      </c>
      <c r="B165" s="227" t="s">
        <v>178</v>
      </c>
      <c r="C165" s="248">
        <v>218.9</v>
      </c>
      <c r="D165" s="249">
        <v>217.20000000000002</v>
      </c>
      <c r="E165" s="249">
        <v>215.20000000000005</v>
      </c>
      <c r="F165" s="249">
        <v>211.50000000000003</v>
      </c>
      <c r="G165" s="249">
        <v>209.50000000000006</v>
      </c>
      <c r="H165" s="249">
        <v>220.90000000000003</v>
      </c>
      <c r="I165" s="249">
        <v>222.89999999999998</v>
      </c>
      <c r="J165" s="249">
        <v>226.60000000000002</v>
      </c>
      <c r="K165" s="248">
        <v>219.2</v>
      </c>
      <c r="L165" s="248">
        <v>213.5</v>
      </c>
      <c r="M165" s="248">
        <v>58.191470000000002</v>
      </c>
      <c r="N165" s="1"/>
      <c r="O165" s="1"/>
    </row>
    <row r="166" spans="1:15" ht="12.75" customHeight="1">
      <c r="A166" s="224">
        <v>157</v>
      </c>
      <c r="B166" s="227" t="s">
        <v>270</v>
      </c>
      <c r="C166" s="248">
        <v>468.45</v>
      </c>
      <c r="D166" s="249">
        <v>469.2833333333333</v>
      </c>
      <c r="E166" s="249">
        <v>462.96666666666658</v>
      </c>
      <c r="F166" s="249">
        <v>457.48333333333329</v>
      </c>
      <c r="G166" s="249">
        <v>451.16666666666657</v>
      </c>
      <c r="H166" s="249">
        <v>474.76666666666659</v>
      </c>
      <c r="I166" s="249">
        <v>481.08333333333331</v>
      </c>
      <c r="J166" s="249">
        <v>486.56666666666661</v>
      </c>
      <c r="K166" s="248">
        <v>475.6</v>
      </c>
      <c r="L166" s="248">
        <v>463.8</v>
      </c>
      <c r="M166" s="248">
        <v>2.7682199999999999</v>
      </c>
      <c r="N166" s="1"/>
      <c r="O166" s="1"/>
    </row>
    <row r="167" spans="1:15" ht="12.75" customHeight="1">
      <c r="A167" s="224">
        <v>158</v>
      </c>
      <c r="B167" s="227" t="s">
        <v>271</v>
      </c>
      <c r="C167" s="248">
        <v>14044.85</v>
      </c>
      <c r="D167" s="249">
        <v>14143.283333333333</v>
      </c>
      <c r="E167" s="249">
        <v>13886.566666666666</v>
      </c>
      <c r="F167" s="249">
        <v>13728.283333333333</v>
      </c>
      <c r="G167" s="249">
        <v>13471.566666666666</v>
      </c>
      <c r="H167" s="249">
        <v>14301.566666666666</v>
      </c>
      <c r="I167" s="249">
        <v>14558.283333333333</v>
      </c>
      <c r="J167" s="249">
        <v>14716.566666666666</v>
      </c>
      <c r="K167" s="248">
        <v>14400</v>
      </c>
      <c r="L167" s="248">
        <v>13985</v>
      </c>
      <c r="M167" s="248">
        <v>3.6549999999999999E-2</v>
      </c>
      <c r="N167" s="1"/>
      <c r="O167" s="1"/>
    </row>
    <row r="168" spans="1:15" ht="12.75" customHeight="1">
      <c r="A168" s="224">
        <v>159</v>
      </c>
      <c r="B168" s="227" t="s">
        <v>177</v>
      </c>
      <c r="C168" s="248">
        <v>56.05</v>
      </c>
      <c r="D168" s="249">
        <v>56.316666666666663</v>
      </c>
      <c r="E168" s="249">
        <v>55.333333333333329</v>
      </c>
      <c r="F168" s="249">
        <v>54.616666666666667</v>
      </c>
      <c r="G168" s="249">
        <v>53.633333333333333</v>
      </c>
      <c r="H168" s="249">
        <v>57.033333333333324</v>
      </c>
      <c r="I168" s="249">
        <v>58.016666666666659</v>
      </c>
      <c r="J168" s="249">
        <v>58.73333333333332</v>
      </c>
      <c r="K168" s="248">
        <v>57.3</v>
      </c>
      <c r="L168" s="248">
        <v>55.6</v>
      </c>
      <c r="M168" s="248">
        <v>858.31831</v>
      </c>
      <c r="N168" s="1"/>
      <c r="O168" s="1"/>
    </row>
    <row r="169" spans="1:15" ht="12.75" customHeight="1">
      <c r="A169" s="224">
        <v>160</v>
      </c>
      <c r="B169" s="227" t="s">
        <v>183</v>
      </c>
      <c r="C169" s="248">
        <v>113.3</v>
      </c>
      <c r="D169" s="249">
        <v>112.7</v>
      </c>
      <c r="E169" s="249">
        <v>111.60000000000001</v>
      </c>
      <c r="F169" s="249">
        <v>109.9</v>
      </c>
      <c r="G169" s="249">
        <v>108.80000000000001</v>
      </c>
      <c r="H169" s="249">
        <v>114.4</v>
      </c>
      <c r="I169" s="249">
        <v>115.5</v>
      </c>
      <c r="J169" s="249">
        <v>117.2</v>
      </c>
      <c r="K169" s="248">
        <v>113.8</v>
      </c>
      <c r="L169" s="248">
        <v>111</v>
      </c>
      <c r="M169" s="248">
        <v>70.03</v>
      </c>
      <c r="N169" s="1"/>
      <c r="O169" s="1"/>
    </row>
    <row r="170" spans="1:15" ht="12.75" customHeight="1">
      <c r="A170" s="224">
        <v>161</v>
      </c>
      <c r="B170" s="227" t="s">
        <v>184</v>
      </c>
      <c r="C170" s="248">
        <v>2599.3000000000002</v>
      </c>
      <c r="D170" s="249">
        <v>2590</v>
      </c>
      <c r="E170" s="249">
        <v>2576</v>
      </c>
      <c r="F170" s="249">
        <v>2552.6999999999998</v>
      </c>
      <c r="G170" s="249">
        <v>2538.6999999999998</v>
      </c>
      <c r="H170" s="249">
        <v>2613.3000000000002</v>
      </c>
      <c r="I170" s="249">
        <v>2627.3</v>
      </c>
      <c r="J170" s="249">
        <v>2650.6000000000004</v>
      </c>
      <c r="K170" s="248">
        <v>2604</v>
      </c>
      <c r="L170" s="248">
        <v>2566.6999999999998</v>
      </c>
      <c r="M170" s="248">
        <v>35.673630000000003</v>
      </c>
      <c r="N170" s="1"/>
      <c r="O170" s="1"/>
    </row>
    <row r="171" spans="1:15" ht="12.75" customHeight="1">
      <c r="A171" s="224">
        <v>162</v>
      </c>
      <c r="B171" s="227" t="s">
        <v>272</v>
      </c>
      <c r="C171" s="248">
        <v>796.45</v>
      </c>
      <c r="D171" s="249">
        <v>794.36666666666667</v>
      </c>
      <c r="E171" s="249">
        <v>789.73333333333335</v>
      </c>
      <c r="F171" s="249">
        <v>783.01666666666665</v>
      </c>
      <c r="G171" s="249">
        <v>778.38333333333333</v>
      </c>
      <c r="H171" s="249">
        <v>801.08333333333337</v>
      </c>
      <c r="I171" s="249">
        <v>805.71666666666681</v>
      </c>
      <c r="J171" s="249">
        <v>812.43333333333339</v>
      </c>
      <c r="K171" s="248">
        <v>799</v>
      </c>
      <c r="L171" s="248">
        <v>787.65</v>
      </c>
      <c r="M171" s="248">
        <v>8.2464499999999994</v>
      </c>
      <c r="N171" s="1"/>
      <c r="O171" s="1"/>
    </row>
    <row r="172" spans="1:15" ht="12.75" customHeight="1">
      <c r="A172" s="224">
        <v>163</v>
      </c>
      <c r="B172" s="227" t="s">
        <v>186</v>
      </c>
      <c r="C172" s="248">
        <v>1267.5</v>
      </c>
      <c r="D172" s="249">
        <v>1263.25</v>
      </c>
      <c r="E172" s="249">
        <v>1255.5999999999999</v>
      </c>
      <c r="F172" s="249">
        <v>1243.6999999999998</v>
      </c>
      <c r="G172" s="249">
        <v>1236.0499999999997</v>
      </c>
      <c r="H172" s="249">
        <v>1275.1500000000001</v>
      </c>
      <c r="I172" s="249">
        <v>1282.8000000000002</v>
      </c>
      <c r="J172" s="249">
        <v>1294.7000000000003</v>
      </c>
      <c r="K172" s="248">
        <v>1270.9000000000001</v>
      </c>
      <c r="L172" s="248">
        <v>1251.3499999999999</v>
      </c>
      <c r="M172" s="248">
        <v>3.7850199999999998</v>
      </c>
      <c r="N172" s="1"/>
      <c r="O172" s="1"/>
    </row>
    <row r="173" spans="1:15" ht="12.75" customHeight="1">
      <c r="A173" s="224">
        <v>164</v>
      </c>
      <c r="B173" s="227" t="s">
        <v>190</v>
      </c>
      <c r="C173" s="248">
        <v>2322.85</v>
      </c>
      <c r="D173" s="249">
        <v>2303.0666666666671</v>
      </c>
      <c r="E173" s="249">
        <v>2281.1333333333341</v>
      </c>
      <c r="F173" s="249">
        <v>2239.416666666667</v>
      </c>
      <c r="G173" s="249">
        <v>2217.483333333334</v>
      </c>
      <c r="H173" s="249">
        <v>2344.7833333333342</v>
      </c>
      <c r="I173" s="249">
        <v>2366.7166666666676</v>
      </c>
      <c r="J173" s="249">
        <v>2408.4333333333343</v>
      </c>
      <c r="K173" s="248">
        <v>2325</v>
      </c>
      <c r="L173" s="248">
        <v>2261.35</v>
      </c>
      <c r="M173" s="248">
        <v>6.2909100000000002</v>
      </c>
      <c r="N173" s="1"/>
      <c r="O173" s="1"/>
    </row>
    <row r="174" spans="1:15" ht="12.75" customHeight="1">
      <c r="A174" s="224">
        <v>165</v>
      </c>
      <c r="B174" s="227" t="s">
        <v>808</v>
      </c>
      <c r="C174" s="248">
        <v>70.55</v>
      </c>
      <c r="D174" s="249">
        <v>70.283333333333331</v>
      </c>
      <c r="E174" s="249">
        <v>69.766666666666666</v>
      </c>
      <c r="F174" s="249">
        <v>68.983333333333334</v>
      </c>
      <c r="G174" s="249">
        <v>68.466666666666669</v>
      </c>
      <c r="H174" s="249">
        <v>71.066666666666663</v>
      </c>
      <c r="I174" s="249">
        <v>71.583333333333314</v>
      </c>
      <c r="J174" s="249">
        <v>72.36666666666666</v>
      </c>
      <c r="K174" s="248">
        <v>70.8</v>
      </c>
      <c r="L174" s="248">
        <v>69.5</v>
      </c>
      <c r="M174" s="248">
        <v>157.71289999999999</v>
      </c>
      <c r="N174" s="1"/>
      <c r="O174" s="1"/>
    </row>
    <row r="175" spans="1:15" ht="12.75" customHeight="1">
      <c r="A175" s="224">
        <v>166</v>
      </c>
      <c r="B175" s="227" t="s">
        <v>188</v>
      </c>
      <c r="C175" s="248">
        <v>23823.65</v>
      </c>
      <c r="D175" s="249">
        <v>23770.983333333334</v>
      </c>
      <c r="E175" s="249">
        <v>23619.466666666667</v>
      </c>
      <c r="F175" s="249">
        <v>23415.283333333333</v>
      </c>
      <c r="G175" s="249">
        <v>23263.766666666666</v>
      </c>
      <c r="H175" s="249">
        <v>23975.166666666668</v>
      </c>
      <c r="I175" s="249">
        <v>24126.683333333338</v>
      </c>
      <c r="J175" s="249">
        <v>24330.866666666669</v>
      </c>
      <c r="K175" s="248">
        <v>23922.5</v>
      </c>
      <c r="L175" s="248">
        <v>23566.799999999999</v>
      </c>
      <c r="M175" s="248">
        <v>0.27421000000000001</v>
      </c>
      <c r="N175" s="1"/>
      <c r="O175" s="1"/>
    </row>
    <row r="176" spans="1:15" ht="12.75" customHeight="1">
      <c r="A176" s="224">
        <v>167</v>
      </c>
      <c r="B176" s="227" t="s">
        <v>191</v>
      </c>
      <c r="C176" s="248">
        <v>1372.25</v>
      </c>
      <c r="D176" s="249">
        <v>1373.7</v>
      </c>
      <c r="E176" s="249">
        <v>1360.5500000000002</v>
      </c>
      <c r="F176" s="249">
        <v>1348.8500000000001</v>
      </c>
      <c r="G176" s="249">
        <v>1335.7000000000003</v>
      </c>
      <c r="H176" s="249">
        <v>1385.4</v>
      </c>
      <c r="I176" s="249">
        <v>1398.5500000000002</v>
      </c>
      <c r="J176" s="249">
        <v>1410.25</v>
      </c>
      <c r="K176" s="248">
        <v>1386.85</v>
      </c>
      <c r="L176" s="248">
        <v>1362</v>
      </c>
      <c r="M176" s="248">
        <v>6.5943899999999998</v>
      </c>
      <c r="N176" s="1"/>
      <c r="O176" s="1"/>
    </row>
    <row r="177" spans="1:15" ht="12.75" customHeight="1">
      <c r="A177" s="224">
        <v>168</v>
      </c>
      <c r="B177" s="227" t="s">
        <v>189</v>
      </c>
      <c r="C177" s="248">
        <v>2956.5</v>
      </c>
      <c r="D177" s="249">
        <v>2929.8166666666671</v>
      </c>
      <c r="E177" s="249">
        <v>2894.6833333333343</v>
      </c>
      <c r="F177" s="249">
        <v>2832.8666666666672</v>
      </c>
      <c r="G177" s="249">
        <v>2797.7333333333345</v>
      </c>
      <c r="H177" s="249">
        <v>2991.6333333333341</v>
      </c>
      <c r="I177" s="249">
        <v>3026.7666666666664</v>
      </c>
      <c r="J177" s="249">
        <v>3088.5833333333339</v>
      </c>
      <c r="K177" s="248">
        <v>2964.95</v>
      </c>
      <c r="L177" s="248">
        <v>2868</v>
      </c>
      <c r="M177" s="248">
        <v>2.1689400000000001</v>
      </c>
      <c r="N177" s="1"/>
      <c r="O177" s="1"/>
    </row>
    <row r="178" spans="1:15" ht="12.75" customHeight="1">
      <c r="A178" s="224">
        <v>169</v>
      </c>
      <c r="B178" s="227" t="s">
        <v>803</v>
      </c>
      <c r="C178" s="248">
        <v>458.25</v>
      </c>
      <c r="D178" s="249">
        <v>457.76666666666665</v>
      </c>
      <c r="E178" s="249">
        <v>449.5333333333333</v>
      </c>
      <c r="F178" s="249">
        <v>440.81666666666666</v>
      </c>
      <c r="G178" s="249">
        <v>432.58333333333331</v>
      </c>
      <c r="H178" s="249">
        <v>466.48333333333329</v>
      </c>
      <c r="I178" s="249">
        <v>474.71666666666664</v>
      </c>
      <c r="J178" s="249">
        <v>483.43333333333328</v>
      </c>
      <c r="K178" s="248">
        <v>466</v>
      </c>
      <c r="L178" s="248">
        <v>449.05</v>
      </c>
      <c r="M178" s="248">
        <v>9.2763100000000005</v>
      </c>
      <c r="N178" s="1"/>
      <c r="O178" s="1"/>
    </row>
    <row r="179" spans="1:15" ht="12.75" customHeight="1">
      <c r="A179" s="224">
        <v>170</v>
      </c>
      <c r="B179" s="227" t="s">
        <v>187</v>
      </c>
      <c r="C179" s="248">
        <v>604.45000000000005</v>
      </c>
      <c r="D179" s="249">
        <v>605.65</v>
      </c>
      <c r="E179" s="249">
        <v>601.79999999999995</v>
      </c>
      <c r="F179" s="249">
        <v>599.15</v>
      </c>
      <c r="G179" s="249">
        <v>595.29999999999995</v>
      </c>
      <c r="H179" s="249">
        <v>608.29999999999995</v>
      </c>
      <c r="I179" s="249">
        <v>612.15000000000009</v>
      </c>
      <c r="J179" s="249">
        <v>614.79999999999995</v>
      </c>
      <c r="K179" s="248">
        <v>609.5</v>
      </c>
      <c r="L179" s="248">
        <v>603</v>
      </c>
      <c r="M179" s="248">
        <v>83.220119999999994</v>
      </c>
      <c r="N179" s="1"/>
      <c r="O179" s="1"/>
    </row>
    <row r="180" spans="1:15" ht="12.75" customHeight="1">
      <c r="A180" s="224">
        <v>171</v>
      </c>
      <c r="B180" s="227" t="s">
        <v>185</v>
      </c>
      <c r="C180" s="248">
        <v>82.95</v>
      </c>
      <c r="D180" s="249">
        <v>82.75</v>
      </c>
      <c r="E180" s="249">
        <v>82.3</v>
      </c>
      <c r="F180" s="249">
        <v>81.649999999999991</v>
      </c>
      <c r="G180" s="249">
        <v>81.199999999999989</v>
      </c>
      <c r="H180" s="249">
        <v>83.4</v>
      </c>
      <c r="I180" s="249">
        <v>83.85</v>
      </c>
      <c r="J180" s="249">
        <v>84.500000000000014</v>
      </c>
      <c r="K180" s="248">
        <v>83.2</v>
      </c>
      <c r="L180" s="248">
        <v>82.1</v>
      </c>
      <c r="M180" s="248">
        <v>84.745679999999993</v>
      </c>
      <c r="N180" s="1"/>
      <c r="O180" s="1"/>
    </row>
    <row r="181" spans="1:15" ht="12.75" customHeight="1">
      <c r="A181" s="224">
        <v>172</v>
      </c>
      <c r="B181" s="227" t="s">
        <v>192</v>
      </c>
      <c r="C181" s="248">
        <v>987.95</v>
      </c>
      <c r="D181" s="249">
        <v>984.93333333333339</v>
      </c>
      <c r="E181" s="249">
        <v>976.71666666666681</v>
      </c>
      <c r="F181" s="249">
        <v>965.48333333333346</v>
      </c>
      <c r="G181" s="249">
        <v>957.26666666666688</v>
      </c>
      <c r="H181" s="249">
        <v>996.16666666666674</v>
      </c>
      <c r="I181" s="249">
        <v>1004.3833333333334</v>
      </c>
      <c r="J181" s="249">
        <v>1015.6166666666667</v>
      </c>
      <c r="K181" s="248">
        <v>993.15</v>
      </c>
      <c r="L181" s="248">
        <v>973.7</v>
      </c>
      <c r="M181" s="248">
        <v>15.473420000000001</v>
      </c>
      <c r="N181" s="1"/>
      <c r="O181" s="1"/>
    </row>
    <row r="182" spans="1:15" ht="12.75" customHeight="1">
      <c r="A182" s="224">
        <v>173</v>
      </c>
      <c r="B182" s="227" t="s">
        <v>193</v>
      </c>
      <c r="C182" s="248">
        <v>507.15</v>
      </c>
      <c r="D182" s="249">
        <v>505.81666666666666</v>
      </c>
      <c r="E182" s="249">
        <v>500.83333333333331</v>
      </c>
      <c r="F182" s="249">
        <v>494.51666666666665</v>
      </c>
      <c r="G182" s="249">
        <v>489.5333333333333</v>
      </c>
      <c r="H182" s="249">
        <v>512.13333333333333</v>
      </c>
      <c r="I182" s="249">
        <v>517.11666666666667</v>
      </c>
      <c r="J182" s="249">
        <v>523.43333333333339</v>
      </c>
      <c r="K182" s="248">
        <v>510.8</v>
      </c>
      <c r="L182" s="248">
        <v>499.5</v>
      </c>
      <c r="M182" s="248">
        <v>6.8517700000000001</v>
      </c>
      <c r="N182" s="1"/>
      <c r="O182" s="1"/>
    </row>
    <row r="183" spans="1:15" ht="12.75" customHeight="1">
      <c r="A183" s="224">
        <v>174</v>
      </c>
      <c r="B183" s="227" t="s">
        <v>274</v>
      </c>
      <c r="C183" s="248">
        <v>575.29999999999995</v>
      </c>
      <c r="D183" s="249">
        <v>575.5333333333333</v>
      </c>
      <c r="E183" s="249">
        <v>570.11666666666656</v>
      </c>
      <c r="F183" s="249">
        <v>564.93333333333328</v>
      </c>
      <c r="G183" s="249">
        <v>559.51666666666654</v>
      </c>
      <c r="H183" s="249">
        <v>580.71666666666658</v>
      </c>
      <c r="I183" s="249">
        <v>586.13333333333333</v>
      </c>
      <c r="J183" s="249">
        <v>591.31666666666661</v>
      </c>
      <c r="K183" s="248">
        <v>580.95000000000005</v>
      </c>
      <c r="L183" s="248">
        <v>570.35</v>
      </c>
      <c r="M183" s="248">
        <v>1.3315399999999999</v>
      </c>
      <c r="N183" s="1"/>
      <c r="O183" s="1"/>
    </row>
    <row r="184" spans="1:15" ht="12.75" customHeight="1">
      <c r="A184" s="224">
        <v>175</v>
      </c>
      <c r="B184" s="227" t="s">
        <v>205</v>
      </c>
      <c r="C184" s="248">
        <v>1056.0999999999999</v>
      </c>
      <c r="D184" s="249">
        <v>1049.8</v>
      </c>
      <c r="E184" s="249">
        <v>1040.1999999999998</v>
      </c>
      <c r="F184" s="249">
        <v>1024.3</v>
      </c>
      <c r="G184" s="249">
        <v>1014.6999999999998</v>
      </c>
      <c r="H184" s="249">
        <v>1065.6999999999998</v>
      </c>
      <c r="I184" s="249">
        <v>1075.2999999999997</v>
      </c>
      <c r="J184" s="249">
        <v>1091.1999999999998</v>
      </c>
      <c r="K184" s="248">
        <v>1059.4000000000001</v>
      </c>
      <c r="L184" s="248">
        <v>1033.9000000000001</v>
      </c>
      <c r="M184" s="248">
        <v>18.069659999999999</v>
      </c>
      <c r="N184" s="1"/>
      <c r="O184" s="1"/>
    </row>
    <row r="185" spans="1:15" ht="12.75" customHeight="1">
      <c r="A185" s="224">
        <v>176</v>
      </c>
      <c r="B185" s="227" t="s">
        <v>194</v>
      </c>
      <c r="C185" s="248">
        <v>988.65</v>
      </c>
      <c r="D185" s="249">
        <v>985.11666666666667</v>
      </c>
      <c r="E185" s="249">
        <v>972.33333333333337</v>
      </c>
      <c r="F185" s="249">
        <v>956.01666666666665</v>
      </c>
      <c r="G185" s="249">
        <v>943.23333333333335</v>
      </c>
      <c r="H185" s="249">
        <v>1001.4333333333334</v>
      </c>
      <c r="I185" s="249">
        <v>1014.2166666666667</v>
      </c>
      <c r="J185" s="249">
        <v>1030.5333333333333</v>
      </c>
      <c r="K185" s="248">
        <v>997.9</v>
      </c>
      <c r="L185" s="248">
        <v>968.8</v>
      </c>
      <c r="M185" s="248">
        <v>16.409590000000001</v>
      </c>
      <c r="N185" s="1"/>
      <c r="O185" s="1"/>
    </row>
    <row r="186" spans="1:15" ht="12.75" customHeight="1">
      <c r="A186" s="224">
        <v>177</v>
      </c>
      <c r="B186" s="227" t="s">
        <v>490</v>
      </c>
      <c r="C186" s="248">
        <v>1313.9</v>
      </c>
      <c r="D186" s="249">
        <v>1307.3</v>
      </c>
      <c r="E186" s="249">
        <v>1291.5999999999999</v>
      </c>
      <c r="F186" s="249">
        <v>1269.3</v>
      </c>
      <c r="G186" s="249">
        <v>1253.5999999999999</v>
      </c>
      <c r="H186" s="249">
        <v>1329.6</v>
      </c>
      <c r="I186" s="249">
        <v>1345.3000000000002</v>
      </c>
      <c r="J186" s="249">
        <v>1367.6</v>
      </c>
      <c r="K186" s="248">
        <v>1323</v>
      </c>
      <c r="L186" s="248">
        <v>1285</v>
      </c>
      <c r="M186" s="248">
        <v>7.1360099999999997</v>
      </c>
      <c r="N186" s="1"/>
      <c r="O186" s="1"/>
    </row>
    <row r="187" spans="1:15" ht="12.75" customHeight="1">
      <c r="A187" s="224">
        <v>178</v>
      </c>
      <c r="B187" s="227" t="s">
        <v>199</v>
      </c>
      <c r="C187" s="248">
        <v>3202.05</v>
      </c>
      <c r="D187" s="249">
        <v>3214.0166666666664</v>
      </c>
      <c r="E187" s="249">
        <v>3182.5333333333328</v>
      </c>
      <c r="F187" s="249">
        <v>3163.0166666666664</v>
      </c>
      <c r="G187" s="249">
        <v>3131.5333333333328</v>
      </c>
      <c r="H187" s="249">
        <v>3233.5333333333328</v>
      </c>
      <c r="I187" s="249">
        <v>3265.0166666666664</v>
      </c>
      <c r="J187" s="249">
        <v>3284.5333333333328</v>
      </c>
      <c r="K187" s="248">
        <v>3245.5</v>
      </c>
      <c r="L187" s="248">
        <v>3194.5</v>
      </c>
      <c r="M187" s="248">
        <v>21.20965</v>
      </c>
      <c r="N187" s="1"/>
      <c r="O187" s="1"/>
    </row>
    <row r="188" spans="1:15" ht="12.75" customHeight="1">
      <c r="A188" s="224">
        <v>179</v>
      </c>
      <c r="B188" s="227" t="s">
        <v>195</v>
      </c>
      <c r="C188" s="248">
        <v>808.85</v>
      </c>
      <c r="D188" s="249">
        <v>805.76666666666677</v>
      </c>
      <c r="E188" s="249">
        <v>801.53333333333353</v>
      </c>
      <c r="F188" s="249">
        <v>794.21666666666681</v>
      </c>
      <c r="G188" s="249">
        <v>789.98333333333358</v>
      </c>
      <c r="H188" s="249">
        <v>813.08333333333348</v>
      </c>
      <c r="I188" s="249">
        <v>817.31666666666683</v>
      </c>
      <c r="J188" s="249">
        <v>824.63333333333344</v>
      </c>
      <c r="K188" s="248">
        <v>810</v>
      </c>
      <c r="L188" s="248">
        <v>798.45</v>
      </c>
      <c r="M188" s="248">
        <v>11.202170000000001</v>
      </c>
      <c r="N188" s="1"/>
      <c r="O188" s="1"/>
    </row>
    <row r="189" spans="1:15" ht="12.75" customHeight="1">
      <c r="A189" s="224">
        <v>180</v>
      </c>
      <c r="B189" s="227" t="s">
        <v>275</v>
      </c>
      <c r="C189" s="248">
        <v>6353.3</v>
      </c>
      <c r="D189" s="249">
        <v>6376.083333333333</v>
      </c>
      <c r="E189" s="249">
        <v>6312.2166666666662</v>
      </c>
      <c r="F189" s="249">
        <v>6271.1333333333332</v>
      </c>
      <c r="G189" s="249">
        <v>6207.2666666666664</v>
      </c>
      <c r="H189" s="249">
        <v>6417.1666666666661</v>
      </c>
      <c r="I189" s="249">
        <v>6481.0333333333328</v>
      </c>
      <c r="J189" s="249">
        <v>6522.1166666666659</v>
      </c>
      <c r="K189" s="248">
        <v>6439.95</v>
      </c>
      <c r="L189" s="248">
        <v>6335</v>
      </c>
      <c r="M189" s="248">
        <v>1.7182299999999999</v>
      </c>
      <c r="N189" s="1"/>
      <c r="O189" s="1"/>
    </row>
    <row r="190" spans="1:15" ht="12.75" customHeight="1">
      <c r="A190" s="224">
        <v>181</v>
      </c>
      <c r="B190" s="227" t="s">
        <v>196</v>
      </c>
      <c r="C190" s="248">
        <v>418</v>
      </c>
      <c r="D190" s="249">
        <v>418.7833333333333</v>
      </c>
      <c r="E190" s="249">
        <v>414.71666666666658</v>
      </c>
      <c r="F190" s="249">
        <v>411.43333333333328</v>
      </c>
      <c r="G190" s="249">
        <v>407.36666666666656</v>
      </c>
      <c r="H190" s="249">
        <v>422.06666666666661</v>
      </c>
      <c r="I190" s="249">
        <v>426.13333333333333</v>
      </c>
      <c r="J190" s="249">
        <v>429.41666666666663</v>
      </c>
      <c r="K190" s="248">
        <v>422.85</v>
      </c>
      <c r="L190" s="248">
        <v>415.5</v>
      </c>
      <c r="M190" s="248">
        <v>98.091030000000003</v>
      </c>
      <c r="N190" s="1"/>
      <c r="O190" s="1"/>
    </row>
    <row r="191" spans="1:15" ht="12.75" customHeight="1">
      <c r="A191" s="224">
        <v>182</v>
      </c>
      <c r="B191" s="227" t="s">
        <v>197</v>
      </c>
      <c r="C191" s="248">
        <v>216.8</v>
      </c>
      <c r="D191" s="249">
        <v>216.56666666666669</v>
      </c>
      <c r="E191" s="249">
        <v>215.13333333333338</v>
      </c>
      <c r="F191" s="249">
        <v>213.4666666666667</v>
      </c>
      <c r="G191" s="249">
        <v>212.03333333333339</v>
      </c>
      <c r="H191" s="249">
        <v>218.23333333333338</v>
      </c>
      <c r="I191" s="249">
        <v>219.66666666666671</v>
      </c>
      <c r="J191" s="249">
        <v>221.33333333333337</v>
      </c>
      <c r="K191" s="248">
        <v>218</v>
      </c>
      <c r="L191" s="248">
        <v>214.9</v>
      </c>
      <c r="M191" s="248">
        <v>93.023679999999999</v>
      </c>
      <c r="N191" s="1"/>
      <c r="O191" s="1"/>
    </row>
    <row r="192" spans="1:15" ht="12.75" customHeight="1">
      <c r="A192" s="224">
        <v>183</v>
      </c>
      <c r="B192" s="227" t="s">
        <v>198</v>
      </c>
      <c r="C192" s="248">
        <v>111.8</v>
      </c>
      <c r="D192" s="249">
        <v>111.56666666666666</v>
      </c>
      <c r="E192" s="249">
        <v>111.03333333333333</v>
      </c>
      <c r="F192" s="249">
        <v>110.26666666666667</v>
      </c>
      <c r="G192" s="249">
        <v>109.73333333333333</v>
      </c>
      <c r="H192" s="249">
        <v>112.33333333333333</v>
      </c>
      <c r="I192" s="249">
        <v>112.86666666666666</v>
      </c>
      <c r="J192" s="249">
        <v>113.63333333333333</v>
      </c>
      <c r="K192" s="248">
        <v>112.1</v>
      </c>
      <c r="L192" s="248">
        <v>110.8</v>
      </c>
      <c r="M192" s="248">
        <v>172.9759</v>
      </c>
      <c r="N192" s="1"/>
      <c r="O192" s="1"/>
    </row>
    <row r="193" spans="1:15" ht="12.75" customHeight="1">
      <c r="A193" s="224">
        <v>184</v>
      </c>
      <c r="B193" s="227" t="s">
        <v>791</v>
      </c>
      <c r="C193" s="248">
        <v>95.05</v>
      </c>
      <c r="D193" s="249">
        <v>95.95</v>
      </c>
      <c r="E193" s="249">
        <v>93.65</v>
      </c>
      <c r="F193" s="249">
        <v>92.25</v>
      </c>
      <c r="G193" s="249">
        <v>89.95</v>
      </c>
      <c r="H193" s="249">
        <v>97.350000000000009</v>
      </c>
      <c r="I193" s="249">
        <v>99.649999999999991</v>
      </c>
      <c r="J193" s="249">
        <v>101.05000000000001</v>
      </c>
      <c r="K193" s="248">
        <v>98.25</v>
      </c>
      <c r="L193" s="248">
        <v>94.55</v>
      </c>
      <c r="M193" s="248">
        <v>29.2425</v>
      </c>
      <c r="N193" s="1"/>
      <c r="O193" s="1"/>
    </row>
    <row r="194" spans="1:15" ht="12.75" customHeight="1">
      <c r="A194" s="224">
        <v>185</v>
      </c>
      <c r="B194" s="227" t="s">
        <v>200</v>
      </c>
      <c r="C194" s="248">
        <v>1026.7</v>
      </c>
      <c r="D194" s="249">
        <v>1021.5166666666668</v>
      </c>
      <c r="E194" s="249">
        <v>1014.9333333333336</v>
      </c>
      <c r="F194" s="249">
        <v>1003.1666666666669</v>
      </c>
      <c r="G194" s="249">
        <v>996.58333333333371</v>
      </c>
      <c r="H194" s="249">
        <v>1033.2833333333335</v>
      </c>
      <c r="I194" s="249">
        <v>1039.8666666666668</v>
      </c>
      <c r="J194" s="249">
        <v>1051.6333333333334</v>
      </c>
      <c r="K194" s="248">
        <v>1028.0999999999999</v>
      </c>
      <c r="L194" s="248">
        <v>1009.75</v>
      </c>
      <c r="M194" s="248">
        <v>15.29622</v>
      </c>
      <c r="N194" s="1"/>
      <c r="O194" s="1"/>
    </row>
    <row r="195" spans="1:15" ht="12.75" customHeight="1">
      <c r="A195" s="224">
        <v>186</v>
      </c>
      <c r="B195" s="227" t="s">
        <v>181</v>
      </c>
      <c r="C195" s="248">
        <v>719.45</v>
      </c>
      <c r="D195" s="249">
        <v>716.58333333333337</v>
      </c>
      <c r="E195" s="249">
        <v>712.16666666666674</v>
      </c>
      <c r="F195" s="249">
        <v>704.88333333333333</v>
      </c>
      <c r="G195" s="249">
        <v>700.4666666666667</v>
      </c>
      <c r="H195" s="249">
        <v>723.86666666666679</v>
      </c>
      <c r="I195" s="249">
        <v>728.28333333333353</v>
      </c>
      <c r="J195" s="249">
        <v>735.56666666666683</v>
      </c>
      <c r="K195" s="248">
        <v>721</v>
      </c>
      <c r="L195" s="248">
        <v>709.3</v>
      </c>
      <c r="M195" s="248">
        <v>4.8929299999999998</v>
      </c>
      <c r="N195" s="1"/>
      <c r="O195" s="1"/>
    </row>
    <row r="196" spans="1:15" ht="12.75" customHeight="1">
      <c r="A196" s="224">
        <v>187</v>
      </c>
      <c r="B196" s="227" t="s">
        <v>201</v>
      </c>
      <c r="C196" s="248">
        <v>2521.8000000000002</v>
      </c>
      <c r="D196" s="249">
        <v>2505.25</v>
      </c>
      <c r="E196" s="249">
        <v>2485.25</v>
      </c>
      <c r="F196" s="249">
        <v>2448.6999999999998</v>
      </c>
      <c r="G196" s="249">
        <v>2428.6999999999998</v>
      </c>
      <c r="H196" s="249">
        <v>2541.8000000000002</v>
      </c>
      <c r="I196" s="249">
        <v>2561.8000000000002</v>
      </c>
      <c r="J196" s="249">
        <v>2598.3500000000004</v>
      </c>
      <c r="K196" s="248">
        <v>2525.25</v>
      </c>
      <c r="L196" s="248">
        <v>2468.6999999999998</v>
      </c>
      <c r="M196" s="248">
        <v>5.7222400000000002</v>
      </c>
      <c r="N196" s="1"/>
      <c r="O196" s="1"/>
    </row>
    <row r="197" spans="1:15" ht="12.75" customHeight="1">
      <c r="A197" s="224">
        <v>188</v>
      </c>
      <c r="B197" s="227" t="s">
        <v>202</v>
      </c>
      <c r="C197" s="248">
        <v>1597.85</v>
      </c>
      <c r="D197" s="249">
        <v>1592.9833333333333</v>
      </c>
      <c r="E197" s="249">
        <v>1581.2166666666667</v>
      </c>
      <c r="F197" s="249">
        <v>1564.5833333333333</v>
      </c>
      <c r="G197" s="249">
        <v>1552.8166666666666</v>
      </c>
      <c r="H197" s="249">
        <v>1609.6166666666668</v>
      </c>
      <c r="I197" s="249">
        <v>1621.3833333333337</v>
      </c>
      <c r="J197" s="249">
        <v>1638.0166666666669</v>
      </c>
      <c r="K197" s="248">
        <v>1604.75</v>
      </c>
      <c r="L197" s="248">
        <v>1576.35</v>
      </c>
      <c r="M197" s="248">
        <v>3.0914600000000001</v>
      </c>
      <c r="N197" s="1"/>
      <c r="O197" s="1"/>
    </row>
    <row r="198" spans="1:15" ht="12.75" customHeight="1">
      <c r="A198" s="224">
        <v>189</v>
      </c>
      <c r="B198" s="227" t="s">
        <v>203</v>
      </c>
      <c r="C198" s="248">
        <v>515.20000000000005</v>
      </c>
      <c r="D198" s="249">
        <v>514.15</v>
      </c>
      <c r="E198" s="249">
        <v>509.5</v>
      </c>
      <c r="F198" s="249">
        <v>503.8</v>
      </c>
      <c r="G198" s="249">
        <v>499.15000000000003</v>
      </c>
      <c r="H198" s="249">
        <v>519.84999999999991</v>
      </c>
      <c r="I198" s="249">
        <v>524.49999999999977</v>
      </c>
      <c r="J198" s="249">
        <v>530.19999999999993</v>
      </c>
      <c r="K198" s="248">
        <v>518.79999999999995</v>
      </c>
      <c r="L198" s="248">
        <v>508.45</v>
      </c>
      <c r="M198" s="248">
        <v>14.78848</v>
      </c>
      <c r="N198" s="1"/>
      <c r="O198" s="1"/>
    </row>
    <row r="199" spans="1:15" ht="12.75" customHeight="1">
      <c r="A199" s="224">
        <v>190</v>
      </c>
      <c r="B199" s="227" t="s">
        <v>204</v>
      </c>
      <c r="C199" s="248">
        <v>1418.05</v>
      </c>
      <c r="D199" s="249">
        <v>1410.1000000000001</v>
      </c>
      <c r="E199" s="249">
        <v>1395.9500000000003</v>
      </c>
      <c r="F199" s="249">
        <v>1373.8500000000001</v>
      </c>
      <c r="G199" s="249">
        <v>1359.7000000000003</v>
      </c>
      <c r="H199" s="249">
        <v>1432.2000000000003</v>
      </c>
      <c r="I199" s="249">
        <v>1446.3500000000004</v>
      </c>
      <c r="J199" s="249">
        <v>1468.4500000000003</v>
      </c>
      <c r="K199" s="248">
        <v>1424.25</v>
      </c>
      <c r="L199" s="248">
        <v>1388</v>
      </c>
      <c r="M199" s="248">
        <v>4.6761400000000002</v>
      </c>
      <c r="N199" s="1"/>
      <c r="O199" s="1"/>
    </row>
    <row r="200" spans="1:15" ht="12.75" customHeight="1">
      <c r="A200" s="224">
        <v>191</v>
      </c>
      <c r="B200" s="227" t="s">
        <v>497</v>
      </c>
      <c r="C200" s="248">
        <v>35</v>
      </c>
      <c r="D200" s="249">
        <v>35.366666666666667</v>
      </c>
      <c r="E200" s="249">
        <v>34.533333333333331</v>
      </c>
      <c r="F200" s="249">
        <v>34.066666666666663</v>
      </c>
      <c r="G200" s="249">
        <v>33.233333333333327</v>
      </c>
      <c r="H200" s="249">
        <v>35.833333333333336</v>
      </c>
      <c r="I200" s="249">
        <v>36.666666666666664</v>
      </c>
      <c r="J200" s="249">
        <v>37.13333333333334</v>
      </c>
      <c r="K200" s="248">
        <v>36.200000000000003</v>
      </c>
      <c r="L200" s="248">
        <v>34.9</v>
      </c>
      <c r="M200" s="248">
        <v>122.50033999999999</v>
      </c>
      <c r="N200" s="1"/>
      <c r="O200" s="1"/>
    </row>
    <row r="201" spans="1:15" ht="12.75" customHeight="1">
      <c r="A201" s="224">
        <v>192</v>
      </c>
      <c r="B201" s="227" t="s">
        <v>499</v>
      </c>
      <c r="C201" s="248">
        <v>2972.05</v>
      </c>
      <c r="D201" s="249">
        <v>2937.5499999999997</v>
      </c>
      <c r="E201" s="249">
        <v>2886.8499999999995</v>
      </c>
      <c r="F201" s="249">
        <v>2801.6499999999996</v>
      </c>
      <c r="G201" s="249">
        <v>2750.9499999999994</v>
      </c>
      <c r="H201" s="249">
        <v>3022.7499999999995</v>
      </c>
      <c r="I201" s="249">
        <v>3073.4499999999994</v>
      </c>
      <c r="J201" s="249">
        <v>3158.6499999999996</v>
      </c>
      <c r="K201" s="248">
        <v>2988.25</v>
      </c>
      <c r="L201" s="248">
        <v>2852.35</v>
      </c>
      <c r="M201" s="248">
        <v>2.4727999999999999</v>
      </c>
      <c r="N201" s="1"/>
      <c r="O201" s="1"/>
    </row>
    <row r="202" spans="1:15" ht="12.75" customHeight="1">
      <c r="A202" s="224">
        <v>193</v>
      </c>
      <c r="B202" s="227" t="s">
        <v>208</v>
      </c>
      <c r="C202" s="248">
        <v>770.15</v>
      </c>
      <c r="D202" s="249">
        <v>769.1</v>
      </c>
      <c r="E202" s="249">
        <v>764.30000000000007</v>
      </c>
      <c r="F202" s="249">
        <v>758.45</v>
      </c>
      <c r="G202" s="249">
        <v>753.65000000000009</v>
      </c>
      <c r="H202" s="249">
        <v>774.95</v>
      </c>
      <c r="I202" s="249">
        <v>779.75</v>
      </c>
      <c r="J202" s="249">
        <v>785.6</v>
      </c>
      <c r="K202" s="248">
        <v>773.9</v>
      </c>
      <c r="L202" s="248">
        <v>763.25</v>
      </c>
      <c r="M202" s="248">
        <v>8.8476900000000001</v>
      </c>
      <c r="N202" s="1"/>
      <c r="O202" s="1"/>
    </row>
    <row r="203" spans="1:15" ht="12.75" customHeight="1">
      <c r="A203" s="224">
        <v>194</v>
      </c>
      <c r="B203" s="227" t="s">
        <v>207</v>
      </c>
      <c r="C203" s="248">
        <v>7076</v>
      </c>
      <c r="D203" s="249">
        <v>7066.8</v>
      </c>
      <c r="E203" s="249">
        <v>7019.2000000000007</v>
      </c>
      <c r="F203" s="249">
        <v>6962.4000000000005</v>
      </c>
      <c r="G203" s="249">
        <v>6914.8000000000011</v>
      </c>
      <c r="H203" s="249">
        <v>7123.6</v>
      </c>
      <c r="I203" s="249">
        <v>7171.2000000000007</v>
      </c>
      <c r="J203" s="249">
        <v>7228</v>
      </c>
      <c r="K203" s="248">
        <v>7114.4</v>
      </c>
      <c r="L203" s="248">
        <v>7010</v>
      </c>
      <c r="M203" s="248">
        <v>2.5121899999999999</v>
      </c>
      <c r="N203" s="1"/>
      <c r="O203" s="1"/>
    </row>
    <row r="204" spans="1:15" ht="12.75" customHeight="1">
      <c r="A204" s="224">
        <v>195</v>
      </c>
      <c r="B204" s="227" t="s">
        <v>276</v>
      </c>
      <c r="C204" s="248">
        <v>85.1</v>
      </c>
      <c r="D204" s="249">
        <v>85.633333333333326</v>
      </c>
      <c r="E204" s="249">
        <v>82.966666666666654</v>
      </c>
      <c r="F204" s="249">
        <v>80.833333333333329</v>
      </c>
      <c r="G204" s="249">
        <v>78.166666666666657</v>
      </c>
      <c r="H204" s="249">
        <v>87.766666666666652</v>
      </c>
      <c r="I204" s="249">
        <v>90.433333333333337</v>
      </c>
      <c r="J204" s="249">
        <v>92.566666666666649</v>
      </c>
      <c r="K204" s="248">
        <v>88.3</v>
      </c>
      <c r="L204" s="248">
        <v>83.5</v>
      </c>
      <c r="M204" s="248">
        <v>305.15294999999998</v>
      </c>
      <c r="N204" s="1"/>
      <c r="O204" s="1"/>
    </row>
    <row r="205" spans="1:15" ht="12.75" customHeight="1">
      <c r="A205" s="224">
        <v>196</v>
      </c>
      <c r="B205" s="227" t="s">
        <v>206</v>
      </c>
      <c r="C205" s="248">
        <v>1754.5</v>
      </c>
      <c r="D205" s="249">
        <v>1756.2833333333335</v>
      </c>
      <c r="E205" s="249">
        <v>1737.5666666666671</v>
      </c>
      <c r="F205" s="249">
        <v>1720.6333333333334</v>
      </c>
      <c r="G205" s="249">
        <v>1701.916666666667</v>
      </c>
      <c r="H205" s="249">
        <v>1773.2166666666672</v>
      </c>
      <c r="I205" s="249">
        <v>1791.9333333333338</v>
      </c>
      <c r="J205" s="249">
        <v>1808.8666666666672</v>
      </c>
      <c r="K205" s="248">
        <v>1775</v>
      </c>
      <c r="L205" s="248">
        <v>1739.35</v>
      </c>
      <c r="M205" s="248">
        <v>2.2873100000000002</v>
      </c>
      <c r="N205" s="1"/>
      <c r="O205" s="1"/>
    </row>
    <row r="206" spans="1:15" ht="12.75" customHeight="1">
      <c r="A206" s="224">
        <v>197</v>
      </c>
      <c r="B206" s="227" t="s">
        <v>154</v>
      </c>
      <c r="C206" s="248">
        <v>914.2</v>
      </c>
      <c r="D206" s="249">
        <v>909.83333333333337</v>
      </c>
      <c r="E206" s="249">
        <v>902.4666666666667</v>
      </c>
      <c r="F206" s="249">
        <v>890.73333333333335</v>
      </c>
      <c r="G206" s="249">
        <v>883.36666666666667</v>
      </c>
      <c r="H206" s="249">
        <v>921.56666666666672</v>
      </c>
      <c r="I206" s="249">
        <v>928.93333333333328</v>
      </c>
      <c r="J206" s="249">
        <v>940.66666666666674</v>
      </c>
      <c r="K206" s="248">
        <v>917.2</v>
      </c>
      <c r="L206" s="248">
        <v>898.1</v>
      </c>
      <c r="M206" s="248">
        <v>6.7171399999999997</v>
      </c>
      <c r="N206" s="1"/>
      <c r="O206" s="1"/>
    </row>
    <row r="207" spans="1:15" ht="12.75" customHeight="1">
      <c r="A207" s="224">
        <v>198</v>
      </c>
      <c r="B207" s="227" t="s">
        <v>278</v>
      </c>
      <c r="C207" s="248">
        <v>1413.9</v>
      </c>
      <c r="D207" s="249">
        <v>1406.6333333333332</v>
      </c>
      <c r="E207" s="249">
        <v>1392.2666666666664</v>
      </c>
      <c r="F207" s="249">
        <v>1370.6333333333332</v>
      </c>
      <c r="G207" s="249">
        <v>1356.2666666666664</v>
      </c>
      <c r="H207" s="249">
        <v>1428.2666666666664</v>
      </c>
      <c r="I207" s="249">
        <v>1442.6333333333332</v>
      </c>
      <c r="J207" s="249">
        <v>1464.2666666666664</v>
      </c>
      <c r="K207" s="248">
        <v>1421</v>
      </c>
      <c r="L207" s="248">
        <v>1385</v>
      </c>
      <c r="M207" s="248">
        <v>10.432930000000001</v>
      </c>
      <c r="N207" s="1"/>
      <c r="O207" s="1"/>
    </row>
    <row r="208" spans="1:15" ht="12.75" customHeight="1">
      <c r="A208" s="224">
        <v>199</v>
      </c>
      <c r="B208" s="227" t="s">
        <v>209</v>
      </c>
      <c r="C208" s="248">
        <v>314.35000000000002</v>
      </c>
      <c r="D208" s="249">
        <v>312.61666666666667</v>
      </c>
      <c r="E208" s="249">
        <v>310.23333333333335</v>
      </c>
      <c r="F208" s="249">
        <v>306.11666666666667</v>
      </c>
      <c r="G208" s="249">
        <v>303.73333333333335</v>
      </c>
      <c r="H208" s="249">
        <v>316.73333333333335</v>
      </c>
      <c r="I208" s="249">
        <v>319.11666666666667</v>
      </c>
      <c r="J208" s="249">
        <v>323.23333333333335</v>
      </c>
      <c r="K208" s="248">
        <v>315</v>
      </c>
      <c r="L208" s="248">
        <v>308.5</v>
      </c>
      <c r="M208" s="248">
        <v>51.486969999999999</v>
      </c>
      <c r="N208" s="1"/>
      <c r="O208" s="1"/>
    </row>
    <row r="209" spans="1:15" ht="12.75" customHeight="1">
      <c r="A209" s="224">
        <v>200</v>
      </c>
      <c r="B209" s="227" t="s">
        <v>127</v>
      </c>
      <c r="C209" s="248">
        <v>8.35</v>
      </c>
      <c r="D209" s="249">
        <v>8.35</v>
      </c>
      <c r="E209" s="249">
        <v>8.25</v>
      </c>
      <c r="F209" s="249">
        <v>8.15</v>
      </c>
      <c r="G209" s="249">
        <v>8.0500000000000007</v>
      </c>
      <c r="H209" s="249">
        <v>8.4499999999999993</v>
      </c>
      <c r="I209" s="249">
        <v>8.5499999999999972</v>
      </c>
      <c r="J209" s="249">
        <v>8.6499999999999986</v>
      </c>
      <c r="K209" s="248">
        <v>8.4499999999999993</v>
      </c>
      <c r="L209" s="248">
        <v>8.25</v>
      </c>
      <c r="M209" s="248">
        <v>709.78218000000004</v>
      </c>
      <c r="N209" s="1"/>
      <c r="O209" s="1"/>
    </row>
    <row r="210" spans="1:15" ht="12.75" customHeight="1">
      <c r="A210" s="224">
        <v>201</v>
      </c>
      <c r="B210" s="227" t="s">
        <v>210</v>
      </c>
      <c r="C210" s="248">
        <v>836.3</v>
      </c>
      <c r="D210" s="249">
        <v>834.69999999999993</v>
      </c>
      <c r="E210" s="249">
        <v>830.74999999999989</v>
      </c>
      <c r="F210" s="249">
        <v>825.19999999999993</v>
      </c>
      <c r="G210" s="249">
        <v>821.24999999999989</v>
      </c>
      <c r="H210" s="249">
        <v>840.24999999999989</v>
      </c>
      <c r="I210" s="249">
        <v>844.19999999999993</v>
      </c>
      <c r="J210" s="249">
        <v>849.74999999999989</v>
      </c>
      <c r="K210" s="248">
        <v>838.65</v>
      </c>
      <c r="L210" s="248">
        <v>829.15</v>
      </c>
      <c r="M210" s="248">
        <v>4.8311099999999998</v>
      </c>
      <c r="N210" s="1"/>
      <c r="O210" s="1"/>
    </row>
    <row r="211" spans="1:15" ht="12.75" customHeight="1">
      <c r="A211" s="224">
        <v>202</v>
      </c>
      <c r="B211" s="227" t="s">
        <v>279</v>
      </c>
      <c r="C211" s="248">
        <v>1496.4</v>
      </c>
      <c r="D211" s="249">
        <v>1490.05</v>
      </c>
      <c r="E211" s="249">
        <v>1478.1</v>
      </c>
      <c r="F211" s="249">
        <v>1459.8</v>
      </c>
      <c r="G211" s="249">
        <v>1447.85</v>
      </c>
      <c r="H211" s="249">
        <v>1508.35</v>
      </c>
      <c r="I211" s="249">
        <v>1520.3000000000002</v>
      </c>
      <c r="J211" s="249">
        <v>1538.6</v>
      </c>
      <c r="K211" s="248">
        <v>1502</v>
      </c>
      <c r="L211" s="248">
        <v>1471.75</v>
      </c>
      <c r="M211" s="248">
        <v>0.52007000000000003</v>
      </c>
      <c r="N211" s="1"/>
      <c r="O211" s="1"/>
    </row>
    <row r="212" spans="1:15" ht="12.75" customHeight="1">
      <c r="A212" s="224">
        <v>203</v>
      </c>
      <c r="B212" s="227" t="s">
        <v>211</v>
      </c>
      <c r="C212" s="248">
        <v>389.05</v>
      </c>
      <c r="D212" s="249">
        <v>388.41666666666669</v>
      </c>
      <c r="E212" s="249">
        <v>386.33333333333337</v>
      </c>
      <c r="F212" s="249">
        <v>383.61666666666667</v>
      </c>
      <c r="G212" s="249">
        <v>381.53333333333336</v>
      </c>
      <c r="H212" s="249">
        <v>391.13333333333338</v>
      </c>
      <c r="I212" s="249">
        <v>393.21666666666675</v>
      </c>
      <c r="J212" s="249">
        <v>395.93333333333339</v>
      </c>
      <c r="K212" s="248">
        <v>390.5</v>
      </c>
      <c r="L212" s="248">
        <v>385.7</v>
      </c>
      <c r="M212" s="248">
        <v>44.19023</v>
      </c>
      <c r="N212" s="1"/>
      <c r="O212" s="1"/>
    </row>
    <row r="213" spans="1:15" ht="12.75" customHeight="1">
      <c r="A213" s="224">
        <v>204</v>
      </c>
      <c r="B213" s="227" t="s">
        <v>280</v>
      </c>
      <c r="C213" s="248">
        <v>21.4</v>
      </c>
      <c r="D213" s="249">
        <v>21.583333333333332</v>
      </c>
      <c r="E213" s="249">
        <v>21.066666666666663</v>
      </c>
      <c r="F213" s="249">
        <v>20.733333333333331</v>
      </c>
      <c r="G213" s="249">
        <v>20.216666666666661</v>
      </c>
      <c r="H213" s="249">
        <v>21.916666666666664</v>
      </c>
      <c r="I213" s="249">
        <v>22.433333333333337</v>
      </c>
      <c r="J213" s="249">
        <v>22.766666666666666</v>
      </c>
      <c r="K213" s="248">
        <v>22.1</v>
      </c>
      <c r="L213" s="248">
        <v>21.25</v>
      </c>
      <c r="M213" s="248">
        <v>3330.8215</v>
      </c>
      <c r="N213" s="1"/>
      <c r="O213" s="1"/>
    </row>
    <row r="214" spans="1:15" ht="12.75" customHeight="1">
      <c r="A214" s="224">
        <v>205</v>
      </c>
      <c r="B214" s="227" t="s">
        <v>212</v>
      </c>
      <c r="C214" s="248">
        <v>252.05</v>
      </c>
      <c r="D214" s="249">
        <v>251.66666666666666</v>
      </c>
      <c r="E214" s="249">
        <v>249.93333333333331</v>
      </c>
      <c r="F214" s="249">
        <v>247.81666666666666</v>
      </c>
      <c r="G214" s="249">
        <v>246.08333333333331</v>
      </c>
      <c r="H214" s="249">
        <v>253.7833333333333</v>
      </c>
      <c r="I214" s="249">
        <v>255.51666666666665</v>
      </c>
      <c r="J214" s="249">
        <v>257.63333333333333</v>
      </c>
      <c r="K214" s="248">
        <v>253.4</v>
      </c>
      <c r="L214" s="248">
        <v>249.55</v>
      </c>
      <c r="M214" s="248">
        <v>31.87837</v>
      </c>
      <c r="N214" s="1"/>
      <c r="O214" s="1"/>
    </row>
    <row r="215" spans="1:15" ht="12.75" customHeight="1">
      <c r="A215" s="224">
        <v>206</v>
      </c>
      <c r="B215" s="227" t="s">
        <v>813</v>
      </c>
      <c r="C215" s="248">
        <v>62.15</v>
      </c>
      <c r="D215" s="249">
        <v>62.316666666666663</v>
      </c>
      <c r="E215" s="249">
        <v>61.833333333333329</v>
      </c>
      <c r="F215" s="249">
        <v>61.516666666666666</v>
      </c>
      <c r="G215" s="249">
        <v>61.033333333333331</v>
      </c>
      <c r="H215" s="249">
        <v>62.633333333333326</v>
      </c>
      <c r="I215" s="249">
        <v>63.11666666666666</v>
      </c>
      <c r="J215" s="249">
        <v>63.433333333333323</v>
      </c>
      <c r="K215" s="248">
        <v>62.8</v>
      </c>
      <c r="L215" s="248">
        <v>62</v>
      </c>
      <c r="M215" s="248">
        <v>214.70296999999999</v>
      </c>
      <c r="N215" s="1"/>
      <c r="O215" s="1"/>
    </row>
    <row r="216" spans="1:15" ht="12.75" customHeight="1">
      <c r="A216" s="224">
        <v>207</v>
      </c>
      <c r="B216" s="227" t="s">
        <v>804</v>
      </c>
      <c r="C216" s="248">
        <v>409.25</v>
      </c>
      <c r="D216" s="249">
        <v>408.41666666666669</v>
      </c>
      <c r="E216" s="249">
        <v>405.43333333333339</v>
      </c>
      <c r="F216" s="249">
        <v>401.61666666666673</v>
      </c>
      <c r="G216" s="249">
        <v>398.63333333333344</v>
      </c>
      <c r="H216" s="249">
        <v>412.23333333333335</v>
      </c>
      <c r="I216" s="249">
        <v>415.21666666666658</v>
      </c>
      <c r="J216" s="249">
        <v>419.0333333333333</v>
      </c>
      <c r="K216" s="248">
        <v>411.4</v>
      </c>
      <c r="L216" s="248">
        <v>404.6</v>
      </c>
      <c r="M216" s="248">
        <v>7.5850799999999996</v>
      </c>
      <c r="N216" s="1"/>
      <c r="O216" s="1"/>
    </row>
    <row r="217" spans="1:15" ht="12.75" customHeight="1">
      <c r="A217" s="294"/>
      <c r="B217" s="295"/>
      <c r="C217" s="296"/>
      <c r="D217" s="296"/>
      <c r="E217" s="296"/>
      <c r="F217" s="296"/>
      <c r="G217" s="296"/>
      <c r="H217" s="296"/>
      <c r="I217" s="296"/>
      <c r="J217" s="296"/>
      <c r="K217" s="296"/>
      <c r="L217" s="296"/>
      <c r="M217" s="296"/>
      <c r="N217" s="1"/>
      <c r="O217" s="1"/>
    </row>
    <row r="218" spans="1:15" ht="12.75" customHeight="1">
      <c r="A218" s="54"/>
      <c r="B218" s="55"/>
      <c r="C218" s="56"/>
      <c r="D218" s="56"/>
      <c r="E218" s="56"/>
      <c r="F218" s="56"/>
      <c r="G218" s="56"/>
      <c r="H218" s="56"/>
      <c r="I218" s="56"/>
      <c r="J218" s="56"/>
      <c r="K218" s="56"/>
      <c r="L218" s="57"/>
      <c r="M218" s="1"/>
      <c r="N218" s="1"/>
      <c r="O218" s="1"/>
    </row>
    <row r="219" spans="1:15" ht="12.75" customHeight="1">
      <c r="A219" s="54"/>
      <c r="B219" s="1"/>
      <c r="C219" s="56"/>
      <c r="D219" s="56"/>
      <c r="E219" s="56"/>
      <c r="F219" s="56"/>
      <c r="G219" s="56"/>
      <c r="H219" s="56"/>
      <c r="I219" s="56"/>
      <c r="J219" s="56"/>
      <c r="K219" s="56"/>
      <c r="L219" s="57"/>
      <c r="M219" s="1"/>
      <c r="N219" s="1"/>
      <c r="O219" s="1"/>
    </row>
    <row r="220" spans="1:15" ht="12.75" customHeight="1">
      <c r="A220" s="54"/>
      <c r="B220" s="1"/>
      <c r="C220" s="56"/>
      <c r="D220" s="56"/>
      <c r="E220" s="56"/>
      <c r="F220" s="56"/>
      <c r="G220" s="56"/>
      <c r="H220" s="56"/>
      <c r="I220" s="56"/>
      <c r="J220" s="56"/>
      <c r="K220" s="56"/>
      <c r="L220" s="57"/>
      <c r="M220" s="1"/>
      <c r="N220" s="1"/>
      <c r="O220" s="1"/>
    </row>
    <row r="221" spans="1:15" ht="12.75" customHeight="1">
      <c r="A221" s="58" t="s">
        <v>281</v>
      </c>
      <c r="B221" s="1"/>
      <c r="C221" s="56"/>
      <c r="D221" s="56"/>
      <c r="E221" s="56"/>
      <c r="F221" s="56"/>
      <c r="G221" s="56"/>
      <c r="H221" s="56"/>
      <c r="I221" s="56"/>
      <c r="J221" s="56"/>
      <c r="K221" s="56"/>
      <c r="L221" s="57"/>
      <c r="M221" s="1"/>
      <c r="N221" s="1"/>
      <c r="O221" s="1"/>
    </row>
    <row r="222" spans="1:15" ht="12.75" customHeight="1">
      <c r="A222" s="1"/>
      <c r="B222" s="1"/>
      <c r="C222" s="56"/>
      <c r="D222" s="56"/>
      <c r="E222" s="56"/>
      <c r="F222" s="56"/>
      <c r="G222" s="56"/>
      <c r="H222" s="56"/>
      <c r="I222" s="56"/>
      <c r="J222" s="56"/>
      <c r="K222" s="56"/>
      <c r="L222" s="57"/>
      <c r="M222" s="1"/>
      <c r="N222" s="1"/>
      <c r="O222" s="1"/>
    </row>
    <row r="223" spans="1:15" ht="12.75" customHeight="1">
      <c r="A223" s="1"/>
      <c r="B223" s="1"/>
      <c r="C223" s="56"/>
      <c r="D223" s="56"/>
      <c r="E223" s="56"/>
      <c r="F223" s="56"/>
      <c r="G223" s="56"/>
      <c r="H223" s="56"/>
      <c r="I223" s="56"/>
      <c r="J223" s="56"/>
      <c r="K223" s="56"/>
      <c r="L223" s="57"/>
      <c r="M223" s="1"/>
      <c r="N223" s="1"/>
      <c r="O223" s="1"/>
    </row>
    <row r="224" spans="1:15" ht="12.75" customHeight="1">
      <c r="A224" s="59" t="s">
        <v>282</v>
      </c>
      <c r="B224" s="1"/>
      <c r="C224" s="56"/>
      <c r="D224" s="56"/>
      <c r="E224" s="56"/>
      <c r="F224" s="56"/>
      <c r="G224" s="56"/>
      <c r="H224" s="56"/>
      <c r="I224" s="56"/>
      <c r="J224" s="56"/>
      <c r="K224" s="56"/>
      <c r="L224" s="57"/>
      <c r="M224" s="1"/>
      <c r="N224" s="1"/>
      <c r="O224" s="1"/>
    </row>
    <row r="225" spans="1:15" ht="12.75" customHeight="1">
      <c r="A225" s="60"/>
      <c r="B225" s="1"/>
      <c r="C225" s="56"/>
      <c r="D225" s="56"/>
      <c r="E225" s="56"/>
      <c r="F225" s="56"/>
      <c r="G225" s="56"/>
      <c r="H225" s="56"/>
      <c r="I225" s="56"/>
      <c r="J225" s="56"/>
      <c r="K225" s="56"/>
      <c r="L225" s="57"/>
      <c r="M225" s="1"/>
      <c r="N225" s="1"/>
      <c r="O225" s="1"/>
    </row>
    <row r="226" spans="1:15" ht="12.75" customHeight="1">
      <c r="A226" s="61" t="s">
        <v>283</v>
      </c>
      <c r="B226" s="1"/>
      <c r="C226" s="56"/>
      <c r="D226" s="56"/>
      <c r="E226" s="56"/>
      <c r="F226" s="56"/>
      <c r="G226" s="56"/>
      <c r="H226" s="56"/>
      <c r="I226" s="56"/>
      <c r="J226" s="56"/>
      <c r="K226" s="56"/>
      <c r="L226" s="57"/>
      <c r="M226" s="1"/>
      <c r="N226" s="1"/>
      <c r="O226" s="1"/>
    </row>
    <row r="227" spans="1:15" ht="12.75" customHeight="1">
      <c r="A227" s="46" t="s">
        <v>213</v>
      </c>
      <c r="B227" s="1"/>
      <c r="C227" s="56"/>
      <c r="D227" s="56"/>
      <c r="E227" s="56"/>
      <c r="F227" s="56"/>
      <c r="G227" s="56"/>
      <c r="H227" s="56"/>
      <c r="I227" s="56"/>
      <c r="J227" s="56"/>
      <c r="K227" s="56"/>
      <c r="L227" s="57"/>
      <c r="M227" s="1"/>
      <c r="N227" s="1"/>
      <c r="O227" s="1"/>
    </row>
    <row r="228" spans="1:15" ht="12.75" customHeight="1">
      <c r="A228" s="46" t="s">
        <v>214</v>
      </c>
      <c r="B228" s="1"/>
      <c r="C228" s="56"/>
      <c r="D228" s="56"/>
      <c r="E228" s="56"/>
      <c r="F228" s="56"/>
      <c r="G228" s="56"/>
      <c r="H228" s="56"/>
      <c r="I228" s="56"/>
      <c r="J228" s="56"/>
      <c r="K228" s="56"/>
      <c r="L228" s="57"/>
      <c r="M228" s="1"/>
      <c r="N228" s="1"/>
      <c r="O228" s="1"/>
    </row>
    <row r="229" spans="1:15" ht="12.75" customHeight="1">
      <c r="A229" s="46" t="s">
        <v>215</v>
      </c>
      <c r="B229" s="1"/>
      <c r="C229" s="62"/>
      <c r="D229" s="62"/>
      <c r="E229" s="62"/>
      <c r="F229" s="62"/>
      <c r="G229" s="62"/>
      <c r="H229" s="62"/>
      <c r="I229" s="62"/>
      <c r="J229" s="62"/>
      <c r="K229" s="62"/>
      <c r="L229" s="57"/>
      <c r="M229" s="1"/>
      <c r="N229" s="1"/>
      <c r="O229" s="1"/>
    </row>
    <row r="230" spans="1:15" ht="12.75" customHeight="1">
      <c r="A230" s="46" t="s">
        <v>216</v>
      </c>
      <c r="B230" s="1"/>
      <c r="C230" s="56"/>
      <c r="D230" s="56"/>
      <c r="E230" s="56"/>
      <c r="F230" s="56"/>
      <c r="G230" s="56"/>
      <c r="H230" s="56"/>
      <c r="I230" s="56"/>
      <c r="J230" s="56"/>
      <c r="K230" s="56"/>
      <c r="L230" s="57"/>
      <c r="M230" s="1"/>
      <c r="N230" s="1"/>
      <c r="O230" s="1"/>
    </row>
    <row r="231" spans="1:15" ht="12.75" customHeight="1">
      <c r="A231" s="46" t="s">
        <v>217</v>
      </c>
      <c r="B231" s="1"/>
      <c r="C231" s="56"/>
      <c r="D231" s="56"/>
      <c r="E231" s="56"/>
      <c r="F231" s="56"/>
      <c r="G231" s="56"/>
      <c r="H231" s="56"/>
      <c r="I231" s="56"/>
      <c r="J231" s="56"/>
      <c r="K231" s="56"/>
      <c r="L231" s="57"/>
      <c r="M231" s="1"/>
      <c r="N231" s="1"/>
      <c r="O231" s="1"/>
    </row>
    <row r="232" spans="1:15" ht="12.75" customHeight="1">
      <c r="A232" s="63"/>
      <c r="B232" s="1"/>
      <c r="C232" s="56"/>
      <c r="D232" s="56"/>
      <c r="E232" s="56"/>
      <c r="F232" s="56"/>
      <c r="G232" s="56"/>
      <c r="H232" s="56"/>
      <c r="I232" s="56"/>
      <c r="J232" s="56"/>
      <c r="K232" s="56"/>
      <c r="L232" s="57"/>
      <c r="M232" s="1"/>
      <c r="N232" s="1"/>
      <c r="O232" s="1"/>
    </row>
    <row r="233" spans="1:15" ht="12.75" customHeight="1">
      <c r="A233" s="1"/>
      <c r="B233" s="1"/>
      <c r="C233" s="56"/>
      <c r="D233" s="56"/>
      <c r="E233" s="56"/>
      <c r="F233" s="56"/>
      <c r="G233" s="56"/>
      <c r="H233" s="56"/>
      <c r="I233" s="56"/>
      <c r="J233" s="56"/>
      <c r="K233" s="56"/>
      <c r="L233" s="57"/>
      <c r="M233" s="1"/>
      <c r="N233" s="1"/>
      <c r="O233" s="1"/>
    </row>
    <row r="234" spans="1:15" ht="12.75" customHeight="1">
      <c r="A234" s="1"/>
      <c r="B234" s="1"/>
      <c r="C234" s="56"/>
      <c r="D234" s="56"/>
      <c r="E234" s="56"/>
      <c r="F234" s="56"/>
      <c r="G234" s="56"/>
      <c r="H234" s="56"/>
      <c r="I234" s="56"/>
      <c r="J234" s="56"/>
      <c r="K234" s="56"/>
      <c r="L234" s="57"/>
      <c r="M234" s="1"/>
      <c r="N234" s="1"/>
      <c r="O234" s="1"/>
    </row>
    <row r="235" spans="1:15" ht="12.75" customHeight="1">
      <c r="A235" s="1"/>
      <c r="B235" s="1"/>
      <c r="C235" s="56"/>
      <c r="D235" s="56"/>
      <c r="E235" s="56"/>
      <c r="F235" s="56"/>
      <c r="G235" s="56"/>
      <c r="H235" s="56"/>
      <c r="I235" s="56"/>
      <c r="J235" s="56"/>
      <c r="K235" s="56"/>
      <c r="L235" s="57"/>
      <c r="M235" s="1"/>
      <c r="N235" s="1"/>
      <c r="O235" s="1"/>
    </row>
    <row r="236" spans="1:15" ht="12.75" customHeight="1">
      <c r="A236" s="1"/>
      <c r="B236" s="1"/>
      <c r="C236" s="56"/>
      <c r="D236" s="56"/>
      <c r="E236" s="56"/>
      <c r="F236" s="56"/>
      <c r="G236" s="56"/>
      <c r="H236" s="56"/>
      <c r="I236" s="56"/>
      <c r="J236" s="56"/>
      <c r="K236" s="56"/>
      <c r="L236" s="57"/>
      <c r="M236" s="1"/>
      <c r="N236" s="1"/>
      <c r="O236" s="1"/>
    </row>
    <row r="237" spans="1:15" ht="12.75" customHeight="1">
      <c r="A237" s="64" t="s">
        <v>218</v>
      </c>
      <c r="B237" s="1"/>
      <c r="C237" s="56"/>
      <c r="D237" s="56"/>
      <c r="E237" s="56"/>
      <c r="F237" s="56"/>
      <c r="G237" s="56"/>
      <c r="H237" s="56"/>
      <c r="I237" s="56"/>
      <c r="J237" s="56"/>
      <c r="K237" s="56"/>
      <c r="L237" s="57"/>
      <c r="M237" s="1"/>
      <c r="N237" s="1"/>
      <c r="O237" s="1"/>
    </row>
    <row r="238" spans="1:15" ht="12.75" customHeight="1">
      <c r="A238" s="65" t="s">
        <v>219</v>
      </c>
      <c r="B238" s="1"/>
      <c r="C238" s="56"/>
      <c r="D238" s="56"/>
      <c r="E238" s="56"/>
      <c r="F238" s="56"/>
      <c r="G238" s="56"/>
      <c r="H238" s="56"/>
      <c r="I238" s="56"/>
      <c r="J238" s="56"/>
      <c r="K238" s="56"/>
      <c r="L238" s="57"/>
      <c r="M238" s="1"/>
      <c r="N238" s="1"/>
      <c r="O238" s="1"/>
    </row>
    <row r="239" spans="1:15" ht="12.75" customHeight="1">
      <c r="A239" s="65" t="s">
        <v>220</v>
      </c>
      <c r="B239" s="1"/>
      <c r="C239" s="56"/>
      <c r="D239" s="56"/>
      <c r="E239" s="56"/>
      <c r="F239" s="56"/>
      <c r="G239" s="56"/>
      <c r="H239" s="56"/>
      <c r="I239" s="56"/>
      <c r="J239" s="56"/>
      <c r="K239" s="56"/>
      <c r="L239" s="57"/>
      <c r="M239" s="1"/>
      <c r="N239" s="1"/>
      <c r="O239" s="1"/>
    </row>
    <row r="240" spans="1:15" ht="12.75" customHeight="1">
      <c r="A240" s="65" t="s">
        <v>221</v>
      </c>
      <c r="B240" s="1"/>
      <c r="C240" s="56"/>
      <c r="D240" s="56"/>
      <c r="E240" s="56"/>
      <c r="F240" s="56"/>
      <c r="G240" s="56"/>
      <c r="H240" s="56"/>
      <c r="I240" s="56"/>
      <c r="J240" s="56"/>
      <c r="K240" s="56"/>
      <c r="L240" s="57"/>
      <c r="M240" s="1"/>
      <c r="N240" s="1"/>
      <c r="O240" s="1"/>
    </row>
    <row r="241" spans="1:15" ht="12.75" customHeight="1">
      <c r="A241" s="65" t="s">
        <v>222</v>
      </c>
      <c r="B241" s="1"/>
      <c r="C241" s="56"/>
      <c r="D241" s="56"/>
      <c r="E241" s="56"/>
      <c r="F241" s="56"/>
      <c r="G241" s="56"/>
      <c r="H241" s="56"/>
      <c r="I241" s="56"/>
      <c r="J241" s="56"/>
      <c r="K241" s="56"/>
      <c r="L241" s="57"/>
      <c r="M241" s="1"/>
      <c r="N241" s="1"/>
      <c r="O241" s="1"/>
    </row>
    <row r="242" spans="1:15" ht="12.75" customHeight="1">
      <c r="A242" s="65" t="s">
        <v>223</v>
      </c>
      <c r="B242" s="1"/>
      <c r="C242" s="56"/>
      <c r="D242" s="56"/>
      <c r="E242" s="56"/>
      <c r="F242" s="56"/>
      <c r="G242" s="56"/>
      <c r="H242" s="56"/>
      <c r="I242" s="56"/>
      <c r="J242" s="56"/>
      <c r="K242" s="56"/>
      <c r="L242" s="57"/>
      <c r="M242" s="1"/>
      <c r="N242" s="1"/>
      <c r="O242" s="1"/>
    </row>
    <row r="243" spans="1:15" ht="12.75" customHeight="1">
      <c r="A243" s="65" t="s">
        <v>224</v>
      </c>
      <c r="B243" s="1"/>
      <c r="C243" s="56"/>
      <c r="D243" s="56"/>
      <c r="E243" s="56"/>
      <c r="F243" s="56"/>
      <c r="G243" s="56"/>
      <c r="H243" s="56"/>
      <c r="I243" s="56"/>
      <c r="J243" s="56"/>
      <c r="K243" s="56"/>
      <c r="L243" s="57"/>
      <c r="M243" s="1"/>
      <c r="N243" s="1"/>
      <c r="O243" s="1"/>
    </row>
    <row r="244" spans="1:15" ht="12.75" customHeight="1">
      <c r="A244" s="65" t="s">
        <v>225</v>
      </c>
      <c r="B244" s="1"/>
      <c r="C244" s="56"/>
      <c r="D244" s="56"/>
      <c r="E244" s="56"/>
      <c r="F244" s="56"/>
      <c r="G244" s="56"/>
      <c r="H244" s="56"/>
      <c r="I244" s="56"/>
      <c r="J244" s="56"/>
      <c r="K244" s="56"/>
      <c r="L244" s="57"/>
      <c r="M244" s="1"/>
      <c r="N244" s="1"/>
      <c r="O244" s="1"/>
    </row>
    <row r="245" spans="1:15" ht="12.75" customHeight="1">
      <c r="A245" s="65" t="s">
        <v>226</v>
      </c>
      <c r="B245" s="1"/>
      <c r="C245" s="56"/>
      <c r="D245" s="56"/>
      <c r="E245" s="56"/>
      <c r="F245" s="56"/>
      <c r="G245" s="56"/>
      <c r="H245" s="56"/>
      <c r="I245" s="56"/>
      <c r="J245" s="56"/>
      <c r="K245" s="56"/>
      <c r="L245" s="57"/>
      <c r="M245" s="1"/>
      <c r="N245" s="1"/>
      <c r="O245" s="1"/>
    </row>
    <row r="246" spans="1:15" ht="12.75" customHeight="1">
      <c r="A246" s="65" t="s">
        <v>227</v>
      </c>
      <c r="B246" s="1"/>
      <c r="C246" s="62"/>
      <c r="D246" s="62"/>
      <c r="E246" s="62"/>
      <c r="F246" s="62"/>
      <c r="G246" s="62"/>
      <c r="H246" s="62"/>
      <c r="I246" s="62"/>
      <c r="J246" s="62"/>
      <c r="K246" s="62"/>
      <c r="L246" s="57"/>
      <c r="M246" s="1"/>
      <c r="N246" s="1"/>
      <c r="O246" s="1"/>
    </row>
    <row r="247" spans="1:15" ht="12.75" customHeight="1">
      <c r="A247" s="1"/>
      <c r="B247" s="1"/>
      <c r="C247" s="56"/>
      <c r="D247" s="56"/>
      <c r="E247" s="56"/>
      <c r="F247" s="56"/>
      <c r="G247" s="56"/>
      <c r="H247" s="56"/>
      <c r="I247" s="56"/>
      <c r="J247" s="56"/>
      <c r="K247" s="56"/>
      <c r="L247" s="57"/>
      <c r="M247" s="1"/>
      <c r="N247" s="1"/>
      <c r="O247" s="1"/>
    </row>
    <row r="248" spans="1:15" ht="12.75" customHeight="1">
      <c r="A248" s="1"/>
      <c r="B248" s="1"/>
      <c r="C248" s="56"/>
      <c r="D248" s="56"/>
      <c r="E248" s="56"/>
      <c r="F248" s="56"/>
      <c r="G248" s="56"/>
      <c r="H248" s="56"/>
      <c r="I248" s="56"/>
      <c r="J248" s="56"/>
      <c r="K248" s="56"/>
      <c r="L248" s="57"/>
      <c r="M248" s="1"/>
      <c r="N248" s="1"/>
      <c r="O248" s="1"/>
    </row>
    <row r="249" spans="1:15" ht="12.75" customHeight="1">
      <c r="A249" s="1"/>
      <c r="B249" s="1"/>
      <c r="C249" s="56"/>
      <c r="D249" s="56"/>
      <c r="E249" s="56"/>
      <c r="F249" s="56"/>
      <c r="G249" s="56"/>
      <c r="H249" s="56"/>
      <c r="I249" s="56"/>
      <c r="J249" s="56"/>
      <c r="K249" s="56"/>
      <c r="L249" s="57"/>
      <c r="M249" s="1"/>
      <c r="N249" s="1"/>
      <c r="O249" s="1"/>
    </row>
    <row r="250" spans="1:15" ht="12.75" customHeight="1">
      <c r="A250" s="1"/>
      <c r="B250" s="1"/>
      <c r="C250" s="56"/>
      <c r="D250" s="56"/>
      <c r="E250" s="56"/>
      <c r="F250" s="56"/>
      <c r="G250" s="56"/>
      <c r="H250" s="56"/>
      <c r="I250" s="56"/>
      <c r="J250" s="56"/>
      <c r="K250" s="56"/>
      <c r="L250" s="57"/>
      <c r="M250" s="1"/>
      <c r="N250" s="1"/>
      <c r="O250" s="1"/>
    </row>
    <row r="251" spans="1:15" ht="12.75" customHeight="1">
      <c r="A251" s="1"/>
      <c r="B251" s="1"/>
      <c r="C251" s="56"/>
      <c r="D251" s="56"/>
      <c r="E251" s="56"/>
      <c r="F251" s="56"/>
      <c r="G251" s="56"/>
      <c r="H251" s="56"/>
      <c r="I251" s="56"/>
      <c r="J251" s="56"/>
      <c r="K251" s="56"/>
      <c r="L251" s="57"/>
      <c r="M251" s="1"/>
      <c r="N251" s="1"/>
      <c r="O251" s="1"/>
    </row>
    <row r="252" spans="1:15" ht="12.75" customHeight="1">
      <c r="A252" s="1"/>
      <c r="B252" s="1"/>
      <c r="C252" s="56"/>
      <c r="D252" s="56"/>
      <c r="E252" s="56"/>
      <c r="F252" s="56"/>
      <c r="G252" s="56"/>
      <c r="H252" s="56"/>
      <c r="I252" s="56"/>
      <c r="J252" s="56"/>
      <c r="K252" s="56"/>
      <c r="L252" s="57"/>
      <c r="M252" s="1"/>
      <c r="N252" s="1"/>
      <c r="O252" s="1"/>
    </row>
    <row r="253" spans="1:15" ht="12.75" customHeight="1">
      <c r="A253" s="1"/>
      <c r="B253" s="1"/>
      <c r="C253" s="56"/>
      <c r="D253" s="56"/>
      <c r="E253" s="56"/>
      <c r="F253" s="56"/>
      <c r="G253" s="56"/>
      <c r="H253" s="56"/>
      <c r="I253" s="56"/>
      <c r="J253" s="56"/>
      <c r="K253" s="56"/>
      <c r="L253" s="57"/>
      <c r="M253" s="1"/>
      <c r="N253" s="1"/>
      <c r="O253" s="1"/>
    </row>
    <row r="254" spans="1:15" ht="12.75" customHeight="1">
      <c r="A254" s="1"/>
      <c r="B254" s="1"/>
      <c r="C254" s="56"/>
      <c r="D254" s="56"/>
      <c r="E254" s="56"/>
      <c r="F254" s="56"/>
      <c r="G254" s="56"/>
      <c r="H254" s="56"/>
      <c r="I254" s="56"/>
      <c r="J254" s="56"/>
      <c r="K254" s="56"/>
      <c r="L254" s="57"/>
      <c r="M254" s="1"/>
      <c r="N254" s="1"/>
      <c r="O254" s="1"/>
    </row>
    <row r="255" spans="1:15" ht="12.75" customHeight="1">
      <c r="A255" s="1"/>
      <c r="B255" s="1"/>
      <c r="C255" s="56"/>
      <c r="D255" s="56"/>
      <c r="E255" s="56"/>
      <c r="F255" s="56"/>
      <c r="G255" s="56"/>
      <c r="H255" s="56"/>
      <c r="I255" s="56"/>
      <c r="J255" s="56"/>
      <c r="K255" s="56"/>
      <c r="L255" s="57"/>
      <c r="M255" s="1"/>
      <c r="N255" s="1"/>
      <c r="O255" s="1"/>
    </row>
    <row r="256" spans="1:15" ht="12.75" customHeight="1">
      <c r="A256" s="1"/>
      <c r="B256" s="1"/>
      <c r="C256" s="56"/>
      <c r="D256" s="56"/>
      <c r="E256" s="56"/>
      <c r="F256" s="56"/>
      <c r="G256" s="56"/>
      <c r="H256" s="56"/>
      <c r="I256" s="56"/>
      <c r="J256" s="56"/>
      <c r="K256" s="56"/>
      <c r="L256" s="57"/>
      <c r="M256" s="1"/>
      <c r="N256" s="1"/>
      <c r="O256" s="1"/>
    </row>
    <row r="257" spans="1:15" ht="12.75" customHeight="1">
      <c r="A257" s="1"/>
      <c r="B257" s="1"/>
      <c r="C257" s="56"/>
      <c r="D257" s="56"/>
      <c r="E257" s="56"/>
      <c r="F257" s="56"/>
      <c r="G257" s="56"/>
      <c r="H257" s="56"/>
      <c r="I257" s="56"/>
      <c r="J257" s="56"/>
      <c r="K257" s="56"/>
      <c r="L257" s="57"/>
      <c r="M257" s="1"/>
      <c r="N257" s="1"/>
      <c r="O257" s="1"/>
    </row>
    <row r="258" spans="1:15" ht="12.75" customHeight="1">
      <c r="A258" s="1"/>
      <c r="B258" s="1"/>
      <c r="C258" s="56"/>
      <c r="D258" s="56"/>
      <c r="E258" s="56"/>
      <c r="F258" s="56"/>
      <c r="G258" s="56"/>
      <c r="H258" s="56"/>
      <c r="I258" s="56"/>
      <c r="J258" s="56"/>
      <c r="K258" s="56"/>
      <c r="L258" s="57"/>
      <c r="M258" s="1"/>
      <c r="N258" s="1"/>
      <c r="O258" s="1"/>
    </row>
    <row r="259" spans="1:15" ht="12.75" customHeight="1">
      <c r="A259" s="1"/>
      <c r="B259" s="1"/>
      <c r="C259" s="56"/>
      <c r="D259" s="56"/>
      <c r="E259" s="56"/>
      <c r="F259" s="56"/>
      <c r="G259" s="56"/>
      <c r="H259" s="56"/>
      <c r="I259" s="56"/>
      <c r="J259" s="56"/>
      <c r="K259" s="56"/>
      <c r="L259" s="57"/>
      <c r="M259" s="1"/>
      <c r="N259" s="1"/>
      <c r="O259" s="1"/>
    </row>
    <row r="260" spans="1:15" ht="12.75" customHeight="1">
      <c r="A260" s="1"/>
      <c r="B260" s="1"/>
      <c r="C260" s="56"/>
      <c r="D260" s="56"/>
      <c r="E260" s="56"/>
      <c r="F260" s="56"/>
      <c r="G260" s="56"/>
      <c r="H260" s="56"/>
      <c r="I260" s="56"/>
      <c r="J260" s="56"/>
      <c r="K260" s="56"/>
      <c r="L260" s="57"/>
      <c r="M260" s="1"/>
      <c r="N260" s="1"/>
      <c r="O260" s="1"/>
    </row>
    <row r="261" spans="1:15" ht="12.75" customHeight="1">
      <c r="A261" s="1"/>
      <c r="B261" s="1"/>
      <c r="C261" s="56"/>
      <c r="D261" s="56"/>
      <c r="E261" s="56"/>
      <c r="F261" s="56"/>
      <c r="G261" s="56"/>
      <c r="H261" s="56"/>
      <c r="I261" s="56"/>
      <c r="J261" s="56"/>
      <c r="K261" s="56"/>
      <c r="L261" s="57"/>
      <c r="M261" s="1"/>
      <c r="N261" s="1"/>
      <c r="O261" s="1"/>
    </row>
    <row r="262" spans="1:15" ht="12.75" customHeight="1">
      <c r="A262" s="1"/>
      <c r="B262" s="1"/>
      <c r="C262" s="56"/>
      <c r="D262" s="56"/>
      <c r="E262" s="56"/>
      <c r="F262" s="56"/>
      <c r="G262" s="56"/>
      <c r="H262" s="56"/>
      <c r="I262" s="56"/>
      <c r="J262" s="56"/>
      <c r="K262" s="56"/>
      <c r="L262" s="57"/>
      <c r="M262" s="1"/>
      <c r="N262" s="1"/>
      <c r="O262" s="1"/>
    </row>
    <row r="263" spans="1:15" ht="12.75" customHeight="1">
      <c r="A263" s="1"/>
      <c r="B263" s="1"/>
      <c r="C263" s="56"/>
      <c r="D263" s="56"/>
      <c r="E263" s="56"/>
      <c r="F263" s="56"/>
      <c r="G263" s="56"/>
      <c r="H263" s="56"/>
      <c r="I263" s="56"/>
      <c r="J263" s="56"/>
      <c r="K263" s="56"/>
      <c r="L263" s="57"/>
      <c r="M263" s="1"/>
      <c r="N263" s="1"/>
      <c r="O263" s="1"/>
    </row>
    <row r="264" spans="1:15" ht="12.75" customHeight="1">
      <c r="A264" s="1"/>
      <c r="B264" s="1"/>
      <c r="C264" s="56"/>
      <c r="D264" s="56"/>
      <c r="E264" s="56"/>
      <c r="F264" s="56"/>
      <c r="G264" s="56"/>
      <c r="H264" s="56"/>
      <c r="I264" s="56"/>
      <c r="J264" s="56"/>
      <c r="K264" s="56"/>
      <c r="L264" s="57"/>
      <c r="M264" s="1"/>
      <c r="N264" s="1"/>
      <c r="O264" s="1"/>
    </row>
    <row r="265" spans="1:15" ht="12.75" customHeight="1">
      <c r="A265" s="1"/>
      <c r="B265" s="1"/>
      <c r="C265" s="56"/>
      <c r="D265" s="56"/>
      <c r="E265" s="56"/>
      <c r="F265" s="56"/>
      <c r="G265" s="56"/>
      <c r="H265" s="56"/>
      <c r="I265" s="56"/>
      <c r="J265" s="56"/>
      <c r="K265" s="56"/>
      <c r="L265" s="57"/>
      <c r="M265" s="1"/>
      <c r="N265" s="1"/>
      <c r="O265" s="1"/>
    </row>
    <row r="266" spans="1:15" ht="12.75" customHeight="1">
      <c r="A266" s="1"/>
      <c r="B266" s="1"/>
      <c r="C266" s="56"/>
      <c r="D266" s="56"/>
      <c r="E266" s="56"/>
      <c r="F266" s="56"/>
      <c r="G266" s="56"/>
      <c r="H266" s="56"/>
      <c r="I266" s="56"/>
      <c r="J266" s="56"/>
      <c r="K266" s="56"/>
      <c r="L266" s="57"/>
      <c r="M266" s="1"/>
      <c r="N266" s="1"/>
      <c r="O266" s="1"/>
    </row>
    <row r="267" spans="1:15" ht="12.75" customHeight="1">
      <c r="A267" s="1"/>
      <c r="B267" s="1"/>
      <c r="C267" s="56"/>
      <c r="D267" s="56"/>
      <c r="E267" s="56"/>
      <c r="F267" s="56"/>
      <c r="G267" s="56"/>
      <c r="H267" s="56"/>
      <c r="I267" s="56"/>
      <c r="J267" s="56"/>
      <c r="K267" s="56"/>
      <c r="L267" s="57"/>
      <c r="M267" s="1"/>
      <c r="N267" s="1"/>
      <c r="O267" s="1"/>
    </row>
    <row r="268" spans="1:15" ht="12.75" customHeight="1">
      <c r="A268" s="1"/>
      <c r="B268" s="1"/>
      <c r="C268" s="56"/>
      <c r="D268" s="56"/>
      <c r="E268" s="56"/>
      <c r="F268" s="56"/>
      <c r="G268" s="56"/>
      <c r="H268" s="56"/>
      <c r="I268" s="56"/>
      <c r="J268" s="56"/>
      <c r="K268" s="56"/>
      <c r="L268" s="57"/>
      <c r="M268" s="1"/>
      <c r="N268" s="1"/>
      <c r="O268" s="1"/>
    </row>
    <row r="269" spans="1:15" ht="12.75" customHeight="1">
      <c r="A269" s="1"/>
      <c r="B269" s="1"/>
      <c r="C269" s="56"/>
      <c r="D269" s="56"/>
      <c r="E269" s="56"/>
      <c r="F269" s="56"/>
      <c r="G269" s="56"/>
      <c r="H269" s="56"/>
      <c r="I269" s="56"/>
      <c r="J269" s="56"/>
      <c r="K269" s="56"/>
      <c r="L269" s="57"/>
      <c r="M269" s="1"/>
      <c r="N269" s="1"/>
      <c r="O269" s="1"/>
    </row>
    <row r="270" spans="1:15" ht="12.75" customHeight="1">
      <c r="A270" s="1"/>
      <c r="B270" s="1"/>
      <c r="C270" s="56"/>
      <c r="D270" s="56"/>
      <c r="E270" s="56"/>
      <c r="F270" s="56"/>
      <c r="G270" s="56"/>
      <c r="H270" s="56"/>
      <c r="I270" s="56"/>
      <c r="J270" s="56"/>
      <c r="K270" s="56"/>
      <c r="L270" s="57"/>
      <c r="M270" s="1"/>
      <c r="N270" s="1"/>
      <c r="O270" s="1"/>
    </row>
    <row r="271" spans="1:15" ht="12.75" customHeight="1">
      <c r="A271" s="1"/>
      <c r="B271" s="1"/>
      <c r="C271" s="56"/>
      <c r="D271" s="56"/>
      <c r="E271" s="56"/>
      <c r="F271" s="56"/>
      <c r="G271" s="56"/>
      <c r="H271" s="56"/>
      <c r="I271" s="56"/>
      <c r="J271" s="56"/>
      <c r="K271" s="56"/>
      <c r="L271" s="57"/>
      <c r="M271" s="1"/>
      <c r="N271" s="1"/>
      <c r="O271" s="1"/>
    </row>
    <row r="272" spans="1:15" ht="12.75" customHeight="1">
      <c r="A272" s="1"/>
      <c r="B272" s="1"/>
      <c r="C272" s="56"/>
      <c r="D272" s="56"/>
      <c r="E272" s="56"/>
      <c r="F272" s="56"/>
      <c r="G272" s="56"/>
      <c r="H272" s="56"/>
      <c r="I272" s="56"/>
      <c r="J272" s="56"/>
      <c r="K272" s="56"/>
      <c r="L272" s="57"/>
      <c r="M272" s="1"/>
      <c r="N272" s="1"/>
      <c r="O272" s="1"/>
    </row>
    <row r="273" spans="1:15" ht="12.75" customHeight="1">
      <c r="A273" s="1"/>
      <c r="B273" s="1"/>
      <c r="C273" s="56"/>
      <c r="D273" s="56"/>
      <c r="E273" s="56"/>
      <c r="F273" s="56"/>
      <c r="G273" s="56"/>
      <c r="H273" s="56"/>
      <c r="I273" s="56"/>
      <c r="J273" s="56"/>
      <c r="K273" s="56"/>
      <c r="L273" s="57"/>
      <c r="M273" s="1"/>
      <c r="N273" s="1"/>
      <c r="O273" s="1"/>
    </row>
    <row r="274" spans="1:15" ht="12.75" customHeight="1">
      <c r="A274" s="1"/>
      <c r="B274" s="1"/>
      <c r="C274" s="56"/>
      <c r="D274" s="56"/>
      <c r="E274" s="56"/>
      <c r="F274" s="56"/>
      <c r="G274" s="56"/>
      <c r="H274" s="56"/>
      <c r="I274" s="56"/>
      <c r="J274" s="56"/>
      <c r="K274" s="56"/>
      <c r="L274" s="57"/>
      <c r="M274" s="1"/>
      <c r="N274" s="1"/>
      <c r="O274" s="1"/>
    </row>
    <row r="275" spans="1:15" ht="12.75" customHeight="1">
      <c r="A275" s="1"/>
      <c r="B275" s="1"/>
      <c r="C275" s="56"/>
      <c r="D275" s="56"/>
      <c r="E275" s="56"/>
      <c r="F275" s="56"/>
      <c r="G275" s="56"/>
      <c r="H275" s="56"/>
      <c r="I275" s="56"/>
      <c r="J275" s="56"/>
      <c r="K275" s="56"/>
      <c r="L275" s="57"/>
      <c r="M275" s="1"/>
      <c r="N275" s="1"/>
      <c r="O275" s="1"/>
    </row>
    <row r="276" spans="1:15" ht="12.75" customHeight="1">
      <c r="A276" s="1"/>
      <c r="B276" s="1"/>
      <c r="C276" s="56"/>
      <c r="D276" s="56"/>
      <c r="E276" s="56"/>
      <c r="F276" s="56"/>
      <c r="G276" s="56"/>
      <c r="H276" s="56"/>
      <c r="I276" s="56"/>
      <c r="J276" s="56"/>
      <c r="K276" s="56"/>
      <c r="L276" s="57"/>
      <c r="M276" s="1"/>
      <c r="N276" s="1"/>
      <c r="O276" s="1"/>
    </row>
    <row r="277" spans="1:15" ht="12.75" customHeight="1">
      <c r="A277" s="1"/>
      <c r="B277" s="1"/>
      <c r="C277" s="56"/>
      <c r="D277" s="56"/>
      <c r="E277" s="56"/>
      <c r="F277" s="56"/>
      <c r="G277" s="56"/>
      <c r="H277" s="56"/>
      <c r="I277" s="56"/>
      <c r="J277" s="56"/>
      <c r="K277" s="56"/>
      <c r="L277" s="57"/>
      <c r="M277" s="1"/>
      <c r="N277" s="1"/>
      <c r="O277" s="1"/>
    </row>
    <row r="278" spans="1:15" ht="12.75" customHeight="1">
      <c r="A278" s="1"/>
      <c r="B278" s="1"/>
      <c r="C278" s="56"/>
      <c r="D278" s="56"/>
      <c r="E278" s="56"/>
      <c r="F278" s="56"/>
      <c r="G278" s="56"/>
      <c r="H278" s="56"/>
      <c r="I278" s="56"/>
      <c r="J278" s="56"/>
      <c r="K278" s="56"/>
      <c r="L278" s="57"/>
      <c r="M278" s="1"/>
      <c r="N278" s="1"/>
      <c r="O278" s="1"/>
    </row>
    <row r="279" spans="1:15" ht="12.75" customHeight="1">
      <c r="A279" s="1"/>
      <c r="B279" s="1"/>
      <c r="C279" s="56"/>
      <c r="D279" s="56"/>
      <c r="E279" s="56"/>
      <c r="F279" s="56"/>
      <c r="G279" s="56"/>
      <c r="H279" s="56"/>
      <c r="I279" s="56"/>
      <c r="J279" s="56"/>
      <c r="K279" s="56"/>
      <c r="L279" s="57"/>
      <c r="M279" s="1"/>
      <c r="N279" s="1"/>
      <c r="O279" s="1"/>
    </row>
    <row r="280" spans="1:15" ht="12.75" customHeight="1">
      <c r="A280" s="1"/>
      <c r="B280" s="1"/>
      <c r="C280" s="56"/>
      <c r="D280" s="56"/>
      <c r="E280" s="56"/>
      <c r="F280" s="56"/>
      <c r="G280" s="56"/>
      <c r="H280" s="56"/>
      <c r="I280" s="56"/>
      <c r="J280" s="56"/>
      <c r="K280" s="56"/>
      <c r="L280" s="57"/>
      <c r="M280" s="1"/>
      <c r="N280" s="1"/>
      <c r="O280" s="1"/>
    </row>
    <row r="281" spans="1:15" ht="12.75" customHeight="1">
      <c r="A281" s="1"/>
      <c r="B281" s="1"/>
      <c r="C281" s="56"/>
      <c r="D281" s="56"/>
      <c r="E281" s="56"/>
      <c r="F281" s="56"/>
      <c r="G281" s="56"/>
      <c r="H281" s="56"/>
      <c r="I281" s="56"/>
      <c r="J281" s="56"/>
      <c r="K281" s="56"/>
      <c r="L281" s="57"/>
      <c r="M281" s="1"/>
      <c r="N281" s="1"/>
      <c r="O281" s="1"/>
    </row>
    <row r="282" spans="1:15" ht="12.75" customHeight="1">
      <c r="A282" s="1"/>
      <c r="B282" s="1"/>
      <c r="C282" s="56"/>
      <c r="D282" s="56"/>
      <c r="E282" s="56"/>
      <c r="F282" s="56"/>
      <c r="G282" s="56"/>
      <c r="H282" s="56"/>
      <c r="I282" s="56"/>
      <c r="J282" s="56"/>
      <c r="K282" s="56"/>
      <c r="L282" s="57"/>
      <c r="M282" s="1"/>
      <c r="N282" s="1"/>
      <c r="O282" s="1"/>
    </row>
    <row r="283" spans="1:15" ht="12.75" customHeight="1">
      <c r="A283" s="1"/>
      <c r="B283" s="1"/>
      <c r="C283" s="56"/>
      <c r="D283" s="56"/>
      <c r="E283" s="56"/>
      <c r="F283" s="56"/>
      <c r="G283" s="56"/>
      <c r="H283" s="56"/>
      <c r="I283" s="56"/>
      <c r="J283" s="56"/>
      <c r="K283" s="56"/>
      <c r="L283" s="57"/>
      <c r="M283" s="1"/>
      <c r="N283" s="1"/>
      <c r="O283" s="1"/>
    </row>
    <row r="284" spans="1:15" ht="12.75" customHeight="1">
      <c r="A284" s="1"/>
      <c r="B284" s="1"/>
      <c r="C284" s="56"/>
      <c r="D284" s="56"/>
      <c r="E284" s="56"/>
      <c r="F284" s="56"/>
      <c r="G284" s="56"/>
      <c r="H284" s="56"/>
      <c r="I284" s="56"/>
      <c r="J284" s="56"/>
      <c r="K284" s="56"/>
      <c r="L284" s="57"/>
      <c r="M284" s="1"/>
      <c r="N284" s="1"/>
      <c r="O284" s="1"/>
    </row>
    <row r="285" spans="1:15" ht="12.75" customHeight="1">
      <c r="A285" s="1"/>
      <c r="B285" s="1"/>
      <c r="C285" s="56"/>
      <c r="D285" s="56"/>
      <c r="E285" s="56"/>
      <c r="F285" s="56"/>
      <c r="G285" s="56"/>
      <c r="H285" s="56"/>
      <c r="I285" s="56"/>
      <c r="J285" s="56"/>
      <c r="K285" s="56"/>
      <c r="L285" s="57"/>
      <c r="M285" s="1"/>
      <c r="N285" s="1"/>
      <c r="O285" s="1"/>
    </row>
    <row r="286" spans="1:15" ht="12.75" customHeight="1">
      <c r="A286" s="1"/>
      <c r="B286" s="1"/>
      <c r="C286" s="56"/>
      <c r="D286" s="56"/>
      <c r="E286" s="56"/>
      <c r="F286" s="56"/>
      <c r="G286" s="56"/>
      <c r="H286" s="56"/>
      <c r="I286" s="56"/>
      <c r="J286" s="56"/>
      <c r="K286" s="56"/>
      <c r="L286" s="57"/>
      <c r="M286" s="1"/>
      <c r="N286" s="1"/>
      <c r="O286" s="1"/>
    </row>
    <row r="287" spans="1:15" ht="12.75" customHeight="1">
      <c r="A287" s="1"/>
      <c r="B287" s="1"/>
      <c r="C287" s="56"/>
      <c r="D287" s="56"/>
      <c r="E287" s="56"/>
      <c r="F287" s="56"/>
      <c r="G287" s="56"/>
      <c r="H287" s="56"/>
      <c r="I287" s="56"/>
      <c r="J287" s="56"/>
      <c r="K287" s="56"/>
      <c r="L287" s="57"/>
      <c r="M287" s="1"/>
      <c r="N287" s="1"/>
      <c r="O287" s="1"/>
    </row>
    <row r="288" spans="1:15" ht="12.75" customHeight="1">
      <c r="A288" s="1"/>
      <c r="B288" s="1"/>
      <c r="C288" s="56"/>
      <c r="D288" s="56"/>
      <c r="E288" s="56"/>
      <c r="F288" s="56"/>
      <c r="G288" s="56"/>
      <c r="H288" s="56"/>
      <c r="I288" s="56"/>
      <c r="J288" s="56"/>
      <c r="K288" s="56"/>
      <c r="L288" s="57"/>
      <c r="M288" s="1"/>
      <c r="N288" s="1"/>
      <c r="O288" s="1"/>
    </row>
    <row r="289" spans="1:15" ht="12.75" customHeight="1">
      <c r="A289" s="1"/>
      <c r="B289" s="1"/>
      <c r="C289" s="56"/>
      <c r="D289" s="56"/>
      <c r="E289" s="56"/>
      <c r="F289" s="56"/>
      <c r="G289" s="56"/>
      <c r="H289" s="56"/>
      <c r="I289" s="56"/>
      <c r="J289" s="56"/>
      <c r="K289" s="56"/>
      <c r="L289" s="57"/>
      <c r="M289" s="1"/>
      <c r="N289" s="1"/>
      <c r="O289" s="1"/>
    </row>
    <row r="290" spans="1:15" ht="12.75" customHeight="1">
      <c r="A290" s="1"/>
      <c r="B290" s="1"/>
      <c r="C290" s="56"/>
      <c r="D290" s="56"/>
      <c r="E290" s="56"/>
      <c r="F290" s="56"/>
      <c r="G290" s="56"/>
      <c r="H290" s="56"/>
      <c r="I290" s="56"/>
      <c r="J290" s="56"/>
      <c r="K290" s="56"/>
      <c r="L290" s="57"/>
      <c r="M290" s="1"/>
      <c r="N290" s="1"/>
      <c r="O290" s="1"/>
    </row>
    <row r="291" spans="1:15" ht="12.75" customHeight="1">
      <c r="A291" s="1"/>
      <c r="B291" s="1"/>
      <c r="C291" s="56"/>
      <c r="D291" s="56"/>
      <c r="E291" s="56"/>
      <c r="F291" s="56"/>
      <c r="G291" s="56"/>
      <c r="H291" s="56"/>
      <c r="I291" s="56"/>
      <c r="J291" s="56"/>
      <c r="K291" s="56"/>
      <c r="L291" s="57"/>
      <c r="M291" s="1"/>
      <c r="N291" s="1"/>
      <c r="O291" s="1"/>
    </row>
    <row r="292" spans="1:15" ht="12.75" customHeight="1">
      <c r="A292" s="1"/>
      <c r="B292" s="1"/>
      <c r="C292" s="56"/>
      <c r="D292" s="56"/>
      <c r="E292" s="56"/>
      <c r="F292" s="56"/>
      <c r="G292" s="56"/>
      <c r="H292" s="56"/>
      <c r="I292" s="56"/>
      <c r="J292" s="56"/>
      <c r="K292" s="56"/>
      <c r="L292" s="57"/>
      <c r="M292" s="1"/>
      <c r="N292" s="1"/>
      <c r="O292" s="1"/>
    </row>
    <row r="293" spans="1:15" ht="12.75" customHeight="1">
      <c r="A293" s="1"/>
      <c r="B293" s="1"/>
      <c r="C293" s="56"/>
      <c r="D293" s="56"/>
      <c r="E293" s="56"/>
      <c r="F293" s="56"/>
      <c r="G293" s="56"/>
      <c r="H293" s="56"/>
      <c r="I293" s="56"/>
      <c r="J293" s="56"/>
      <c r="K293" s="56"/>
      <c r="L293" s="57"/>
      <c r="M293" s="1"/>
      <c r="N293" s="1"/>
      <c r="O293" s="1"/>
    </row>
    <row r="294" spans="1:15" ht="12.75" customHeight="1">
      <c r="A294" s="1"/>
      <c r="B294" s="1"/>
      <c r="C294" s="62"/>
      <c r="D294" s="62"/>
      <c r="E294" s="62"/>
      <c r="F294" s="62"/>
      <c r="G294" s="62"/>
      <c r="H294" s="62"/>
      <c r="I294" s="62"/>
      <c r="J294" s="62"/>
      <c r="K294" s="62"/>
      <c r="L294" s="57"/>
      <c r="M294" s="1"/>
      <c r="N294" s="1"/>
      <c r="O294" s="1"/>
    </row>
    <row r="295" spans="1:15" ht="12.75" customHeight="1">
      <c r="A295" s="1"/>
      <c r="B295" s="1"/>
      <c r="C295" s="56"/>
      <c r="D295" s="56"/>
      <c r="E295" s="56"/>
      <c r="F295" s="56"/>
      <c r="G295" s="56"/>
      <c r="H295" s="56"/>
      <c r="I295" s="56"/>
      <c r="J295" s="56"/>
      <c r="K295" s="56"/>
      <c r="L295" s="57"/>
      <c r="M295" s="1"/>
      <c r="N295" s="1"/>
      <c r="O295" s="1"/>
    </row>
    <row r="296" spans="1:15" ht="12.75" customHeight="1">
      <c r="A296" s="1"/>
      <c r="B296" s="1"/>
      <c r="C296" s="56"/>
      <c r="D296" s="56"/>
      <c r="E296" s="56"/>
      <c r="F296" s="56"/>
      <c r="G296" s="56"/>
      <c r="H296" s="56"/>
      <c r="I296" s="56"/>
      <c r="J296" s="56"/>
      <c r="K296" s="56"/>
      <c r="L296" s="57"/>
      <c r="M296" s="1"/>
      <c r="N296" s="1"/>
      <c r="O296" s="1"/>
    </row>
    <row r="297" spans="1:15" ht="12.75" customHeight="1">
      <c r="A297" s="1"/>
      <c r="B297" s="1"/>
      <c r="C297" s="56"/>
      <c r="D297" s="56"/>
      <c r="E297" s="56"/>
      <c r="F297" s="56"/>
      <c r="G297" s="56"/>
      <c r="H297" s="56"/>
      <c r="I297" s="56"/>
      <c r="J297" s="56"/>
      <c r="K297" s="56"/>
      <c r="L297" s="57"/>
      <c r="M297" s="1"/>
      <c r="N297" s="1"/>
      <c r="O297" s="1"/>
    </row>
    <row r="298" spans="1:15" ht="12.75" customHeight="1">
      <c r="A298" s="1"/>
      <c r="B298" s="1"/>
      <c r="C298" s="56"/>
      <c r="D298" s="56"/>
      <c r="E298" s="56"/>
      <c r="F298" s="56"/>
      <c r="G298" s="56"/>
      <c r="H298" s="56"/>
      <c r="I298" s="56"/>
      <c r="J298" s="56"/>
      <c r="K298" s="56"/>
      <c r="L298" s="57"/>
      <c r="M298" s="1"/>
      <c r="N298" s="1"/>
      <c r="O298" s="1"/>
    </row>
    <row r="299" spans="1:15" ht="12.75" customHeight="1">
      <c r="A299" s="1"/>
      <c r="B299" s="1"/>
      <c r="C299" s="56"/>
      <c r="D299" s="56"/>
      <c r="E299" s="56"/>
      <c r="F299" s="56"/>
      <c r="G299" s="56"/>
      <c r="H299" s="56"/>
      <c r="I299" s="56"/>
      <c r="J299" s="56"/>
      <c r="K299" s="56"/>
      <c r="L299" s="57"/>
      <c r="M299" s="1"/>
      <c r="N299" s="1"/>
      <c r="O299" s="1"/>
    </row>
    <row r="300" spans="1:15" ht="12.75" customHeight="1">
      <c r="A300" s="1"/>
      <c r="B300" s="1"/>
      <c r="C300" s="56"/>
      <c r="D300" s="56"/>
      <c r="E300" s="56"/>
      <c r="F300" s="56"/>
      <c r="G300" s="56"/>
      <c r="H300" s="56"/>
      <c r="I300" s="56"/>
      <c r="J300" s="56"/>
      <c r="K300" s="56"/>
      <c r="L300" s="57"/>
      <c r="M300" s="1"/>
      <c r="N300" s="1"/>
      <c r="O300" s="1"/>
    </row>
    <row r="301" spans="1:15" ht="12.75" customHeight="1">
      <c r="A301" s="1"/>
      <c r="B301" s="1"/>
      <c r="C301" s="56"/>
      <c r="D301" s="56"/>
      <c r="E301" s="56"/>
      <c r="F301" s="56"/>
      <c r="G301" s="56"/>
      <c r="H301" s="56"/>
      <c r="I301" s="56"/>
      <c r="J301" s="56"/>
      <c r="K301" s="56"/>
      <c r="L301" s="57"/>
      <c r="M301" s="1"/>
      <c r="N301" s="1"/>
      <c r="O301" s="1"/>
    </row>
    <row r="302" spans="1:15" ht="12.75" customHeight="1">
      <c r="A302" s="1"/>
      <c r="B302" s="1"/>
      <c r="C302" s="56"/>
      <c r="D302" s="56"/>
      <c r="E302" s="56"/>
      <c r="F302" s="56"/>
      <c r="G302" s="56"/>
      <c r="H302" s="56"/>
      <c r="I302" s="56"/>
      <c r="J302" s="56"/>
      <c r="K302" s="56"/>
      <c r="L302" s="57"/>
      <c r="M302" s="1"/>
      <c r="N302" s="1"/>
      <c r="O302" s="1"/>
    </row>
    <row r="303" spans="1:15" ht="12.75" customHeight="1">
      <c r="A303" s="1"/>
      <c r="B303" s="1"/>
      <c r="C303" s="56"/>
      <c r="D303" s="56"/>
      <c r="E303" s="56"/>
      <c r="F303" s="56"/>
      <c r="G303" s="56"/>
      <c r="H303" s="56"/>
      <c r="I303" s="56"/>
      <c r="J303" s="56"/>
      <c r="K303" s="56"/>
      <c r="L303" s="57"/>
      <c r="M303" s="1"/>
      <c r="N303" s="1"/>
      <c r="O303" s="1"/>
    </row>
    <row r="304" spans="1:15" ht="12.75" customHeight="1">
      <c r="A304" s="1"/>
      <c r="B304" s="1"/>
      <c r="C304" s="56"/>
      <c r="D304" s="56"/>
      <c r="E304" s="56"/>
      <c r="F304" s="56"/>
      <c r="G304" s="56"/>
      <c r="H304" s="56"/>
      <c r="I304" s="56"/>
      <c r="J304" s="56"/>
      <c r="K304" s="56"/>
      <c r="L304" s="57"/>
      <c r="M304" s="1"/>
      <c r="N304" s="1"/>
      <c r="O304" s="1"/>
    </row>
    <row r="305" spans="1:15" ht="12.75" customHeight="1">
      <c r="A305" s="1"/>
      <c r="B305" s="1"/>
      <c r="C305" s="56"/>
      <c r="D305" s="56"/>
      <c r="E305" s="56"/>
      <c r="F305" s="56"/>
      <c r="G305" s="56"/>
      <c r="H305" s="56"/>
      <c r="I305" s="56"/>
      <c r="J305" s="56"/>
      <c r="K305" s="56"/>
      <c r="L305" s="57"/>
      <c r="M305" s="1"/>
      <c r="N305" s="1"/>
      <c r="O305" s="1"/>
    </row>
    <row r="306" spans="1:15" ht="12.75" customHeight="1">
      <c r="A306" s="1"/>
      <c r="B306" s="1"/>
      <c r="C306" s="56"/>
      <c r="D306" s="56"/>
      <c r="E306" s="56"/>
      <c r="F306" s="56"/>
      <c r="G306" s="56"/>
      <c r="H306" s="56"/>
      <c r="I306" s="56"/>
      <c r="J306" s="56"/>
      <c r="K306" s="56"/>
      <c r="L306" s="57"/>
      <c r="M306" s="1"/>
      <c r="N306" s="1"/>
      <c r="O306" s="1"/>
    </row>
    <row r="307" spans="1:15" ht="12.75" customHeight="1">
      <c r="A307" s="1"/>
      <c r="B307" s="1"/>
      <c r="C307" s="56"/>
      <c r="D307" s="56"/>
      <c r="E307" s="56"/>
      <c r="F307" s="56"/>
      <c r="G307" s="56"/>
      <c r="H307" s="56"/>
      <c r="I307" s="56"/>
      <c r="J307" s="56"/>
      <c r="K307" s="56"/>
      <c r="L307" s="57"/>
      <c r="M307" s="1"/>
      <c r="N307" s="1"/>
      <c r="O307" s="1"/>
    </row>
    <row r="308" spans="1:15" ht="12.75" customHeight="1">
      <c r="A308" s="1"/>
      <c r="B308" s="1"/>
      <c r="C308" s="56"/>
      <c r="D308" s="56"/>
      <c r="E308" s="56"/>
      <c r="F308" s="56"/>
      <c r="G308" s="56"/>
      <c r="H308" s="56"/>
      <c r="I308" s="56"/>
      <c r="J308" s="56"/>
      <c r="K308" s="56"/>
      <c r="L308" s="57"/>
      <c r="M308" s="1"/>
      <c r="N308" s="1"/>
      <c r="O308" s="1"/>
    </row>
    <row r="309" spans="1:15" ht="12.75" customHeight="1">
      <c r="A309" s="1"/>
      <c r="B309" s="1"/>
      <c r="C309" s="56"/>
      <c r="D309" s="56"/>
      <c r="E309" s="56"/>
      <c r="F309" s="56"/>
      <c r="G309" s="56"/>
      <c r="H309" s="56"/>
      <c r="I309" s="56"/>
      <c r="J309" s="56"/>
      <c r="K309" s="56"/>
      <c r="L309" s="57"/>
      <c r="M309" s="1"/>
      <c r="N309" s="1"/>
      <c r="O309" s="1"/>
    </row>
    <row r="310" spans="1:15" ht="12.75" customHeight="1">
      <c r="A310" s="1"/>
      <c r="B310" s="1"/>
      <c r="C310" s="56"/>
      <c r="D310" s="56"/>
      <c r="E310" s="56"/>
      <c r="F310" s="56"/>
      <c r="G310" s="56"/>
      <c r="H310" s="56"/>
      <c r="I310" s="56"/>
      <c r="J310" s="56"/>
      <c r="K310" s="56"/>
      <c r="L310" s="57"/>
      <c r="M310" s="1"/>
      <c r="N310" s="1"/>
      <c r="O310" s="1"/>
    </row>
    <row r="311" spans="1:15" ht="12.75" customHeight="1">
      <c r="A311" s="1"/>
      <c r="B311" s="1"/>
      <c r="C311" s="56"/>
      <c r="D311" s="56"/>
      <c r="E311" s="56"/>
      <c r="F311" s="56"/>
      <c r="G311" s="56"/>
      <c r="H311" s="56"/>
      <c r="I311" s="56"/>
      <c r="J311" s="56"/>
      <c r="K311" s="56"/>
      <c r="L311" s="57"/>
      <c r="M311" s="1"/>
      <c r="N311" s="1"/>
      <c r="O311" s="1"/>
    </row>
    <row r="312" spans="1:15" ht="12.75" customHeight="1">
      <c r="A312" s="1"/>
      <c r="B312" s="1"/>
      <c r="C312" s="56"/>
      <c r="D312" s="56"/>
      <c r="E312" s="56"/>
      <c r="F312" s="56"/>
      <c r="G312" s="56"/>
      <c r="H312" s="56"/>
      <c r="I312" s="56"/>
      <c r="J312" s="56"/>
      <c r="K312" s="56"/>
      <c r="L312" s="57"/>
      <c r="M312" s="1"/>
      <c r="N312" s="1"/>
      <c r="O312" s="1"/>
    </row>
    <row r="313" spans="1:15" ht="12.75" customHeight="1">
      <c r="A313" s="1"/>
      <c r="B313" s="1"/>
      <c r="C313" s="56"/>
      <c r="D313" s="56"/>
      <c r="E313" s="56"/>
      <c r="F313" s="56"/>
      <c r="G313" s="56"/>
      <c r="H313" s="56"/>
      <c r="I313" s="56"/>
      <c r="J313" s="56"/>
      <c r="K313" s="56"/>
      <c r="L313" s="57"/>
      <c r="M313" s="1"/>
      <c r="N313" s="1"/>
      <c r="O313" s="1"/>
    </row>
    <row r="314" spans="1:15" ht="12.75" customHeight="1">
      <c r="A314" s="1"/>
      <c r="B314" s="1"/>
      <c r="C314" s="56"/>
      <c r="D314" s="56"/>
      <c r="E314" s="56"/>
      <c r="F314" s="56"/>
      <c r="G314" s="56"/>
      <c r="H314" s="56"/>
      <c r="I314" s="56"/>
      <c r="J314" s="56"/>
      <c r="K314" s="56"/>
      <c r="L314" s="57"/>
      <c r="M314" s="1"/>
      <c r="N314" s="1"/>
      <c r="O314" s="1"/>
    </row>
    <row r="315" spans="1:15" ht="12.75" customHeight="1">
      <c r="A315" s="1"/>
      <c r="B315" s="1"/>
      <c r="C315" s="56"/>
      <c r="D315" s="56"/>
      <c r="E315" s="56"/>
      <c r="F315" s="56"/>
      <c r="G315" s="56"/>
      <c r="H315" s="56"/>
      <c r="I315" s="56"/>
      <c r="J315" s="56"/>
      <c r="K315" s="56"/>
      <c r="L315" s="57"/>
      <c r="M315" s="1"/>
      <c r="N315" s="1"/>
      <c r="O315" s="1"/>
    </row>
    <row r="316" spans="1:15" ht="12.75" customHeight="1">
      <c r="A316" s="1"/>
      <c r="B316" s="1"/>
      <c r="C316" s="56"/>
      <c r="D316" s="56"/>
      <c r="E316" s="56"/>
      <c r="F316" s="56"/>
      <c r="G316" s="56"/>
      <c r="H316" s="56"/>
      <c r="I316" s="56"/>
      <c r="J316" s="56"/>
      <c r="K316" s="56"/>
      <c r="L316" s="57"/>
      <c r="M316" s="1"/>
      <c r="N316" s="1"/>
      <c r="O316" s="1"/>
    </row>
    <row r="317" spans="1:15" ht="12.75" customHeight="1">
      <c r="A317" s="1"/>
      <c r="B317" s="1"/>
      <c r="C317" s="56"/>
      <c r="D317" s="56"/>
      <c r="E317" s="56"/>
      <c r="F317" s="56"/>
      <c r="G317" s="56"/>
      <c r="H317" s="56"/>
      <c r="I317" s="56"/>
      <c r="J317" s="56"/>
      <c r="K317" s="56"/>
      <c r="L317" s="57"/>
      <c r="M317" s="1"/>
      <c r="N317" s="1"/>
      <c r="O317" s="1"/>
    </row>
    <row r="318" spans="1:15" ht="12.75" customHeight="1">
      <c r="A318" s="1"/>
      <c r="B318" s="1"/>
      <c r="C318" s="56"/>
      <c r="D318" s="56"/>
      <c r="E318" s="56"/>
      <c r="F318" s="56"/>
      <c r="G318" s="56"/>
      <c r="H318" s="56"/>
      <c r="I318" s="56"/>
      <c r="J318" s="56"/>
      <c r="K318" s="56"/>
      <c r="L318" s="57"/>
      <c r="M318" s="1"/>
      <c r="N318" s="1"/>
      <c r="O318" s="1"/>
    </row>
    <row r="319" spans="1:15" ht="12.75" customHeight="1">
      <c r="A319" s="1"/>
      <c r="B319" s="1"/>
      <c r="C319" s="56"/>
      <c r="D319" s="56"/>
      <c r="E319" s="56"/>
      <c r="F319" s="56"/>
      <c r="G319" s="56"/>
      <c r="H319" s="56"/>
      <c r="I319" s="56"/>
      <c r="J319" s="56"/>
      <c r="K319" s="56"/>
      <c r="L319" s="57"/>
      <c r="M319" s="1"/>
      <c r="N319" s="1"/>
      <c r="O319" s="1"/>
    </row>
    <row r="320" spans="1:15" ht="12.75" customHeight="1">
      <c r="A320" s="1"/>
      <c r="B320" s="1"/>
      <c r="C320" s="56"/>
      <c r="D320" s="56"/>
      <c r="E320" s="56"/>
      <c r="F320" s="56"/>
      <c r="G320" s="56"/>
      <c r="H320" s="56"/>
      <c r="I320" s="56"/>
      <c r="J320" s="56"/>
      <c r="K320" s="56"/>
      <c r="L320" s="57"/>
      <c r="M320" s="1"/>
      <c r="N320" s="1"/>
      <c r="O320" s="1"/>
    </row>
    <row r="321" spans="1:15" ht="12.75" customHeight="1">
      <c r="A321" s="1"/>
      <c r="B321" s="1"/>
      <c r="C321" s="56"/>
      <c r="D321" s="56"/>
      <c r="E321" s="56"/>
      <c r="F321" s="56"/>
      <c r="G321" s="56"/>
      <c r="H321" s="56"/>
      <c r="I321" s="56"/>
      <c r="J321" s="56"/>
      <c r="K321" s="56"/>
      <c r="L321" s="57"/>
      <c r="M321" s="1"/>
      <c r="N321" s="1"/>
      <c r="O321" s="1"/>
    </row>
    <row r="322" spans="1:15" ht="12.75" customHeight="1">
      <c r="A322" s="1"/>
      <c r="B322" s="1"/>
      <c r="C322" s="56"/>
      <c r="D322" s="56"/>
      <c r="E322" s="56"/>
      <c r="F322" s="56"/>
      <c r="G322" s="56"/>
      <c r="H322" s="56"/>
      <c r="I322" s="56"/>
      <c r="J322" s="56"/>
      <c r="K322" s="56"/>
      <c r="L322" s="57"/>
      <c r="M322" s="1"/>
      <c r="N322" s="1"/>
      <c r="O322" s="1"/>
    </row>
    <row r="323" spans="1:15" ht="12.75" customHeight="1">
      <c r="A323" s="1"/>
      <c r="B323" s="1"/>
      <c r="C323" s="56"/>
      <c r="D323" s="56"/>
      <c r="E323" s="56"/>
      <c r="F323" s="56"/>
      <c r="G323" s="56"/>
      <c r="H323" s="56"/>
      <c r="I323" s="56"/>
      <c r="J323" s="56"/>
      <c r="K323" s="56"/>
      <c r="L323" s="57"/>
      <c r="M323" s="1"/>
      <c r="N323" s="1"/>
      <c r="O323" s="1"/>
    </row>
    <row r="324" spans="1:15" ht="12.75" customHeight="1">
      <c r="A324" s="1"/>
      <c r="B324" s="1"/>
      <c r="C324" s="56"/>
      <c r="D324" s="56"/>
      <c r="E324" s="56"/>
      <c r="F324" s="56"/>
      <c r="G324" s="56"/>
      <c r="H324" s="56"/>
      <c r="I324" s="56"/>
      <c r="J324" s="56"/>
      <c r="K324" s="56"/>
      <c r="L324" s="57"/>
      <c r="M324" s="1"/>
      <c r="N324" s="1"/>
      <c r="O324" s="1"/>
    </row>
    <row r="325" spans="1:15" ht="12.75" customHeight="1">
      <c r="A325" s="1"/>
      <c r="B325" s="1"/>
      <c r="C325" s="56"/>
      <c r="D325" s="56"/>
      <c r="E325" s="56"/>
      <c r="F325" s="56"/>
      <c r="G325" s="56"/>
      <c r="H325" s="56"/>
      <c r="I325" s="56"/>
      <c r="J325" s="56"/>
      <c r="K325" s="56"/>
      <c r="L325" s="57"/>
      <c r="M325" s="1"/>
      <c r="N325" s="1"/>
      <c r="O325" s="1"/>
    </row>
    <row r="326" spans="1:15" ht="12.75" customHeight="1">
      <c r="A326" s="1"/>
      <c r="B326" s="1"/>
      <c r="C326" s="56"/>
      <c r="D326" s="56"/>
      <c r="E326" s="56"/>
      <c r="F326" s="56"/>
      <c r="G326" s="56"/>
      <c r="H326" s="56"/>
      <c r="I326" s="56"/>
      <c r="J326" s="56"/>
      <c r="K326" s="56"/>
      <c r="L326" s="57"/>
      <c r="M326" s="1"/>
      <c r="N326" s="1"/>
      <c r="O326" s="1"/>
    </row>
    <row r="327" spans="1:15" ht="12.75" customHeight="1">
      <c r="A327" s="1"/>
      <c r="B327" s="1"/>
      <c r="C327" s="56"/>
      <c r="D327" s="56"/>
      <c r="E327" s="56"/>
      <c r="F327" s="56"/>
      <c r="G327" s="56"/>
      <c r="H327" s="56"/>
      <c r="I327" s="56"/>
      <c r="J327" s="56"/>
      <c r="K327" s="56"/>
      <c r="L327" s="57"/>
      <c r="M327" s="1"/>
      <c r="N327" s="1"/>
      <c r="O327" s="1"/>
    </row>
    <row r="328" spans="1:15" ht="12.75" customHeight="1">
      <c r="A328" s="1"/>
      <c r="B328" s="1"/>
      <c r="C328" s="56"/>
      <c r="D328" s="56"/>
      <c r="E328" s="56"/>
      <c r="F328" s="56"/>
      <c r="G328" s="56"/>
      <c r="H328" s="56"/>
      <c r="I328" s="56"/>
      <c r="J328" s="56"/>
      <c r="K328" s="56"/>
      <c r="L328" s="57"/>
      <c r="M328" s="1"/>
      <c r="N328" s="1"/>
      <c r="O328" s="1"/>
    </row>
    <row r="329" spans="1:15" ht="12.75" customHeight="1">
      <c r="A329" s="1"/>
      <c r="B329" s="1"/>
      <c r="C329" s="56"/>
      <c r="D329" s="56"/>
      <c r="E329" s="56"/>
      <c r="F329" s="56"/>
      <c r="G329" s="56"/>
      <c r="H329" s="56"/>
      <c r="I329" s="56"/>
      <c r="J329" s="56"/>
      <c r="K329" s="56"/>
      <c r="L329" s="57"/>
      <c r="M329" s="1"/>
      <c r="N329" s="1"/>
      <c r="O329" s="1"/>
    </row>
    <row r="330" spans="1:15" ht="12.75" customHeight="1">
      <c r="A330" s="1"/>
      <c r="B330" s="1"/>
      <c r="C330" s="56"/>
      <c r="D330" s="56"/>
      <c r="E330" s="56"/>
      <c r="F330" s="56"/>
      <c r="G330" s="56"/>
      <c r="H330" s="56"/>
      <c r="I330" s="56"/>
      <c r="J330" s="56"/>
      <c r="K330" s="56"/>
      <c r="L330" s="57"/>
      <c r="M330" s="1"/>
      <c r="N330" s="1"/>
      <c r="O330" s="1"/>
    </row>
    <row r="331" spans="1:15" ht="12.75" customHeight="1">
      <c r="A331" s="1"/>
      <c r="B331" s="1"/>
      <c r="C331" s="56"/>
      <c r="D331" s="56"/>
      <c r="E331" s="56"/>
      <c r="F331" s="56"/>
      <c r="G331" s="56"/>
      <c r="H331" s="56"/>
      <c r="I331" s="56"/>
      <c r="J331" s="56"/>
      <c r="K331" s="56"/>
      <c r="L331" s="57"/>
      <c r="M331" s="1"/>
      <c r="N331" s="1"/>
      <c r="O331" s="1"/>
    </row>
    <row r="332" spans="1:15" ht="12.75" customHeight="1">
      <c r="A332" s="1"/>
      <c r="B332" s="1"/>
      <c r="C332" s="56"/>
      <c r="D332" s="56"/>
      <c r="E332" s="56"/>
      <c r="F332" s="56"/>
      <c r="G332" s="56"/>
      <c r="H332" s="56"/>
      <c r="I332" s="56"/>
      <c r="J332" s="56"/>
      <c r="K332" s="56"/>
      <c r="L332" s="57"/>
      <c r="M332" s="1"/>
      <c r="N332" s="1"/>
      <c r="O332" s="1"/>
    </row>
    <row r="333" spans="1:15" ht="12.75" customHeight="1">
      <c r="A333" s="1"/>
      <c r="B333" s="1"/>
      <c r="C333" s="56"/>
      <c r="D333" s="56"/>
      <c r="E333" s="56"/>
      <c r="F333" s="56"/>
      <c r="G333" s="56"/>
      <c r="H333" s="56"/>
      <c r="I333" s="56"/>
      <c r="J333" s="56"/>
      <c r="K333" s="56"/>
      <c r="L333" s="57"/>
      <c r="M333" s="1"/>
      <c r="N333" s="1"/>
      <c r="O333" s="1"/>
    </row>
    <row r="334" spans="1:15" ht="12.75" customHeight="1">
      <c r="A334" s="1"/>
      <c r="B334" s="1"/>
      <c r="C334" s="56"/>
      <c r="D334" s="56"/>
      <c r="E334" s="56"/>
      <c r="F334" s="56"/>
      <c r="G334" s="56"/>
      <c r="H334" s="56"/>
      <c r="I334" s="56"/>
      <c r="J334" s="56"/>
      <c r="K334" s="56"/>
      <c r="L334" s="57"/>
      <c r="M334" s="1"/>
      <c r="N334" s="1"/>
      <c r="O334" s="1"/>
    </row>
    <row r="335" spans="1:15" ht="12.75" customHeight="1">
      <c r="A335" s="1"/>
      <c r="B335" s="1"/>
      <c r="C335" s="62"/>
      <c r="D335" s="62"/>
      <c r="E335" s="56"/>
      <c r="F335" s="56"/>
      <c r="G335" s="56"/>
      <c r="H335" s="62"/>
      <c r="I335" s="62"/>
      <c r="J335" s="62"/>
      <c r="K335" s="62"/>
      <c r="L335" s="57"/>
      <c r="M335" s="1"/>
      <c r="N335" s="1"/>
      <c r="O335" s="1"/>
    </row>
    <row r="336" spans="1:15" ht="12.75" customHeight="1">
      <c r="A336" s="1"/>
      <c r="B336" s="1"/>
      <c r="C336" s="56"/>
      <c r="D336" s="56"/>
      <c r="E336" s="56"/>
      <c r="F336" s="56"/>
      <c r="G336" s="56"/>
      <c r="H336" s="56"/>
      <c r="I336" s="56"/>
      <c r="J336" s="56"/>
      <c r="K336" s="56"/>
      <c r="L336" s="57"/>
      <c r="M336" s="1"/>
      <c r="N336" s="1"/>
      <c r="O336" s="1"/>
    </row>
    <row r="337" spans="1:15" ht="12.75" customHeight="1">
      <c r="A337" s="1"/>
      <c r="B337" s="1"/>
      <c r="C337" s="56"/>
      <c r="D337" s="56"/>
      <c r="E337" s="56"/>
      <c r="F337" s="56"/>
      <c r="G337" s="56"/>
      <c r="H337" s="56"/>
      <c r="I337" s="56"/>
      <c r="J337" s="56"/>
      <c r="K337" s="56"/>
      <c r="L337" s="57"/>
      <c r="M337" s="1"/>
      <c r="N337" s="1"/>
      <c r="O337" s="1"/>
    </row>
    <row r="338" spans="1:15" ht="12.75" customHeight="1">
      <c r="A338" s="1"/>
      <c r="B338" s="1"/>
      <c r="C338" s="56"/>
      <c r="D338" s="56"/>
      <c r="E338" s="56"/>
      <c r="F338" s="56"/>
      <c r="G338" s="56"/>
      <c r="H338" s="56"/>
      <c r="I338" s="56"/>
      <c r="J338" s="56"/>
      <c r="K338" s="56"/>
      <c r="L338" s="57"/>
      <c r="M338" s="1"/>
      <c r="N338" s="1"/>
      <c r="O338" s="1"/>
    </row>
    <row r="339" spans="1:15" ht="12.75" customHeight="1">
      <c r="A339" s="1"/>
      <c r="B339" s="1"/>
      <c r="C339" s="56"/>
      <c r="D339" s="56"/>
      <c r="E339" s="56"/>
      <c r="F339" s="56"/>
      <c r="G339" s="56"/>
      <c r="H339" s="56"/>
      <c r="I339" s="56"/>
      <c r="J339" s="56"/>
      <c r="K339" s="56"/>
      <c r="L339" s="57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8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8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8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8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8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8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8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8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8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8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8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8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8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8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8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8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8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8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8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8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8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8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8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8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8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8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8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8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8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8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8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8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8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8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8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8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8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8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8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8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8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8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8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8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8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8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8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8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8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8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8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8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8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8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8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8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8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8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8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8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8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8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8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8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8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8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8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8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8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8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8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8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8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8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8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8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8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8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8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8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8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8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8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8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8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8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8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8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8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8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8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8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8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8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8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8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8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8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8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8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8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8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8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8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8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8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48"/>
      <c r="M446" s="1"/>
      <c r="N446" s="1"/>
      <c r="O446" s="1"/>
    </row>
    <row r="447" spans="1:15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48"/>
      <c r="M447" s="1"/>
      <c r="N447" s="1"/>
      <c r="O447" s="1"/>
    </row>
    <row r="448" spans="1:15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48"/>
      <c r="M448" s="1"/>
      <c r="N448" s="1"/>
      <c r="O448" s="1"/>
    </row>
    <row r="449" spans="1:15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48"/>
      <c r="M449" s="1"/>
      <c r="N449" s="1"/>
      <c r="O449" s="1"/>
    </row>
    <row r="450" spans="1:15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48"/>
      <c r="M450" s="1"/>
      <c r="N450" s="1"/>
      <c r="O450" s="1"/>
    </row>
    <row r="451" spans="1:15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48"/>
      <c r="M451" s="1"/>
      <c r="N451" s="1"/>
      <c r="O451" s="1"/>
    </row>
    <row r="452" spans="1:15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48"/>
      <c r="M452" s="1"/>
      <c r="N452" s="1"/>
      <c r="O452" s="1"/>
    </row>
    <row r="453" spans="1:15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48"/>
      <c r="M453" s="1"/>
      <c r="N453" s="1"/>
      <c r="O453" s="1"/>
    </row>
    <row r="454" spans="1:15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48"/>
      <c r="M454" s="1"/>
      <c r="N454" s="1"/>
      <c r="O454" s="1"/>
    </row>
    <row r="455" spans="1:1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48"/>
      <c r="M455" s="1"/>
      <c r="N455" s="1"/>
      <c r="O455" s="1"/>
    </row>
    <row r="456" spans="1:15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48"/>
      <c r="M456" s="1"/>
      <c r="N456" s="1"/>
      <c r="O456" s="1"/>
    </row>
    <row r="457" spans="1:15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48"/>
      <c r="M457" s="1"/>
      <c r="N457" s="1"/>
      <c r="O457" s="1"/>
    </row>
    <row r="458" spans="1:15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48"/>
      <c r="M458" s="1"/>
      <c r="N458" s="1"/>
      <c r="O458" s="1"/>
    </row>
    <row r="459" spans="1:15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48"/>
      <c r="M459" s="1"/>
      <c r="N459" s="1"/>
      <c r="O459" s="1"/>
    </row>
    <row r="460" spans="1:15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48"/>
      <c r="M460" s="1"/>
      <c r="N460" s="1"/>
      <c r="O460" s="1"/>
    </row>
    <row r="461" spans="1:15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48"/>
      <c r="M461" s="1"/>
      <c r="N461" s="1"/>
      <c r="O461" s="1"/>
    </row>
    <row r="462" spans="1:15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48"/>
      <c r="M462" s="1"/>
      <c r="N462" s="1"/>
      <c r="O462" s="1"/>
    </row>
    <row r="463" spans="1:15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48"/>
      <c r="M463" s="1"/>
      <c r="N463" s="1"/>
      <c r="O463" s="1"/>
    </row>
    <row r="464" spans="1:15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48"/>
      <c r="M464" s="1"/>
      <c r="N464" s="1"/>
      <c r="O464" s="1"/>
    </row>
    <row r="465" spans="1:1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48"/>
      <c r="M465" s="1"/>
      <c r="N465" s="1"/>
      <c r="O465" s="1"/>
    </row>
    <row r="466" spans="1:15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48"/>
      <c r="M466" s="1"/>
      <c r="N466" s="1"/>
      <c r="O466" s="1"/>
    </row>
    <row r="467" spans="1:15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48"/>
      <c r="M467" s="1"/>
      <c r="N467" s="1"/>
      <c r="O467" s="1"/>
    </row>
    <row r="468" spans="1:15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48"/>
      <c r="M468" s="1"/>
      <c r="N468" s="1"/>
      <c r="O468" s="1"/>
    </row>
    <row r="469" spans="1:15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48"/>
      <c r="M469" s="1"/>
      <c r="N469" s="1"/>
      <c r="O469" s="1"/>
    </row>
    <row r="470" spans="1:15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48"/>
      <c r="M470" s="1"/>
      <c r="N470" s="1"/>
      <c r="O470" s="1"/>
    </row>
    <row r="471" spans="1:15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48"/>
      <c r="M471" s="1"/>
      <c r="N471" s="1"/>
      <c r="O471" s="1"/>
    </row>
    <row r="472" spans="1:15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48"/>
      <c r="M472" s="1"/>
      <c r="N472" s="1"/>
      <c r="O472" s="1"/>
    </row>
    <row r="473" spans="1:15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48"/>
      <c r="M473" s="1"/>
      <c r="N473" s="1"/>
      <c r="O473" s="1"/>
    </row>
    <row r="474" spans="1:15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48"/>
      <c r="M474" s="1"/>
      <c r="N474" s="1"/>
      <c r="O474" s="1"/>
    </row>
    <row r="475" spans="1:1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48"/>
      <c r="M475" s="1"/>
      <c r="N475" s="1"/>
      <c r="O475" s="1"/>
    </row>
    <row r="476" spans="1:15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48"/>
      <c r="M476" s="1"/>
      <c r="N476" s="1"/>
      <c r="O476" s="1"/>
    </row>
    <row r="477" spans="1:15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48"/>
      <c r="M477" s="1"/>
      <c r="N477" s="1"/>
      <c r="O477" s="1"/>
    </row>
    <row r="478" spans="1:15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48"/>
      <c r="M478" s="1"/>
      <c r="N478" s="1"/>
      <c r="O478" s="1"/>
    </row>
    <row r="479" spans="1:15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48"/>
      <c r="M479" s="1"/>
      <c r="N479" s="1"/>
      <c r="O479" s="1"/>
    </row>
    <row r="480" spans="1:15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48"/>
      <c r="M480" s="1"/>
      <c r="N480" s="1"/>
      <c r="O480" s="1"/>
    </row>
    <row r="481" spans="1:15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48"/>
      <c r="M481" s="1"/>
      <c r="N481" s="1"/>
      <c r="O481" s="1"/>
    </row>
    <row r="482" spans="1:15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48"/>
      <c r="M482" s="1"/>
      <c r="N482" s="1"/>
      <c r="O482" s="1"/>
    </row>
    <row r="483" spans="1:15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48"/>
      <c r="M483" s="1"/>
      <c r="N483" s="1"/>
      <c r="O483" s="1"/>
    </row>
    <row r="484" spans="1:15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48"/>
      <c r="M484" s="1"/>
      <c r="N484" s="1"/>
      <c r="O484" s="1"/>
    </row>
    <row r="485" spans="1:1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48"/>
      <c r="M485" s="1"/>
      <c r="N485" s="1"/>
      <c r="O485" s="1"/>
    </row>
    <row r="486" spans="1:15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48"/>
      <c r="M486" s="1"/>
      <c r="N486" s="1"/>
      <c r="O486" s="1"/>
    </row>
    <row r="487" spans="1:15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48"/>
      <c r="M487" s="1"/>
      <c r="N487" s="1"/>
      <c r="O487" s="1"/>
    </row>
    <row r="488" spans="1:15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48"/>
      <c r="M488" s="1"/>
      <c r="N488" s="1"/>
      <c r="O488" s="1"/>
    </row>
    <row r="489" spans="1:15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48"/>
      <c r="M489" s="1"/>
      <c r="N489" s="1"/>
      <c r="O489" s="1"/>
    </row>
    <row r="490" spans="1:15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48"/>
      <c r="M490" s="1"/>
      <c r="N490" s="1"/>
      <c r="O490" s="1"/>
    </row>
    <row r="491" spans="1:15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48"/>
      <c r="M491" s="1"/>
      <c r="N491" s="1"/>
      <c r="O491" s="1"/>
    </row>
    <row r="492" spans="1:15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48"/>
      <c r="M492" s="1"/>
      <c r="N492" s="1"/>
      <c r="O492" s="1"/>
    </row>
    <row r="493" spans="1:15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48"/>
      <c r="M493" s="1"/>
      <c r="N493" s="1"/>
      <c r="O493" s="1"/>
    </row>
    <row r="494" spans="1:15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48"/>
      <c r="M494" s="1"/>
      <c r="N494" s="1"/>
      <c r="O494" s="1"/>
    </row>
    <row r="495" spans="1:1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48"/>
      <c r="M495" s="1"/>
      <c r="N495" s="1"/>
      <c r="O495" s="1"/>
    </row>
    <row r="496" spans="1:15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48"/>
      <c r="M496" s="1"/>
      <c r="N496" s="1"/>
      <c r="O496" s="1"/>
    </row>
    <row r="497" spans="1:15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48"/>
      <c r="M497" s="1"/>
      <c r="N497" s="1"/>
      <c r="O497" s="1"/>
    </row>
    <row r="498" spans="1:15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48"/>
      <c r="M498" s="1"/>
      <c r="N498" s="1"/>
      <c r="O498" s="1"/>
    </row>
    <row r="499" spans="1:15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48"/>
      <c r="M499" s="1"/>
      <c r="N499" s="1"/>
      <c r="O499" s="1"/>
    </row>
    <row r="500" spans="1:15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48"/>
      <c r="M500" s="1"/>
      <c r="N500" s="1"/>
      <c r="O500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2"/>
  <sheetViews>
    <sheetView zoomScale="85" zoomScaleNormal="85" workbookViewId="0">
      <pane ySplit="10" topLeftCell="A11" activePane="bottomLeft" state="frozen"/>
      <selection pane="bottomLeft" activeCell="C19" sqref="C19"/>
    </sheetView>
  </sheetViews>
  <sheetFormatPr defaultColWidth="17.285156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383"/>
      <c r="B1" s="384"/>
      <c r="C1" s="66"/>
      <c r="D1" s="66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57" t="s">
        <v>284</v>
      </c>
      <c r="M5" s="1"/>
      <c r="N5" s="1"/>
      <c r="O5" s="1"/>
    </row>
    <row r="6" spans="1:15" ht="12.75" customHeight="1">
      <c r="A6" s="67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44915</v>
      </c>
      <c r="L6" s="1"/>
      <c r="M6" s="1"/>
      <c r="N6" s="1"/>
      <c r="O6" s="1"/>
    </row>
    <row r="7" spans="1:15" ht="12.75" customHeight="1">
      <c r="B7" s="1"/>
      <c r="C7" s="1" t="s">
        <v>285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4"/>
      <c r="B8" s="5"/>
      <c r="C8" s="5"/>
      <c r="D8" s="5"/>
      <c r="E8" s="5"/>
      <c r="F8" s="5"/>
      <c r="G8" s="68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376" t="s">
        <v>16</v>
      </c>
      <c r="B9" s="378" t="s">
        <v>18</v>
      </c>
      <c r="C9" s="382" t="s">
        <v>20</v>
      </c>
      <c r="D9" s="382" t="s">
        <v>21</v>
      </c>
      <c r="E9" s="373" t="s">
        <v>22</v>
      </c>
      <c r="F9" s="374"/>
      <c r="G9" s="375"/>
      <c r="H9" s="373" t="s">
        <v>23</v>
      </c>
      <c r="I9" s="374"/>
      <c r="J9" s="375"/>
      <c r="K9" s="23"/>
      <c r="L9" s="24"/>
      <c r="M9" s="50"/>
      <c r="N9" s="1"/>
      <c r="O9" s="1"/>
    </row>
    <row r="10" spans="1:15" ht="42.75" customHeight="1">
      <c r="A10" s="380"/>
      <c r="B10" s="381"/>
      <c r="C10" s="381"/>
      <c r="D10" s="381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6" t="s">
        <v>32</v>
      </c>
      <c r="M10" s="52" t="s">
        <v>228</v>
      </c>
      <c r="N10" s="1"/>
      <c r="O10" s="1"/>
    </row>
    <row r="11" spans="1:15" ht="12" customHeight="1">
      <c r="A11" s="30">
        <v>1</v>
      </c>
      <c r="B11" s="253" t="s">
        <v>286</v>
      </c>
      <c r="C11" s="248">
        <v>23104.55</v>
      </c>
      <c r="D11" s="249">
        <v>23034.45</v>
      </c>
      <c r="E11" s="249">
        <v>22881.100000000002</v>
      </c>
      <c r="F11" s="249">
        <v>22657.65</v>
      </c>
      <c r="G11" s="249">
        <v>22504.300000000003</v>
      </c>
      <c r="H11" s="249">
        <v>23257.9</v>
      </c>
      <c r="I11" s="249">
        <v>23411.25</v>
      </c>
      <c r="J11" s="249">
        <v>23634.7</v>
      </c>
      <c r="K11" s="248">
        <v>23187.8</v>
      </c>
      <c r="L11" s="248">
        <v>22811</v>
      </c>
      <c r="M11" s="248">
        <v>1.5140000000000001E-2</v>
      </c>
      <c r="N11" s="1"/>
      <c r="O11" s="1"/>
    </row>
    <row r="12" spans="1:15" ht="12" customHeight="1">
      <c r="A12" s="30">
        <v>2</v>
      </c>
      <c r="B12" s="227" t="s">
        <v>287</v>
      </c>
      <c r="C12" s="248">
        <v>2897.25</v>
      </c>
      <c r="D12" s="249">
        <v>2877.35</v>
      </c>
      <c r="E12" s="249">
        <v>2851.2</v>
      </c>
      <c r="F12" s="249">
        <v>2805.15</v>
      </c>
      <c r="G12" s="249">
        <v>2779</v>
      </c>
      <c r="H12" s="249">
        <v>2923.3999999999996</v>
      </c>
      <c r="I12" s="249">
        <v>2949.55</v>
      </c>
      <c r="J12" s="249">
        <v>2995.5999999999995</v>
      </c>
      <c r="K12" s="248">
        <v>2903.5</v>
      </c>
      <c r="L12" s="248">
        <v>2831.3</v>
      </c>
      <c r="M12" s="248">
        <v>3.9743900000000001</v>
      </c>
      <c r="N12" s="1"/>
      <c r="O12" s="1"/>
    </row>
    <row r="13" spans="1:15" ht="12" customHeight="1">
      <c r="A13" s="30">
        <v>3</v>
      </c>
      <c r="B13" s="227" t="s">
        <v>43</v>
      </c>
      <c r="C13" s="248">
        <v>2638.5</v>
      </c>
      <c r="D13" s="249">
        <v>2628.2166666666667</v>
      </c>
      <c r="E13" s="249">
        <v>2610.4833333333336</v>
      </c>
      <c r="F13" s="249">
        <v>2582.4666666666667</v>
      </c>
      <c r="G13" s="249">
        <v>2564.7333333333336</v>
      </c>
      <c r="H13" s="249">
        <v>2656.2333333333336</v>
      </c>
      <c r="I13" s="249">
        <v>2673.9666666666662</v>
      </c>
      <c r="J13" s="249">
        <v>2701.9833333333336</v>
      </c>
      <c r="K13" s="248">
        <v>2645.95</v>
      </c>
      <c r="L13" s="248">
        <v>2600.1999999999998</v>
      </c>
      <c r="M13" s="248">
        <v>1.8490500000000001</v>
      </c>
      <c r="N13" s="1"/>
      <c r="O13" s="1"/>
    </row>
    <row r="14" spans="1:15" ht="12" customHeight="1">
      <c r="A14" s="30">
        <v>4</v>
      </c>
      <c r="B14" s="227" t="s">
        <v>289</v>
      </c>
      <c r="C14" s="248">
        <v>2721.95</v>
      </c>
      <c r="D14" s="249">
        <v>2700.0166666666664</v>
      </c>
      <c r="E14" s="249">
        <v>2670.0333333333328</v>
      </c>
      <c r="F14" s="249">
        <v>2618.1166666666663</v>
      </c>
      <c r="G14" s="249">
        <v>2588.1333333333328</v>
      </c>
      <c r="H14" s="249">
        <v>2751.9333333333329</v>
      </c>
      <c r="I14" s="249">
        <v>2781.9166666666665</v>
      </c>
      <c r="J14" s="249">
        <v>2833.833333333333</v>
      </c>
      <c r="K14" s="248">
        <v>2730</v>
      </c>
      <c r="L14" s="248">
        <v>2648.1</v>
      </c>
      <c r="M14" s="248">
        <v>0.27012000000000003</v>
      </c>
      <c r="N14" s="1"/>
      <c r="O14" s="1"/>
    </row>
    <row r="15" spans="1:15" ht="12" customHeight="1">
      <c r="A15" s="30">
        <v>5</v>
      </c>
      <c r="B15" s="227" t="s">
        <v>290</v>
      </c>
      <c r="C15" s="248">
        <v>1119.75</v>
      </c>
      <c r="D15" s="249">
        <v>1126.6499999999999</v>
      </c>
      <c r="E15" s="249">
        <v>1105.2999999999997</v>
      </c>
      <c r="F15" s="249">
        <v>1090.8499999999999</v>
      </c>
      <c r="G15" s="249">
        <v>1069.4999999999998</v>
      </c>
      <c r="H15" s="249">
        <v>1141.0999999999997</v>
      </c>
      <c r="I15" s="249">
        <v>1162.4499999999996</v>
      </c>
      <c r="J15" s="249">
        <v>1176.8999999999996</v>
      </c>
      <c r="K15" s="248">
        <v>1148</v>
      </c>
      <c r="L15" s="248">
        <v>1112.2</v>
      </c>
      <c r="M15" s="248">
        <v>3.0794600000000001</v>
      </c>
      <c r="N15" s="1"/>
      <c r="O15" s="1"/>
    </row>
    <row r="16" spans="1:15" ht="12" customHeight="1">
      <c r="A16" s="30">
        <v>6</v>
      </c>
      <c r="B16" s="227" t="s">
        <v>59</v>
      </c>
      <c r="C16" s="248">
        <v>670.6</v>
      </c>
      <c r="D16" s="249">
        <v>671.55000000000007</v>
      </c>
      <c r="E16" s="249">
        <v>663.95000000000016</v>
      </c>
      <c r="F16" s="249">
        <v>657.30000000000007</v>
      </c>
      <c r="G16" s="249">
        <v>649.70000000000016</v>
      </c>
      <c r="H16" s="249">
        <v>678.20000000000016</v>
      </c>
      <c r="I16" s="249">
        <v>685.80000000000007</v>
      </c>
      <c r="J16" s="249">
        <v>692.45000000000016</v>
      </c>
      <c r="K16" s="248">
        <v>679.15</v>
      </c>
      <c r="L16" s="248">
        <v>664.9</v>
      </c>
      <c r="M16" s="248">
        <v>8.6727000000000007</v>
      </c>
      <c r="N16" s="1"/>
      <c r="O16" s="1"/>
    </row>
    <row r="17" spans="1:15" ht="12" customHeight="1">
      <c r="A17" s="30">
        <v>7</v>
      </c>
      <c r="B17" s="227" t="s">
        <v>291</v>
      </c>
      <c r="C17" s="248">
        <v>457.85</v>
      </c>
      <c r="D17" s="249">
        <v>457.08333333333331</v>
      </c>
      <c r="E17" s="249">
        <v>450.56666666666661</v>
      </c>
      <c r="F17" s="249">
        <v>443.2833333333333</v>
      </c>
      <c r="G17" s="249">
        <v>436.76666666666659</v>
      </c>
      <c r="H17" s="249">
        <v>464.36666666666662</v>
      </c>
      <c r="I17" s="249">
        <v>470.88333333333338</v>
      </c>
      <c r="J17" s="249">
        <v>478.16666666666663</v>
      </c>
      <c r="K17" s="248">
        <v>463.6</v>
      </c>
      <c r="L17" s="248">
        <v>449.8</v>
      </c>
      <c r="M17" s="248">
        <v>0.84928999999999999</v>
      </c>
      <c r="N17" s="1"/>
      <c r="O17" s="1"/>
    </row>
    <row r="18" spans="1:15" ht="12" customHeight="1">
      <c r="A18" s="30">
        <v>8</v>
      </c>
      <c r="B18" s="227" t="s">
        <v>292</v>
      </c>
      <c r="C18" s="248">
        <v>1973.05</v>
      </c>
      <c r="D18" s="249">
        <v>1979.75</v>
      </c>
      <c r="E18" s="249">
        <v>1958.25</v>
      </c>
      <c r="F18" s="249">
        <v>1943.45</v>
      </c>
      <c r="G18" s="249">
        <v>1921.95</v>
      </c>
      <c r="H18" s="249">
        <v>1994.55</v>
      </c>
      <c r="I18" s="249">
        <v>2016.05</v>
      </c>
      <c r="J18" s="249">
        <v>2030.85</v>
      </c>
      <c r="K18" s="248">
        <v>2001.25</v>
      </c>
      <c r="L18" s="248">
        <v>1964.95</v>
      </c>
      <c r="M18" s="248">
        <v>0.30658999999999997</v>
      </c>
      <c r="N18" s="1"/>
      <c r="O18" s="1"/>
    </row>
    <row r="19" spans="1:15" ht="12" customHeight="1">
      <c r="A19" s="30">
        <v>9</v>
      </c>
      <c r="B19" s="227" t="s">
        <v>236</v>
      </c>
      <c r="C19" s="248">
        <v>20885.650000000001</v>
      </c>
      <c r="D19" s="249">
        <v>20746.883333333335</v>
      </c>
      <c r="E19" s="249">
        <v>20563.76666666667</v>
      </c>
      <c r="F19" s="249">
        <v>20241.883333333335</v>
      </c>
      <c r="G19" s="249">
        <v>20058.76666666667</v>
      </c>
      <c r="H19" s="249">
        <v>21068.76666666667</v>
      </c>
      <c r="I19" s="249">
        <v>21251.883333333331</v>
      </c>
      <c r="J19" s="249">
        <v>21573.76666666667</v>
      </c>
      <c r="K19" s="248">
        <v>20930</v>
      </c>
      <c r="L19" s="248">
        <v>20425</v>
      </c>
      <c r="M19" s="248">
        <v>0.14108999999999999</v>
      </c>
      <c r="N19" s="1"/>
      <c r="O19" s="1"/>
    </row>
    <row r="20" spans="1:15" ht="12" customHeight="1">
      <c r="A20" s="30">
        <v>10</v>
      </c>
      <c r="B20" s="227" t="s">
        <v>45</v>
      </c>
      <c r="C20" s="248">
        <v>4075.3</v>
      </c>
      <c r="D20" s="249">
        <v>4050.25</v>
      </c>
      <c r="E20" s="249">
        <v>3996.5</v>
      </c>
      <c r="F20" s="249">
        <v>3917.7</v>
      </c>
      <c r="G20" s="249">
        <v>3863.95</v>
      </c>
      <c r="H20" s="249">
        <v>4129.05</v>
      </c>
      <c r="I20" s="249">
        <v>4182.8</v>
      </c>
      <c r="J20" s="249">
        <v>4261.6000000000004</v>
      </c>
      <c r="K20" s="248">
        <v>4104</v>
      </c>
      <c r="L20" s="248">
        <v>3971.45</v>
      </c>
      <c r="M20" s="248">
        <v>16.43404</v>
      </c>
      <c r="N20" s="1"/>
      <c r="O20" s="1"/>
    </row>
    <row r="21" spans="1:15" ht="12" customHeight="1">
      <c r="A21" s="30">
        <v>11</v>
      </c>
      <c r="B21" s="227" t="s">
        <v>237</v>
      </c>
      <c r="C21" s="248">
        <v>2062.0500000000002</v>
      </c>
      <c r="D21" s="249">
        <v>2051.65</v>
      </c>
      <c r="E21" s="249">
        <v>2032.4</v>
      </c>
      <c r="F21" s="249">
        <v>2002.75</v>
      </c>
      <c r="G21" s="249">
        <v>1983.5</v>
      </c>
      <c r="H21" s="249">
        <v>2081.3000000000002</v>
      </c>
      <c r="I21" s="249">
        <v>2100.5500000000002</v>
      </c>
      <c r="J21" s="249">
        <v>2130.2000000000003</v>
      </c>
      <c r="K21" s="248">
        <v>2070.9</v>
      </c>
      <c r="L21" s="248">
        <v>2022</v>
      </c>
      <c r="M21" s="248">
        <v>3.4143300000000001</v>
      </c>
      <c r="N21" s="1"/>
      <c r="O21" s="1"/>
    </row>
    <row r="22" spans="1:15" ht="12" customHeight="1">
      <c r="A22" s="30">
        <v>12</v>
      </c>
      <c r="B22" s="227" t="s">
        <v>46</v>
      </c>
      <c r="C22" s="248">
        <v>892.85</v>
      </c>
      <c r="D22" s="249">
        <v>882.81666666666661</v>
      </c>
      <c r="E22" s="249">
        <v>869.63333333333321</v>
      </c>
      <c r="F22" s="249">
        <v>846.41666666666663</v>
      </c>
      <c r="G22" s="249">
        <v>833.23333333333323</v>
      </c>
      <c r="H22" s="249">
        <v>906.03333333333319</v>
      </c>
      <c r="I22" s="249">
        <v>919.21666666666658</v>
      </c>
      <c r="J22" s="249">
        <v>942.43333333333317</v>
      </c>
      <c r="K22" s="248">
        <v>896</v>
      </c>
      <c r="L22" s="248">
        <v>859.6</v>
      </c>
      <c r="M22" s="248">
        <v>52.058369999999996</v>
      </c>
      <c r="N22" s="1"/>
      <c r="O22" s="1"/>
    </row>
    <row r="23" spans="1:15" ht="12.75" customHeight="1">
      <c r="A23" s="30">
        <v>13</v>
      </c>
      <c r="B23" s="227" t="s">
        <v>238</v>
      </c>
      <c r="C23" s="248">
        <v>3618.45</v>
      </c>
      <c r="D23" s="249">
        <v>3613.1833333333329</v>
      </c>
      <c r="E23" s="249">
        <v>3576.3666666666659</v>
      </c>
      <c r="F23" s="249">
        <v>3534.2833333333328</v>
      </c>
      <c r="G23" s="249">
        <v>3497.4666666666658</v>
      </c>
      <c r="H23" s="249">
        <v>3655.266666666666</v>
      </c>
      <c r="I23" s="249">
        <v>3692.0833333333326</v>
      </c>
      <c r="J23" s="249">
        <v>3734.1666666666661</v>
      </c>
      <c r="K23" s="248">
        <v>3650</v>
      </c>
      <c r="L23" s="248">
        <v>3571.1</v>
      </c>
      <c r="M23" s="248">
        <v>1.8470500000000001</v>
      </c>
      <c r="N23" s="1"/>
      <c r="O23" s="1"/>
    </row>
    <row r="24" spans="1:15" ht="12.75" customHeight="1">
      <c r="A24" s="30">
        <v>14</v>
      </c>
      <c r="B24" s="227" t="s">
        <v>239</v>
      </c>
      <c r="C24" s="248">
        <v>2679.3</v>
      </c>
      <c r="D24" s="249">
        <v>2668.7666666666669</v>
      </c>
      <c r="E24" s="249">
        <v>2637.5333333333338</v>
      </c>
      <c r="F24" s="249">
        <v>2595.7666666666669</v>
      </c>
      <c r="G24" s="249">
        <v>2564.5333333333338</v>
      </c>
      <c r="H24" s="249">
        <v>2710.5333333333338</v>
      </c>
      <c r="I24" s="249">
        <v>2741.7666666666664</v>
      </c>
      <c r="J24" s="249">
        <v>2783.5333333333338</v>
      </c>
      <c r="K24" s="248">
        <v>2700</v>
      </c>
      <c r="L24" s="248">
        <v>2627</v>
      </c>
      <c r="M24" s="248">
        <v>1.6027800000000001</v>
      </c>
      <c r="N24" s="1"/>
      <c r="O24" s="1"/>
    </row>
    <row r="25" spans="1:15" ht="12.75" customHeight="1">
      <c r="A25" s="30">
        <v>15</v>
      </c>
      <c r="B25" s="227" t="s">
        <v>853</v>
      </c>
      <c r="C25" s="248">
        <v>629.4</v>
      </c>
      <c r="D25" s="249">
        <v>631.88333333333333</v>
      </c>
      <c r="E25" s="249">
        <v>623.76666666666665</v>
      </c>
      <c r="F25" s="249">
        <v>618.13333333333333</v>
      </c>
      <c r="G25" s="249">
        <v>610.01666666666665</v>
      </c>
      <c r="H25" s="249">
        <v>637.51666666666665</v>
      </c>
      <c r="I25" s="249">
        <v>645.63333333333321</v>
      </c>
      <c r="J25" s="249">
        <v>651.26666666666665</v>
      </c>
      <c r="K25" s="248">
        <v>640</v>
      </c>
      <c r="L25" s="248">
        <v>626.25</v>
      </c>
      <c r="M25" s="248">
        <v>12.79734</v>
      </c>
      <c r="N25" s="1"/>
      <c r="O25" s="1"/>
    </row>
    <row r="26" spans="1:15" ht="12.75" customHeight="1">
      <c r="A26" s="30">
        <v>16</v>
      </c>
      <c r="B26" s="227" t="s">
        <v>240</v>
      </c>
      <c r="C26" s="248">
        <v>154.55000000000001</v>
      </c>
      <c r="D26" s="249">
        <v>153.81666666666669</v>
      </c>
      <c r="E26" s="249">
        <v>152.23333333333338</v>
      </c>
      <c r="F26" s="249">
        <v>149.91666666666669</v>
      </c>
      <c r="G26" s="249">
        <v>148.33333333333337</v>
      </c>
      <c r="H26" s="249">
        <v>156.13333333333338</v>
      </c>
      <c r="I26" s="249">
        <v>157.7166666666667</v>
      </c>
      <c r="J26" s="249">
        <v>160.03333333333339</v>
      </c>
      <c r="K26" s="248">
        <v>155.4</v>
      </c>
      <c r="L26" s="248">
        <v>151.5</v>
      </c>
      <c r="M26" s="248">
        <v>25.277339999999999</v>
      </c>
      <c r="N26" s="1"/>
      <c r="O26" s="1"/>
    </row>
    <row r="27" spans="1:15" ht="12.75" customHeight="1">
      <c r="A27" s="30">
        <v>17</v>
      </c>
      <c r="B27" s="227" t="s">
        <v>41</v>
      </c>
      <c r="C27" s="248">
        <v>307.5</v>
      </c>
      <c r="D27" s="249">
        <v>305.36666666666667</v>
      </c>
      <c r="E27" s="249">
        <v>302.13333333333333</v>
      </c>
      <c r="F27" s="249">
        <v>296.76666666666665</v>
      </c>
      <c r="G27" s="249">
        <v>293.5333333333333</v>
      </c>
      <c r="H27" s="249">
        <v>310.73333333333335</v>
      </c>
      <c r="I27" s="249">
        <v>313.9666666666667</v>
      </c>
      <c r="J27" s="249">
        <v>319.33333333333337</v>
      </c>
      <c r="K27" s="248">
        <v>308.60000000000002</v>
      </c>
      <c r="L27" s="248">
        <v>300</v>
      </c>
      <c r="M27" s="248">
        <v>21.412859999999998</v>
      </c>
      <c r="N27" s="1"/>
      <c r="O27" s="1"/>
    </row>
    <row r="28" spans="1:15" ht="12.75" customHeight="1">
      <c r="A28" s="30">
        <v>18</v>
      </c>
      <c r="B28" s="227" t="s">
        <v>814</v>
      </c>
      <c r="C28" s="248">
        <v>462.25</v>
      </c>
      <c r="D28" s="249">
        <v>459.61666666666662</v>
      </c>
      <c r="E28" s="249">
        <v>451.73333333333323</v>
      </c>
      <c r="F28" s="249">
        <v>441.21666666666664</v>
      </c>
      <c r="G28" s="249">
        <v>433.33333333333326</v>
      </c>
      <c r="H28" s="249">
        <v>470.13333333333321</v>
      </c>
      <c r="I28" s="249">
        <v>478.01666666666654</v>
      </c>
      <c r="J28" s="249">
        <v>488.53333333333319</v>
      </c>
      <c r="K28" s="248">
        <v>467.5</v>
      </c>
      <c r="L28" s="248">
        <v>449.1</v>
      </c>
      <c r="M28" s="248">
        <v>0.96282999999999996</v>
      </c>
      <c r="N28" s="1"/>
      <c r="O28" s="1"/>
    </row>
    <row r="29" spans="1:15" ht="12.75" customHeight="1">
      <c r="A29" s="30">
        <v>19</v>
      </c>
      <c r="B29" s="227" t="s">
        <v>293</v>
      </c>
      <c r="C29" s="248">
        <v>351.2</v>
      </c>
      <c r="D29" s="249">
        <v>354.7833333333333</v>
      </c>
      <c r="E29" s="249">
        <v>344.76666666666659</v>
      </c>
      <c r="F29" s="249">
        <v>338.33333333333331</v>
      </c>
      <c r="G29" s="249">
        <v>328.31666666666661</v>
      </c>
      <c r="H29" s="249">
        <v>361.21666666666658</v>
      </c>
      <c r="I29" s="249">
        <v>371.23333333333323</v>
      </c>
      <c r="J29" s="249">
        <v>377.66666666666657</v>
      </c>
      <c r="K29" s="248">
        <v>364.8</v>
      </c>
      <c r="L29" s="248">
        <v>348.35</v>
      </c>
      <c r="M29" s="248">
        <v>5.2112699999999998</v>
      </c>
      <c r="N29" s="1"/>
      <c r="O29" s="1"/>
    </row>
    <row r="30" spans="1:15" ht="12.75" customHeight="1">
      <c r="A30" s="30">
        <v>20</v>
      </c>
      <c r="B30" s="227" t="s">
        <v>858</v>
      </c>
      <c r="C30" s="248">
        <v>884.4</v>
      </c>
      <c r="D30" s="249">
        <v>885.86666666666667</v>
      </c>
      <c r="E30" s="249">
        <v>878.0333333333333</v>
      </c>
      <c r="F30" s="249">
        <v>871.66666666666663</v>
      </c>
      <c r="G30" s="249">
        <v>863.83333333333326</v>
      </c>
      <c r="H30" s="249">
        <v>892.23333333333335</v>
      </c>
      <c r="I30" s="249">
        <v>900.06666666666661</v>
      </c>
      <c r="J30" s="249">
        <v>906.43333333333339</v>
      </c>
      <c r="K30" s="248">
        <v>893.7</v>
      </c>
      <c r="L30" s="248">
        <v>879.5</v>
      </c>
      <c r="M30" s="248">
        <v>0.16678999999999999</v>
      </c>
      <c r="N30" s="1"/>
      <c r="O30" s="1"/>
    </row>
    <row r="31" spans="1:15" ht="12.75" customHeight="1">
      <c r="A31" s="30">
        <v>21</v>
      </c>
      <c r="B31" s="227" t="s">
        <v>294</v>
      </c>
      <c r="C31" s="248">
        <v>1071.4000000000001</v>
      </c>
      <c r="D31" s="249">
        <v>1071.6666666666667</v>
      </c>
      <c r="E31" s="249">
        <v>1051.2833333333335</v>
      </c>
      <c r="F31" s="249">
        <v>1031.1666666666667</v>
      </c>
      <c r="G31" s="249">
        <v>1010.7833333333335</v>
      </c>
      <c r="H31" s="249">
        <v>1091.7833333333335</v>
      </c>
      <c r="I31" s="249">
        <v>1112.1666666666667</v>
      </c>
      <c r="J31" s="249">
        <v>1132.2833333333335</v>
      </c>
      <c r="K31" s="248">
        <v>1092.05</v>
      </c>
      <c r="L31" s="248">
        <v>1051.55</v>
      </c>
      <c r="M31" s="248">
        <v>3.7855099999999999</v>
      </c>
      <c r="N31" s="1"/>
      <c r="O31" s="1"/>
    </row>
    <row r="32" spans="1:15" ht="12.75" customHeight="1">
      <c r="A32" s="30">
        <v>22</v>
      </c>
      <c r="B32" s="227" t="s">
        <v>241</v>
      </c>
      <c r="C32" s="248">
        <v>1177.2</v>
      </c>
      <c r="D32" s="249">
        <v>1178.7333333333333</v>
      </c>
      <c r="E32" s="249">
        <v>1165.4666666666667</v>
      </c>
      <c r="F32" s="249">
        <v>1153.7333333333333</v>
      </c>
      <c r="G32" s="249">
        <v>1140.4666666666667</v>
      </c>
      <c r="H32" s="249">
        <v>1190.4666666666667</v>
      </c>
      <c r="I32" s="249">
        <v>1203.7333333333336</v>
      </c>
      <c r="J32" s="249">
        <v>1215.4666666666667</v>
      </c>
      <c r="K32" s="248">
        <v>1192</v>
      </c>
      <c r="L32" s="248">
        <v>1167</v>
      </c>
      <c r="M32" s="248">
        <v>0.20727000000000001</v>
      </c>
      <c r="N32" s="1"/>
      <c r="O32" s="1"/>
    </row>
    <row r="33" spans="1:15" ht="12.75" customHeight="1">
      <c r="A33" s="30">
        <v>23</v>
      </c>
      <c r="B33" s="227" t="s">
        <v>52</v>
      </c>
      <c r="C33" s="248">
        <v>580.54999999999995</v>
      </c>
      <c r="D33" s="249">
        <v>577.4666666666667</v>
      </c>
      <c r="E33" s="249">
        <v>565.93333333333339</v>
      </c>
      <c r="F33" s="249">
        <v>551.31666666666672</v>
      </c>
      <c r="G33" s="249">
        <v>539.78333333333342</v>
      </c>
      <c r="H33" s="249">
        <v>592.08333333333337</v>
      </c>
      <c r="I33" s="249">
        <v>603.61666666666667</v>
      </c>
      <c r="J33" s="249">
        <v>618.23333333333335</v>
      </c>
      <c r="K33" s="248">
        <v>589</v>
      </c>
      <c r="L33" s="248">
        <v>562.85</v>
      </c>
      <c r="M33" s="248">
        <v>1.5516700000000001</v>
      </c>
      <c r="N33" s="1"/>
      <c r="O33" s="1"/>
    </row>
    <row r="34" spans="1:15" ht="12.75" customHeight="1">
      <c r="A34" s="30">
        <v>24</v>
      </c>
      <c r="B34" s="227" t="s">
        <v>48</v>
      </c>
      <c r="C34" s="248">
        <v>3000.65</v>
      </c>
      <c r="D34" s="249">
        <v>2996.8833333333337</v>
      </c>
      <c r="E34" s="249">
        <v>2943.8166666666675</v>
      </c>
      <c r="F34" s="249">
        <v>2886.983333333334</v>
      </c>
      <c r="G34" s="249">
        <v>2833.9166666666679</v>
      </c>
      <c r="H34" s="249">
        <v>3053.7166666666672</v>
      </c>
      <c r="I34" s="249">
        <v>3106.7833333333338</v>
      </c>
      <c r="J34" s="249">
        <v>3163.6166666666668</v>
      </c>
      <c r="K34" s="248">
        <v>3049.95</v>
      </c>
      <c r="L34" s="248">
        <v>2940.05</v>
      </c>
      <c r="M34" s="248">
        <v>2.6329500000000001</v>
      </c>
      <c r="N34" s="1"/>
      <c r="O34" s="1"/>
    </row>
    <row r="35" spans="1:15" ht="12.75" customHeight="1">
      <c r="A35" s="30">
        <v>25</v>
      </c>
      <c r="B35" s="227" t="s">
        <v>295</v>
      </c>
      <c r="C35" s="248">
        <v>2754.95</v>
      </c>
      <c r="D35" s="249">
        <v>2762.4333333333329</v>
      </c>
      <c r="E35" s="249">
        <v>2742.516666666666</v>
      </c>
      <c r="F35" s="249">
        <v>2730.083333333333</v>
      </c>
      <c r="G35" s="249">
        <v>2710.1666666666661</v>
      </c>
      <c r="H35" s="249">
        <v>2774.8666666666659</v>
      </c>
      <c r="I35" s="249">
        <v>2794.7833333333328</v>
      </c>
      <c r="J35" s="249">
        <v>2807.2166666666658</v>
      </c>
      <c r="K35" s="248">
        <v>2782.35</v>
      </c>
      <c r="L35" s="248">
        <v>2750</v>
      </c>
      <c r="M35" s="248">
        <v>0.12554000000000001</v>
      </c>
      <c r="N35" s="1"/>
      <c r="O35" s="1"/>
    </row>
    <row r="36" spans="1:15" ht="12.75" customHeight="1">
      <c r="A36" s="30">
        <v>26</v>
      </c>
      <c r="B36" s="227" t="s">
        <v>732</v>
      </c>
      <c r="C36" s="248">
        <v>436</v>
      </c>
      <c r="D36" s="249">
        <v>437.83333333333331</v>
      </c>
      <c r="E36" s="249">
        <v>430.16666666666663</v>
      </c>
      <c r="F36" s="249">
        <v>424.33333333333331</v>
      </c>
      <c r="G36" s="249">
        <v>416.66666666666663</v>
      </c>
      <c r="H36" s="249">
        <v>443.66666666666663</v>
      </c>
      <c r="I36" s="249">
        <v>451.33333333333326</v>
      </c>
      <c r="J36" s="249">
        <v>457.16666666666663</v>
      </c>
      <c r="K36" s="248">
        <v>445.5</v>
      </c>
      <c r="L36" s="248">
        <v>432</v>
      </c>
      <c r="M36" s="248">
        <v>3.3806699999999998</v>
      </c>
      <c r="N36" s="1"/>
      <c r="O36" s="1"/>
    </row>
    <row r="37" spans="1:15" ht="12.75" customHeight="1">
      <c r="A37" s="30">
        <v>27</v>
      </c>
      <c r="B37" s="227" t="s">
        <v>842</v>
      </c>
      <c r="C37" s="248">
        <v>17.149999999999999</v>
      </c>
      <c r="D37" s="249">
        <v>17.099999999999998</v>
      </c>
      <c r="E37" s="249">
        <v>16.849999999999994</v>
      </c>
      <c r="F37" s="249">
        <v>16.549999999999997</v>
      </c>
      <c r="G37" s="249">
        <v>16.299999999999994</v>
      </c>
      <c r="H37" s="249">
        <v>17.399999999999995</v>
      </c>
      <c r="I37" s="249">
        <v>17.650000000000002</v>
      </c>
      <c r="J37" s="249">
        <v>17.949999999999996</v>
      </c>
      <c r="K37" s="248">
        <v>17.350000000000001</v>
      </c>
      <c r="L37" s="248">
        <v>16.8</v>
      </c>
      <c r="M37" s="248">
        <v>28.063220000000001</v>
      </c>
      <c r="N37" s="1"/>
      <c r="O37" s="1"/>
    </row>
    <row r="38" spans="1:15" ht="12.75" customHeight="1">
      <c r="A38" s="30">
        <v>28</v>
      </c>
      <c r="B38" s="227" t="s">
        <v>50</v>
      </c>
      <c r="C38" s="248">
        <v>648.1</v>
      </c>
      <c r="D38" s="249">
        <v>645.29999999999995</v>
      </c>
      <c r="E38" s="249">
        <v>640.84999999999991</v>
      </c>
      <c r="F38" s="249">
        <v>633.59999999999991</v>
      </c>
      <c r="G38" s="249">
        <v>629.14999999999986</v>
      </c>
      <c r="H38" s="249">
        <v>652.54999999999995</v>
      </c>
      <c r="I38" s="249">
        <v>657</v>
      </c>
      <c r="J38" s="249">
        <v>664.25</v>
      </c>
      <c r="K38" s="248">
        <v>649.75</v>
      </c>
      <c r="L38" s="248">
        <v>638.04999999999995</v>
      </c>
      <c r="M38" s="248">
        <v>3.6980300000000002</v>
      </c>
      <c r="N38" s="1"/>
      <c r="O38" s="1"/>
    </row>
    <row r="39" spans="1:15" ht="12.75" customHeight="1">
      <c r="A39" s="30">
        <v>29</v>
      </c>
      <c r="B39" s="227" t="s">
        <v>296</v>
      </c>
      <c r="C39" s="248">
        <v>1985.8</v>
      </c>
      <c r="D39" s="249">
        <v>2001.4333333333334</v>
      </c>
      <c r="E39" s="249">
        <v>1965.8666666666668</v>
      </c>
      <c r="F39" s="249">
        <v>1945.9333333333334</v>
      </c>
      <c r="G39" s="249">
        <v>1910.3666666666668</v>
      </c>
      <c r="H39" s="249">
        <v>2021.3666666666668</v>
      </c>
      <c r="I39" s="249">
        <v>2056.9333333333334</v>
      </c>
      <c r="J39" s="249">
        <v>2076.8666666666668</v>
      </c>
      <c r="K39" s="248">
        <v>2037</v>
      </c>
      <c r="L39" s="248">
        <v>1981.5</v>
      </c>
      <c r="M39" s="248">
        <v>0.25335000000000002</v>
      </c>
      <c r="N39" s="1"/>
      <c r="O39" s="1"/>
    </row>
    <row r="40" spans="1:15" ht="12.75" customHeight="1">
      <c r="A40" s="30">
        <v>30</v>
      </c>
      <c r="B40" s="227" t="s">
        <v>51</v>
      </c>
      <c r="C40" s="248">
        <v>563.85</v>
      </c>
      <c r="D40" s="249">
        <v>561.73333333333335</v>
      </c>
      <c r="E40" s="249">
        <v>557.11666666666667</v>
      </c>
      <c r="F40" s="249">
        <v>550.38333333333333</v>
      </c>
      <c r="G40" s="249">
        <v>545.76666666666665</v>
      </c>
      <c r="H40" s="249">
        <v>568.4666666666667</v>
      </c>
      <c r="I40" s="249">
        <v>573.08333333333348</v>
      </c>
      <c r="J40" s="249">
        <v>579.81666666666672</v>
      </c>
      <c r="K40" s="248">
        <v>566.35</v>
      </c>
      <c r="L40" s="248">
        <v>555</v>
      </c>
      <c r="M40" s="248">
        <v>23.417960000000001</v>
      </c>
      <c r="N40" s="1"/>
      <c r="O40" s="1"/>
    </row>
    <row r="41" spans="1:15" ht="12.75" customHeight="1">
      <c r="A41" s="30">
        <v>31</v>
      </c>
      <c r="B41" s="227" t="s">
        <v>793</v>
      </c>
      <c r="C41" s="248">
        <v>1426</v>
      </c>
      <c r="D41" s="249">
        <v>1444.6499999999999</v>
      </c>
      <c r="E41" s="249">
        <v>1401.3499999999997</v>
      </c>
      <c r="F41" s="249">
        <v>1376.6999999999998</v>
      </c>
      <c r="G41" s="249">
        <v>1333.3999999999996</v>
      </c>
      <c r="H41" s="249">
        <v>1469.2999999999997</v>
      </c>
      <c r="I41" s="249">
        <v>1512.6</v>
      </c>
      <c r="J41" s="249">
        <v>1537.2499999999998</v>
      </c>
      <c r="K41" s="248">
        <v>1487.95</v>
      </c>
      <c r="L41" s="248">
        <v>1420</v>
      </c>
      <c r="M41" s="248">
        <v>3.9105400000000001</v>
      </c>
      <c r="N41" s="1"/>
      <c r="O41" s="1"/>
    </row>
    <row r="42" spans="1:15" ht="12.75" customHeight="1">
      <c r="A42" s="30">
        <v>32</v>
      </c>
      <c r="B42" s="227" t="s">
        <v>761</v>
      </c>
      <c r="C42" s="248">
        <v>686.65</v>
      </c>
      <c r="D42" s="249">
        <v>687.35</v>
      </c>
      <c r="E42" s="249">
        <v>681.80000000000007</v>
      </c>
      <c r="F42" s="249">
        <v>676.95</v>
      </c>
      <c r="G42" s="249">
        <v>671.40000000000009</v>
      </c>
      <c r="H42" s="249">
        <v>692.2</v>
      </c>
      <c r="I42" s="249">
        <v>697.75</v>
      </c>
      <c r="J42" s="249">
        <v>702.6</v>
      </c>
      <c r="K42" s="248">
        <v>692.9</v>
      </c>
      <c r="L42" s="248">
        <v>682.5</v>
      </c>
      <c r="M42" s="248">
        <v>0.37842999999999999</v>
      </c>
      <c r="N42" s="1"/>
      <c r="O42" s="1"/>
    </row>
    <row r="43" spans="1:15" ht="12.75" customHeight="1">
      <c r="A43" s="30">
        <v>33</v>
      </c>
      <c r="B43" s="227" t="s">
        <v>53</v>
      </c>
      <c r="C43" s="248">
        <v>4610.45</v>
      </c>
      <c r="D43" s="249">
        <v>4583.833333333333</v>
      </c>
      <c r="E43" s="249">
        <v>4547.6666666666661</v>
      </c>
      <c r="F43" s="249">
        <v>4484.8833333333332</v>
      </c>
      <c r="G43" s="249">
        <v>4448.7166666666662</v>
      </c>
      <c r="H43" s="249">
        <v>4646.6166666666659</v>
      </c>
      <c r="I43" s="249">
        <v>4682.7833333333319</v>
      </c>
      <c r="J43" s="249">
        <v>4745.5666666666657</v>
      </c>
      <c r="K43" s="248">
        <v>4620</v>
      </c>
      <c r="L43" s="248">
        <v>4521.05</v>
      </c>
      <c r="M43" s="248">
        <v>3.0846399999999998</v>
      </c>
      <c r="N43" s="1"/>
      <c r="O43" s="1"/>
    </row>
    <row r="44" spans="1:15" ht="12.75" customHeight="1">
      <c r="A44" s="30">
        <v>34</v>
      </c>
      <c r="B44" s="227" t="s">
        <v>54</v>
      </c>
      <c r="C44" s="248">
        <v>324.5</v>
      </c>
      <c r="D44" s="249">
        <v>321.0333333333333</v>
      </c>
      <c r="E44" s="249">
        <v>316.76666666666659</v>
      </c>
      <c r="F44" s="249">
        <v>309.0333333333333</v>
      </c>
      <c r="G44" s="249">
        <v>304.76666666666659</v>
      </c>
      <c r="H44" s="249">
        <v>328.76666666666659</v>
      </c>
      <c r="I44" s="249">
        <v>333.03333333333325</v>
      </c>
      <c r="J44" s="249">
        <v>340.76666666666659</v>
      </c>
      <c r="K44" s="248">
        <v>325.3</v>
      </c>
      <c r="L44" s="248">
        <v>313.3</v>
      </c>
      <c r="M44" s="248">
        <v>33.893279999999997</v>
      </c>
      <c r="N44" s="1"/>
      <c r="O44" s="1"/>
    </row>
    <row r="45" spans="1:15" ht="12.75" customHeight="1">
      <c r="A45" s="30">
        <v>35</v>
      </c>
      <c r="B45" s="227" t="s">
        <v>815</v>
      </c>
      <c r="C45" s="248">
        <v>298.89999999999998</v>
      </c>
      <c r="D45" s="249">
        <v>300.34999999999997</v>
      </c>
      <c r="E45" s="249">
        <v>296.54999999999995</v>
      </c>
      <c r="F45" s="249">
        <v>294.2</v>
      </c>
      <c r="G45" s="249">
        <v>290.39999999999998</v>
      </c>
      <c r="H45" s="249">
        <v>302.69999999999993</v>
      </c>
      <c r="I45" s="249">
        <v>306.5</v>
      </c>
      <c r="J45" s="249">
        <v>308.84999999999991</v>
      </c>
      <c r="K45" s="248">
        <v>304.14999999999998</v>
      </c>
      <c r="L45" s="248">
        <v>298</v>
      </c>
      <c r="M45" s="248">
        <v>0.60860999999999998</v>
      </c>
      <c r="N45" s="1"/>
      <c r="O45" s="1"/>
    </row>
    <row r="46" spans="1:15" ht="12.75" customHeight="1">
      <c r="A46" s="30">
        <v>36</v>
      </c>
      <c r="B46" s="227" t="s">
        <v>297</v>
      </c>
      <c r="C46" s="248">
        <v>557.15</v>
      </c>
      <c r="D46" s="249">
        <v>554.35</v>
      </c>
      <c r="E46" s="249">
        <v>544.70000000000005</v>
      </c>
      <c r="F46" s="249">
        <v>532.25</v>
      </c>
      <c r="G46" s="249">
        <v>522.6</v>
      </c>
      <c r="H46" s="249">
        <v>566.80000000000007</v>
      </c>
      <c r="I46" s="249">
        <v>576.44999999999993</v>
      </c>
      <c r="J46" s="249">
        <v>588.90000000000009</v>
      </c>
      <c r="K46" s="248">
        <v>564</v>
      </c>
      <c r="L46" s="248">
        <v>541.9</v>
      </c>
      <c r="M46" s="248">
        <v>1.5919000000000001</v>
      </c>
      <c r="N46" s="1"/>
      <c r="O46" s="1"/>
    </row>
    <row r="47" spans="1:15" ht="12.75" customHeight="1">
      <c r="A47" s="30">
        <v>37</v>
      </c>
      <c r="B47" s="227" t="s">
        <v>55</v>
      </c>
      <c r="C47" s="248">
        <v>144.15</v>
      </c>
      <c r="D47" s="249">
        <v>142.56666666666666</v>
      </c>
      <c r="E47" s="249">
        <v>140.28333333333333</v>
      </c>
      <c r="F47" s="249">
        <v>136.41666666666666</v>
      </c>
      <c r="G47" s="249">
        <v>134.13333333333333</v>
      </c>
      <c r="H47" s="249">
        <v>146.43333333333334</v>
      </c>
      <c r="I47" s="249">
        <v>148.71666666666664</v>
      </c>
      <c r="J47" s="249">
        <v>152.58333333333334</v>
      </c>
      <c r="K47" s="248">
        <v>144.85</v>
      </c>
      <c r="L47" s="248">
        <v>138.69999999999999</v>
      </c>
      <c r="M47" s="248">
        <v>117.33137000000001</v>
      </c>
      <c r="N47" s="1"/>
      <c r="O47" s="1"/>
    </row>
    <row r="48" spans="1:15" ht="12.75" customHeight="1">
      <c r="A48" s="30">
        <v>38</v>
      </c>
      <c r="B48" s="227" t="s">
        <v>57</v>
      </c>
      <c r="C48" s="248">
        <v>3080.95</v>
      </c>
      <c r="D48" s="249">
        <v>3069.9833333333336</v>
      </c>
      <c r="E48" s="249">
        <v>3051.9666666666672</v>
      </c>
      <c r="F48" s="249">
        <v>3022.9833333333336</v>
      </c>
      <c r="G48" s="249">
        <v>3004.9666666666672</v>
      </c>
      <c r="H48" s="249">
        <v>3098.9666666666672</v>
      </c>
      <c r="I48" s="249">
        <v>3116.9833333333336</v>
      </c>
      <c r="J48" s="249">
        <v>3145.9666666666672</v>
      </c>
      <c r="K48" s="248">
        <v>3088</v>
      </c>
      <c r="L48" s="248">
        <v>3041</v>
      </c>
      <c r="M48" s="248">
        <v>6.5559399999999997</v>
      </c>
      <c r="N48" s="1"/>
      <c r="O48" s="1"/>
    </row>
    <row r="49" spans="1:15" ht="12.75" customHeight="1">
      <c r="A49" s="30">
        <v>39</v>
      </c>
      <c r="B49" s="227" t="s">
        <v>298</v>
      </c>
      <c r="C49" s="248">
        <v>221.55</v>
      </c>
      <c r="D49" s="249">
        <v>222.43333333333331</v>
      </c>
      <c r="E49" s="249">
        <v>219.11666666666662</v>
      </c>
      <c r="F49" s="249">
        <v>216.68333333333331</v>
      </c>
      <c r="G49" s="249">
        <v>213.36666666666662</v>
      </c>
      <c r="H49" s="249">
        <v>224.86666666666662</v>
      </c>
      <c r="I49" s="249">
        <v>228.18333333333328</v>
      </c>
      <c r="J49" s="249">
        <v>230.61666666666662</v>
      </c>
      <c r="K49" s="248">
        <v>225.75</v>
      </c>
      <c r="L49" s="248">
        <v>220</v>
      </c>
      <c r="M49" s="248">
        <v>2.3203499999999999</v>
      </c>
      <c r="N49" s="1"/>
      <c r="O49" s="1"/>
    </row>
    <row r="50" spans="1:15" ht="12.75" customHeight="1">
      <c r="A50" s="30">
        <v>40</v>
      </c>
      <c r="B50" s="227" t="s">
        <v>299</v>
      </c>
      <c r="C50" s="248">
        <v>3380.2</v>
      </c>
      <c r="D50" s="249">
        <v>3383.3833333333332</v>
      </c>
      <c r="E50" s="249">
        <v>3356.8166666666666</v>
      </c>
      <c r="F50" s="249">
        <v>3333.4333333333334</v>
      </c>
      <c r="G50" s="249">
        <v>3306.8666666666668</v>
      </c>
      <c r="H50" s="249">
        <v>3406.7666666666664</v>
      </c>
      <c r="I50" s="249">
        <v>3433.333333333333</v>
      </c>
      <c r="J50" s="249">
        <v>3456.7166666666662</v>
      </c>
      <c r="K50" s="248">
        <v>3409.95</v>
      </c>
      <c r="L50" s="248">
        <v>3360</v>
      </c>
      <c r="M50" s="248">
        <v>2.487E-2</v>
      </c>
      <c r="N50" s="1"/>
      <c r="O50" s="1"/>
    </row>
    <row r="51" spans="1:15" ht="12.75" customHeight="1">
      <c r="A51" s="30">
        <v>41</v>
      </c>
      <c r="B51" s="227" t="s">
        <v>300</v>
      </c>
      <c r="C51" s="248">
        <v>2028.15</v>
      </c>
      <c r="D51" s="249">
        <v>2034.2166666666665</v>
      </c>
      <c r="E51" s="249">
        <v>2008.9333333333329</v>
      </c>
      <c r="F51" s="249">
        <v>1989.7166666666665</v>
      </c>
      <c r="G51" s="249">
        <v>1964.4333333333329</v>
      </c>
      <c r="H51" s="249">
        <v>2053.4333333333329</v>
      </c>
      <c r="I51" s="249">
        <v>2078.7166666666662</v>
      </c>
      <c r="J51" s="249">
        <v>2097.9333333333329</v>
      </c>
      <c r="K51" s="248">
        <v>2059.5</v>
      </c>
      <c r="L51" s="248">
        <v>2015</v>
      </c>
      <c r="M51" s="248">
        <v>2.2580100000000001</v>
      </c>
      <c r="N51" s="1"/>
      <c r="O51" s="1"/>
    </row>
    <row r="52" spans="1:15" ht="12.75" customHeight="1">
      <c r="A52" s="30">
        <v>42</v>
      </c>
      <c r="B52" s="227" t="s">
        <v>301</v>
      </c>
      <c r="C52" s="248">
        <v>8095.3</v>
      </c>
      <c r="D52" s="249">
        <v>8064.5</v>
      </c>
      <c r="E52" s="249">
        <v>8000.8</v>
      </c>
      <c r="F52" s="249">
        <v>7906.3</v>
      </c>
      <c r="G52" s="249">
        <v>7842.6</v>
      </c>
      <c r="H52" s="249">
        <v>8159</v>
      </c>
      <c r="I52" s="249">
        <v>8222.7000000000007</v>
      </c>
      <c r="J52" s="249">
        <v>8317.2000000000007</v>
      </c>
      <c r="K52" s="248">
        <v>8128.2</v>
      </c>
      <c r="L52" s="248">
        <v>7970</v>
      </c>
      <c r="M52" s="248">
        <v>0.26557999999999998</v>
      </c>
      <c r="N52" s="1"/>
      <c r="O52" s="1"/>
    </row>
    <row r="53" spans="1:15" ht="12.75" customHeight="1">
      <c r="A53" s="30">
        <v>43</v>
      </c>
      <c r="B53" s="227" t="s">
        <v>60</v>
      </c>
      <c r="C53" s="248">
        <v>437.7</v>
      </c>
      <c r="D53" s="249">
        <v>438.54999999999995</v>
      </c>
      <c r="E53" s="249">
        <v>434.19999999999993</v>
      </c>
      <c r="F53" s="249">
        <v>430.7</v>
      </c>
      <c r="G53" s="249">
        <v>426.34999999999997</v>
      </c>
      <c r="H53" s="249">
        <v>442.0499999999999</v>
      </c>
      <c r="I53" s="249">
        <v>446.39999999999992</v>
      </c>
      <c r="J53" s="249">
        <v>449.89999999999986</v>
      </c>
      <c r="K53" s="248">
        <v>442.9</v>
      </c>
      <c r="L53" s="248">
        <v>435.05</v>
      </c>
      <c r="M53" s="248">
        <v>13.70125</v>
      </c>
      <c r="N53" s="1"/>
      <c r="O53" s="1"/>
    </row>
    <row r="54" spans="1:15" ht="12.75" customHeight="1">
      <c r="A54" s="30">
        <v>44</v>
      </c>
      <c r="B54" s="227" t="s">
        <v>302</v>
      </c>
      <c r="C54" s="248">
        <v>392.5</v>
      </c>
      <c r="D54" s="249">
        <v>393.59999999999997</v>
      </c>
      <c r="E54" s="249">
        <v>389.69999999999993</v>
      </c>
      <c r="F54" s="249">
        <v>386.9</v>
      </c>
      <c r="G54" s="249">
        <v>382.99999999999994</v>
      </c>
      <c r="H54" s="249">
        <v>396.39999999999992</v>
      </c>
      <c r="I54" s="249">
        <v>400.2999999999999</v>
      </c>
      <c r="J54" s="249">
        <v>403.09999999999991</v>
      </c>
      <c r="K54" s="248">
        <v>397.5</v>
      </c>
      <c r="L54" s="248">
        <v>390.8</v>
      </c>
      <c r="M54" s="248">
        <v>0.83997999999999995</v>
      </c>
      <c r="N54" s="1"/>
      <c r="O54" s="1"/>
    </row>
    <row r="55" spans="1:15" ht="12.75" customHeight="1">
      <c r="A55" s="30">
        <v>45</v>
      </c>
      <c r="B55" s="227" t="s">
        <v>242</v>
      </c>
      <c r="C55" s="248">
        <v>4090.2</v>
      </c>
      <c r="D55" s="249">
        <v>4063.3666666666663</v>
      </c>
      <c r="E55" s="249">
        <v>4026.833333333333</v>
      </c>
      <c r="F55" s="249">
        <v>3963.4666666666667</v>
      </c>
      <c r="G55" s="249">
        <v>3926.9333333333334</v>
      </c>
      <c r="H55" s="249">
        <v>4126.7333333333327</v>
      </c>
      <c r="I55" s="249">
        <v>4163.2666666666664</v>
      </c>
      <c r="J55" s="249">
        <v>4226.6333333333323</v>
      </c>
      <c r="K55" s="248">
        <v>4099.8999999999996</v>
      </c>
      <c r="L55" s="248">
        <v>4000</v>
      </c>
      <c r="M55" s="248">
        <v>3.0072399999999999</v>
      </c>
      <c r="N55" s="1"/>
      <c r="O55" s="1"/>
    </row>
    <row r="56" spans="1:15" ht="12.75" customHeight="1">
      <c r="A56" s="30">
        <v>46</v>
      </c>
      <c r="B56" s="227" t="s">
        <v>61</v>
      </c>
      <c r="C56" s="248">
        <v>946.2</v>
      </c>
      <c r="D56" s="249">
        <v>942.23333333333346</v>
      </c>
      <c r="E56" s="249">
        <v>936.3666666666669</v>
      </c>
      <c r="F56" s="249">
        <v>926.53333333333342</v>
      </c>
      <c r="G56" s="249">
        <v>920.66666666666686</v>
      </c>
      <c r="H56" s="249">
        <v>952.06666666666695</v>
      </c>
      <c r="I56" s="249">
        <v>957.93333333333351</v>
      </c>
      <c r="J56" s="249">
        <v>967.76666666666699</v>
      </c>
      <c r="K56" s="248">
        <v>948.1</v>
      </c>
      <c r="L56" s="248">
        <v>932.4</v>
      </c>
      <c r="M56" s="248">
        <v>48.423360000000002</v>
      </c>
      <c r="N56" s="1"/>
      <c r="O56" s="1"/>
    </row>
    <row r="57" spans="1:15" ht="12" customHeight="1">
      <c r="A57" s="30">
        <v>47</v>
      </c>
      <c r="B57" s="227" t="s">
        <v>303</v>
      </c>
      <c r="C57" s="248">
        <v>2680.95</v>
      </c>
      <c r="D57" s="249">
        <v>2684.4166666666665</v>
      </c>
      <c r="E57" s="249">
        <v>2664.4333333333329</v>
      </c>
      <c r="F57" s="249">
        <v>2647.9166666666665</v>
      </c>
      <c r="G57" s="249">
        <v>2627.9333333333329</v>
      </c>
      <c r="H57" s="249">
        <v>2700.9333333333329</v>
      </c>
      <c r="I57" s="249">
        <v>2720.9166666666665</v>
      </c>
      <c r="J57" s="249">
        <v>2737.4333333333329</v>
      </c>
      <c r="K57" s="248">
        <v>2704.4</v>
      </c>
      <c r="L57" s="248">
        <v>2667.9</v>
      </c>
      <c r="M57" s="248">
        <v>5.1909999999999998E-2</v>
      </c>
      <c r="N57" s="1"/>
      <c r="O57" s="1"/>
    </row>
    <row r="58" spans="1:15" ht="12.75" customHeight="1">
      <c r="A58" s="30">
        <v>48</v>
      </c>
      <c r="B58" s="227" t="s">
        <v>304</v>
      </c>
      <c r="C58" s="248">
        <v>580.75</v>
      </c>
      <c r="D58" s="249">
        <v>584.18333333333339</v>
      </c>
      <c r="E58" s="249">
        <v>576.16666666666674</v>
      </c>
      <c r="F58" s="249">
        <v>571.58333333333337</v>
      </c>
      <c r="G58" s="249">
        <v>563.56666666666672</v>
      </c>
      <c r="H58" s="249">
        <v>588.76666666666677</v>
      </c>
      <c r="I58" s="249">
        <v>596.78333333333342</v>
      </c>
      <c r="J58" s="249">
        <v>601.36666666666679</v>
      </c>
      <c r="K58" s="248">
        <v>592.20000000000005</v>
      </c>
      <c r="L58" s="248">
        <v>579.6</v>
      </c>
      <c r="M58" s="248">
        <v>4.7842900000000004</v>
      </c>
      <c r="N58" s="1"/>
      <c r="O58" s="1"/>
    </row>
    <row r="59" spans="1:15" ht="12.75" customHeight="1">
      <c r="A59" s="30">
        <v>49</v>
      </c>
      <c r="B59" s="227" t="s">
        <v>62</v>
      </c>
      <c r="C59" s="248">
        <v>3629.75</v>
      </c>
      <c r="D59" s="249">
        <v>3605.3666666666668</v>
      </c>
      <c r="E59" s="249">
        <v>3574.3833333333337</v>
      </c>
      <c r="F59" s="249">
        <v>3519.0166666666669</v>
      </c>
      <c r="G59" s="249">
        <v>3488.0333333333338</v>
      </c>
      <c r="H59" s="249">
        <v>3660.7333333333336</v>
      </c>
      <c r="I59" s="249">
        <v>3691.7166666666672</v>
      </c>
      <c r="J59" s="249">
        <v>3747.0833333333335</v>
      </c>
      <c r="K59" s="248">
        <v>3636.35</v>
      </c>
      <c r="L59" s="248">
        <v>3550</v>
      </c>
      <c r="M59" s="248">
        <v>2.3807800000000001</v>
      </c>
      <c r="N59" s="1"/>
      <c r="O59" s="1"/>
    </row>
    <row r="60" spans="1:15" ht="12.75" customHeight="1">
      <c r="A60" s="30">
        <v>50</v>
      </c>
      <c r="B60" s="227" t="s">
        <v>305</v>
      </c>
      <c r="C60" s="248">
        <v>1141.5</v>
      </c>
      <c r="D60" s="249">
        <v>1147.5166666666667</v>
      </c>
      <c r="E60" s="249">
        <v>1130.1333333333332</v>
      </c>
      <c r="F60" s="249">
        <v>1118.7666666666667</v>
      </c>
      <c r="G60" s="249">
        <v>1101.3833333333332</v>
      </c>
      <c r="H60" s="249">
        <v>1158.8833333333332</v>
      </c>
      <c r="I60" s="249">
        <v>1176.2666666666669</v>
      </c>
      <c r="J60" s="249">
        <v>1187.6333333333332</v>
      </c>
      <c r="K60" s="248">
        <v>1164.9000000000001</v>
      </c>
      <c r="L60" s="248">
        <v>1136.1500000000001</v>
      </c>
      <c r="M60" s="248">
        <v>0.26917000000000002</v>
      </c>
      <c r="N60" s="1"/>
      <c r="O60" s="1"/>
    </row>
    <row r="61" spans="1:15" ht="12.75" customHeight="1">
      <c r="A61" s="30">
        <v>51</v>
      </c>
      <c r="B61" s="227" t="s">
        <v>65</v>
      </c>
      <c r="C61" s="248">
        <v>6687</v>
      </c>
      <c r="D61" s="249">
        <v>6663</v>
      </c>
      <c r="E61" s="249">
        <v>6621</v>
      </c>
      <c r="F61" s="249">
        <v>6555</v>
      </c>
      <c r="G61" s="249">
        <v>6513</v>
      </c>
      <c r="H61" s="249">
        <v>6729</v>
      </c>
      <c r="I61" s="249">
        <v>6771</v>
      </c>
      <c r="J61" s="249">
        <v>6837</v>
      </c>
      <c r="K61" s="248">
        <v>6705</v>
      </c>
      <c r="L61" s="248">
        <v>6597</v>
      </c>
      <c r="M61" s="248">
        <v>6.5955899999999996</v>
      </c>
      <c r="N61" s="1"/>
      <c r="O61" s="1"/>
    </row>
    <row r="62" spans="1:15" ht="12.75" customHeight="1">
      <c r="A62" s="30">
        <v>52</v>
      </c>
      <c r="B62" s="227" t="s">
        <v>64</v>
      </c>
      <c r="C62" s="248">
        <v>1619.05</v>
      </c>
      <c r="D62" s="249">
        <v>1612.0666666666668</v>
      </c>
      <c r="E62" s="249">
        <v>1597.1333333333337</v>
      </c>
      <c r="F62" s="249">
        <v>1575.2166666666669</v>
      </c>
      <c r="G62" s="249">
        <v>1560.2833333333338</v>
      </c>
      <c r="H62" s="249">
        <v>1633.9833333333336</v>
      </c>
      <c r="I62" s="249">
        <v>1648.9166666666665</v>
      </c>
      <c r="J62" s="249">
        <v>1670.8333333333335</v>
      </c>
      <c r="K62" s="248">
        <v>1627</v>
      </c>
      <c r="L62" s="248">
        <v>1590.15</v>
      </c>
      <c r="M62" s="248">
        <v>15.084759999999999</v>
      </c>
      <c r="N62" s="1"/>
      <c r="O62" s="1"/>
    </row>
    <row r="63" spans="1:15" ht="12.75" customHeight="1">
      <c r="A63" s="30">
        <v>53</v>
      </c>
      <c r="B63" s="227" t="s">
        <v>243</v>
      </c>
      <c r="C63" s="248">
        <v>6116</v>
      </c>
      <c r="D63" s="249">
        <v>6124.1500000000005</v>
      </c>
      <c r="E63" s="249">
        <v>6082.3000000000011</v>
      </c>
      <c r="F63" s="249">
        <v>6048.6</v>
      </c>
      <c r="G63" s="249">
        <v>6006.7500000000009</v>
      </c>
      <c r="H63" s="249">
        <v>6157.8500000000013</v>
      </c>
      <c r="I63" s="249">
        <v>6199.7000000000016</v>
      </c>
      <c r="J63" s="249">
        <v>6233.4000000000015</v>
      </c>
      <c r="K63" s="248">
        <v>6166</v>
      </c>
      <c r="L63" s="248">
        <v>6090.45</v>
      </c>
      <c r="M63" s="248">
        <v>0.55701999999999996</v>
      </c>
      <c r="N63" s="1"/>
      <c r="O63" s="1"/>
    </row>
    <row r="64" spans="1:15" ht="12.75" customHeight="1">
      <c r="A64" s="30">
        <v>54</v>
      </c>
      <c r="B64" s="227" t="s">
        <v>306</v>
      </c>
      <c r="C64" s="248">
        <v>2864.15</v>
      </c>
      <c r="D64" s="249">
        <v>2859.5</v>
      </c>
      <c r="E64" s="249">
        <v>2839.7</v>
      </c>
      <c r="F64" s="249">
        <v>2815.25</v>
      </c>
      <c r="G64" s="249">
        <v>2795.45</v>
      </c>
      <c r="H64" s="249">
        <v>2883.95</v>
      </c>
      <c r="I64" s="249">
        <v>2903.75</v>
      </c>
      <c r="J64" s="249">
        <v>2928.2</v>
      </c>
      <c r="K64" s="248">
        <v>2879.3</v>
      </c>
      <c r="L64" s="248">
        <v>2835.05</v>
      </c>
      <c r="M64" s="248">
        <v>0.19964000000000001</v>
      </c>
      <c r="N64" s="1"/>
      <c r="O64" s="1"/>
    </row>
    <row r="65" spans="1:15" ht="12.75" customHeight="1">
      <c r="A65" s="30">
        <v>55</v>
      </c>
      <c r="B65" s="227" t="s">
        <v>66</v>
      </c>
      <c r="C65" s="248">
        <v>2134.25</v>
      </c>
      <c r="D65" s="249">
        <v>2126.1833333333334</v>
      </c>
      <c r="E65" s="249">
        <v>2104.5666666666666</v>
      </c>
      <c r="F65" s="249">
        <v>2074.8833333333332</v>
      </c>
      <c r="G65" s="249">
        <v>2053.2666666666664</v>
      </c>
      <c r="H65" s="249">
        <v>2155.8666666666668</v>
      </c>
      <c r="I65" s="249">
        <v>2177.4833333333336</v>
      </c>
      <c r="J65" s="249">
        <v>2207.166666666667</v>
      </c>
      <c r="K65" s="248">
        <v>2147.8000000000002</v>
      </c>
      <c r="L65" s="248">
        <v>2096.5</v>
      </c>
      <c r="M65" s="248">
        <v>2.4993400000000001</v>
      </c>
      <c r="N65" s="1"/>
      <c r="O65" s="1"/>
    </row>
    <row r="66" spans="1:15" ht="12.75" customHeight="1">
      <c r="A66" s="30">
        <v>56</v>
      </c>
      <c r="B66" s="227" t="s">
        <v>307</v>
      </c>
      <c r="C66" s="248">
        <v>391.85</v>
      </c>
      <c r="D66" s="249">
        <v>396.5333333333333</v>
      </c>
      <c r="E66" s="249">
        <v>384.16666666666663</v>
      </c>
      <c r="F66" s="249">
        <v>376.48333333333335</v>
      </c>
      <c r="G66" s="249">
        <v>364.11666666666667</v>
      </c>
      <c r="H66" s="249">
        <v>404.21666666666658</v>
      </c>
      <c r="I66" s="249">
        <v>416.58333333333326</v>
      </c>
      <c r="J66" s="249">
        <v>424.26666666666654</v>
      </c>
      <c r="K66" s="248">
        <v>408.9</v>
      </c>
      <c r="L66" s="248">
        <v>388.85</v>
      </c>
      <c r="M66" s="248">
        <v>101.4709</v>
      </c>
      <c r="N66" s="1"/>
      <c r="O66" s="1"/>
    </row>
    <row r="67" spans="1:15" ht="12.75" customHeight="1">
      <c r="A67" s="30">
        <v>57</v>
      </c>
      <c r="B67" s="227" t="s">
        <v>67</v>
      </c>
      <c r="C67" s="248">
        <v>245.05</v>
      </c>
      <c r="D67" s="249">
        <v>245.33333333333334</v>
      </c>
      <c r="E67" s="249">
        <v>242.01666666666668</v>
      </c>
      <c r="F67" s="249">
        <v>238.98333333333335</v>
      </c>
      <c r="G67" s="249">
        <v>235.66666666666669</v>
      </c>
      <c r="H67" s="249">
        <v>248.36666666666667</v>
      </c>
      <c r="I67" s="249">
        <v>251.68333333333334</v>
      </c>
      <c r="J67" s="249">
        <v>254.71666666666667</v>
      </c>
      <c r="K67" s="248">
        <v>248.65</v>
      </c>
      <c r="L67" s="248">
        <v>242.3</v>
      </c>
      <c r="M67" s="248">
        <v>53.093240000000002</v>
      </c>
      <c r="N67" s="1"/>
      <c r="O67" s="1"/>
    </row>
    <row r="68" spans="1:15" ht="12.75" customHeight="1">
      <c r="A68" s="30">
        <v>58</v>
      </c>
      <c r="B68" s="227" t="s">
        <v>68</v>
      </c>
      <c r="C68" s="248">
        <v>182.45</v>
      </c>
      <c r="D68" s="249">
        <v>182.48333333333335</v>
      </c>
      <c r="E68" s="249">
        <v>180.81666666666669</v>
      </c>
      <c r="F68" s="249">
        <v>179.18333333333334</v>
      </c>
      <c r="G68" s="249">
        <v>177.51666666666668</v>
      </c>
      <c r="H68" s="249">
        <v>184.1166666666667</v>
      </c>
      <c r="I68" s="249">
        <v>185.78333333333333</v>
      </c>
      <c r="J68" s="249">
        <v>187.41666666666671</v>
      </c>
      <c r="K68" s="248">
        <v>184.15</v>
      </c>
      <c r="L68" s="248">
        <v>180.85</v>
      </c>
      <c r="M68" s="248">
        <v>215.88072</v>
      </c>
      <c r="N68" s="1"/>
      <c r="O68" s="1"/>
    </row>
    <row r="69" spans="1:15" ht="12.75" customHeight="1">
      <c r="A69" s="30">
        <v>59</v>
      </c>
      <c r="B69" s="227" t="s">
        <v>244</v>
      </c>
      <c r="C69" s="248">
        <v>90.05</v>
      </c>
      <c r="D69" s="249">
        <v>90.333333333333329</v>
      </c>
      <c r="E69" s="249">
        <v>88.216666666666654</v>
      </c>
      <c r="F69" s="249">
        <v>86.383333333333326</v>
      </c>
      <c r="G69" s="249">
        <v>84.266666666666652</v>
      </c>
      <c r="H69" s="249">
        <v>92.166666666666657</v>
      </c>
      <c r="I69" s="249">
        <v>94.283333333333331</v>
      </c>
      <c r="J69" s="249">
        <v>96.11666666666666</v>
      </c>
      <c r="K69" s="248">
        <v>92.45</v>
      </c>
      <c r="L69" s="248">
        <v>88.5</v>
      </c>
      <c r="M69" s="248">
        <v>228.59602000000001</v>
      </c>
      <c r="N69" s="1"/>
      <c r="O69" s="1"/>
    </row>
    <row r="70" spans="1:15" ht="12.75" customHeight="1">
      <c r="A70" s="30">
        <v>60</v>
      </c>
      <c r="B70" s="227" t="s">
        <v>308</v>
      </c>
      <c r="C70" s="248">
        <v>33.700000000000003</v>
      </c>
      <c r="D70" s="249">
        <v>33.449999999999996</v>
      </c>
      <c r="E70" s="249">
        <v>32.649999999999991</v>
      </c>
      <c r="F70" s="249">
        <v>31.599999999999994</v>
      </c>
      <c r="G70" s="249">
        <v>30.79999999999999</v>
      </c>
      <c r="H70" s="249">
        <v>34.499999999999993</v>
      </c>
      <c r="I70" s="249">
        <v>35.29999999999999</v>
      </c>
      <c r="J70" s="249">
        <v>36.349999999999994</v>
      </c>
      <c r="K70" s="248">
        <v>34.25</v>
      </c>
      <c r="L70" s="248">
        <v>32.4</v>
      </c>
      <c r="M70" s="248">
        <v>840.07974000000002</v>
      </c>
      <c r="N70" s="1"/>
      <c r="O70" s="1"/>
    </row>
    <row r="71" spans="1:15" ht="12.75" customHeight="1">
      <c r="A71" s="30">
        <v>61</v>
      </c>
      <c r="B71" s="227" t="s">
        <v>69</v>
      </c>
      <c r="C71" s="248">
        <v>1656.65</v>
      </c>
      <c r="D71" s="249">
        <v>1641.0833333333333</v>
      </c>
      <c r="E71" s="249">
        <v>1622.6666666666665</v>
      </c>
      <c r="F71" s="249">
        <v>1588.6833333333332</v>
      </c>
      <c r="G71" s="249">
        <v>1570.2666666666664</v>
      </c>
      <c r="H71" s="249">
        <v>1675.0666666666666</v>
      </c>
      <c r="I71" s="249">
        <v>1693.4833333333331</v>
      </c>
      <c r="J71" s="249">
        <v>1727.4666666666667</v>
      </c>
      <c r="K71" s="248">
        <v>1659.5</v>
      </c>
      <c r="L71" s="248">
        <v>1607.1</v>
      </c>
      <c r="M71" s="248">
        <v>5.0186000000000002</v>
      </c>
      <c r="N71" s="1"/>
      <c r="O71" s="1"/>
    </row>
    <row r="72" spans="1:15" ht="12.75" customHeight="1">
      <c r="A72" s="30">
        <v>62</v>
      </c>
      <c r="B72" s="227" t="s">
        <v>309</v>
      </c>
      <c r="C72" s="248">
        <v>4793.8999999999996</v>
      </c>
      <c r="D72" s="249">
        <v>4785.2</v>
      </c>
      <c r="E72" s="249">
        <v>4740.2</v>
      </c>
      <c r="F72" s="249">
        <v>4686.5</v>
      </c>
      <c r="G72" s="249">
        <v>4641.5</v>
      </c>
      <c r="H72" s="249">
        <v>4838.8999999999996</v>
      </c>
      <c r="I72" s="249">
        <v>4883.8999999999996</v>
      </c>
      <c r="J72" s="249">
        <v>4937.5999999999995</v>
      </c>
      <c r="K72" s="248">
        <v>4830.2</v>
      </c>
      <c r="L72" s="248">
        <v>4731.5</v>
      </c>
      <c r="M72" s="248">
        <v>8.7919999999999998E-2</v>
      </c>
      <c r="N72" s="1"/>
      <c r="O72" s="1"/>
    </row>
    <row r="73" spans="1:15" ht="12.75" customHeight="1">
      <c r="A73" s="30">
        <v>63</v>
      </c>
      <c r="B73" s="227" t="s">
        <v>72</v>
      </c>
      <c r="C73" s="248">
        <v>592.1</v>
      </c>
      <c r="D73" s="249">
        <v>593.85</v>
      </c>
      <c r="E73" s="249">
        <v>588.25</v>
      </c>
      <c r="F73" s="249">
        <v>584.4</v>
      </c>
      <c r="G73" s="249">
        <v>578.79999999999995</v>
      </c>
      <c r="H73" s="249">
        <v>597.70000000000005</v>
      </c>
      <c r="I73" s="249">
        <v>603.30000000000018</v>
      </c>
      <c r="J73" s="249">
        <v>607.15000000000009</v>
      </c>
      <c r="K73" s="248">
        <v>599.45000000000005</v>
      </c>
      <c r="L73" s="248">
        <v>590</v>
      </c>
      <c r="M73" s="248">
        <v>3.9613800000000001</v>
      </c>
      <c r="N73" s="1"/>
      <c r="O73" s="1"/>
    </row>
    <row r="74" spans="1:15" ht="12.75" customHeight="1">
      <c r="A74" s="30">
        <v>64</v>
      </c>
      <c r="B74" s="227" t="s">
        <v>310</v>
      </c>
      <c r="C74" s="248">
        <v>927.3</v>
      </c>
      <c r="D74" s="249">
        <v>925.35</v>
      </c>
      <c r="E74" s="249">
        <v>916.7</v>
      </c>
      <c r="F74" s="249">
        <v>906.1</v>
      </c>
      <c r="G74" s="249">
        <v>897.45</v>
      </c>
      <c r="H74" s="249">
        <v>935.95</v>
      </c>
      <c r="I74" s="249">
        <v>944.59999999999991</v>
      </c>
      <c r="J74" s="249">
        <v>955.2</v>
      </c>
      <c r="K74" s="248">
        <v>934</v>
      </c>
      <c r="L74" s="248">
        <v>914.75</v>
      </c>
      <c r="M74" s="248">
        <v>3.6794600000000002</v>
      </c>
      <c r="N74" s="1"/>
      <c r="O74" s="1"/>
    </row>
    <row r="75" spans="1:15" ht="12.75" customHeight="1">
      <c r="A75" s="30">
        <v>65</v>
      </c>
      <c r="B75" s="227" t="s">
        <v>71</v>
      </c>
      <c r="C75" s="248">
        <v>100.45</v>
      </c>
      <c r="D75" s="249">
        <v>99.683333333333337</v>
      </c>
      <c r="E75" s="249">
        <v>98.51666666666668</v>
      </c>
      <c r="F75" s="249">
        <v>96.583333333333343</v>
      </c>
      <c r="G75" s="249">
        <v>95.416666666666686</v>
      </c>
      <c r="H75" s="249">
        <v>101.61666666666667</v>
      </c>
      <c r="I75" s="249">
        <v>102.78333333333333</v>
      </c>
      <c r="J75" s="249">
        <v>104.71666666666667</v>
      </c>
      <c r="K75" s="248">
        <v>100.85</v>
      </c>
      <c r="L75" s="248">
        <v>97.75</v>
      </c>
      <c r="M75" s="248">
        <v>228.72344000000001</v>
      </c>
      <c r="N75" s="1"/>
      <c r="O75" s="1"/>
    </row>
    <row r="76" spans="1:15" ht="12.75" customHeight="1">
      <c r="A76" s="30">
        <v>66</v>
      </c>
      <c r="B76" s="227" t="s">
        <v>73</v>
      </c>
      <c r="C76" s="248">
        <v>886.3</v>
      </c>
      <c r="D76" s="249">
        <v>879.36666666666667</v>
      </c>
      <c r="E76" s="249">
        <v>870.18333333333339</v>
      </c>
      <c r="F76" s="249">
        <v>854.06666666666672</v>
      </c>
      <c r="G76" s="249">
        <v>844.88333333333344</v>
      </c>
      <c r="H76" s="249">
        <v>895.48333333333335</v>
      </c>
      <c r="I76" s="249">
        <v>904.66666666666652</v>
      </c>
      <c r="J76" s="249">
        <v>920.7833333333333</v>
      </c>
      <c r="K76" s="248">
        <v>888.55</v>
      </c>
      <c r="L76" s="248">
        <v>863.25</v>
      </c>
      <c r="M76" s="248">
        <v>14.203250000000001</v>
      </c>
      <c r="N76" s="1"/>
      <c r="O76" s="1"/>
    </row>
    <row r="77" spans="1:15" ht="12.75" customHeight="1">
      <c r="A77" s="30">
        <v>67</v>
      </c>
      <c r="B77" s="227" t="s">
        <v>76</v>
      </c>
      <c r="C77" s="248">
        <v>83.8</v>
      </c>
      <c r="D77" s="249">
        <v>82.816666666666663</v>
      </c>
      <c r="E77" s="249">
        <v>81.533333333333331</v>
      </c>
      <c r="F77" s="249">
        <v>79.266666666666666</v>
      </c>
      <c r="G77" s="249">
        <v>77.983333333333334</v>
      </c>
      <c r="H77" s="249">
        <v>85.083333333333329</v>
      </c>
      <c r="I77" s="249">
        <v>86.36666666666666</v>
      </c>
      <c r="J77" s="249">
        <v>88.633333333333326</v>
      </c>
      <c r="K77" s="248">
        <v>84.1</v>
      </c>
      <c r="L77" s="248">
        <v>80.55</v>
      </c>
      <c r="M77" s="248">
        <v>251.90170000000001</v>
      </c>
      <c r="N77" s="1"/>
      <c r="O77" s="1"/>
    </row>
    <row r="78" spans="1:15" ht="12.75" customHeight="1">
      <c r="A78" s="30">
        <v>68</v>
      </c>
      <c r="B78" s="227" t="s">
        <v>80</v>
      </c>
      <c r="C78" s="248">
        <v>341.3</v>
      </c>
      <c r="D78" s="249">
        <v>340.31666666666666</v>
      </c>
      <c r="E78" s="249">
        <v>336.68333333333334</v>
      </c>
      <c r="F78" s="249">
        <v>332.06666666666666</v>
      </c>
      <c r="G78" s="249">
        <v>328.43333333333334</v>
      </c>
      <c r="H78" s="249">
        <v>344.93333333333334</v>
      </c>
      <c r="I78" s="249">
        <v>348.56666666666666</v>
      </c>
      <c r="J78" s="249">
        <v>353.18333333333334</v>
      </c>
      <c r="K78" s="248">
        <v>343.95</v>
      </c>
      <c r="L78" s="248">
        <v>335.7</v>
      </c>
      <c r="M78" s="248">
        <v>27.221150000000002</v>
      </c>
      <c r="N78" s="1"/>
      <c r="O78" s="1"/>
    </row>
    <row r="79" spans="1:15" ht="12.75" customHeight="1">
      <c r="A79" s="30">
        <v>69</v>
      </c>
      <c r="B79" s="227" t="s">
        <v>859</v>
      </c>
      <c r="C79" s="248">
        <v>9993.9500000000007</v>
      </c>
      <c r="D79" s="249">
        <v>10006.616666666667</v>
      </c>
      <c r="E79" s="249">
        <v>9962.4333333333343</v>
      </c>
      <c r="F79" s="249">
        <v>9930.9166666666679</v>
      </c>
      <c r="G79" s="249">
        <v>9886.7333333333354</v>
      </c>
      <c r="H79" s="249">
        <v>10038.133333333333</v>
      </c>
      <c r="I79" s="249">
        <v>10082.316666666664</v>
      </c>
      <c r="J79" s="249">
        <v>10113.833333333332</v>
      </c>
      <c r="K79" s="248">
        <v>10050.799999999999</v>
      </c>
      <c r="L79" s="248">
        <v>9975.1</v>
      </c>
      <c r="M79" s="248">
        <v>4.3099999999999996E-3</v>
      </c>
      <c r="N79" s="1"/>
      <c r="O79" s="1"/>
    </row>
    <row r="80" spans="1:15" ht="12.75" customHeight="1">
      <c r="A80" s="30">
        <v>70</v>
      </c>
      <c r="B80" s="227" t="s">
        <v>75</v>
      </c>
      <c r="C80" s="248">
        <v>840.4</v>
      </c>
      <c r="D80" s="249">
        <v>835.81666666666661</v>
      </c>
      <c r="E80" s="249">
        <v>826.58333333333326</v>
      </c>
      <c r="F80" s="249">
        <v>812.76666666666665</v>
      </c>
      <c r="G80" s="249">
        <v>803.5333333333333</v>
      </c>
      <c r="H80" s="249">
        <v>849.63333333333321</v>
      </c>
      <c r="I80" s="249">
        <v>858.86666666666656</v>
      </c>
      <c r="J80" s="249">
        <v>872.68333333333317</v>
      </c>
      <c r="K80" s="248">
        <v>845.05</v>
      </c>
      <c r="L80" s="248">
        <v>822</v>
      </c>
      <c r="M80" s="248">
        <v>63.971690000000002</v>
      </c>
      <c r="N80" s="1"/>
      <c r="O80" s="1"/>
    </row>
    <row r="81" spans="1:15" ht="12.75" customHeight="1">
      <c r="A81" s="30">
        <v>71</v>
      </c>
      <c r="B81" s="227" t="s">
        <v>77</v>
      </c>
      <c r="C81" s="248">
        <v>263.05</v>
      </c>
      <c r="D81" s="249">
        <v>264</v>
      </c>
      <c r="E81" s="249">
        <v>260.55</v>
      </c>
      <c r="F81" s="249">
        <v>258.05</v>
      </c>
      <c r="G81" s="249">
        <v>254.60000000000002</v>
      </c>
      <c r="H81" s="249">
        <v>266.5</v>
      </c>
      <c r="I81" s="249">
        <v>269.95000000000005</v>
      </c>
      <c r="J81" s="249">
        <v>272.45</v>
      </c>
      <c r="K81" s="248">
        <v>267.45</v>
      </c>
      <c r="L81" s="248">
        <v>261.5</v>
      </c>
      <c r="M81" s="248">
        <v>13.240539999999999</v>
      </c>
      <c r="N81" s="1"/>
      <c r="O81" s="1"/>
    </row>
    <row r="82" spans="1:15" ht="12.75" customHeight="1">
      <c r="A82" s="30">
        <v>72</v>
      </c>
      <c r="B82" s="227" t="s">
        <v>311</v>
      </c>
      <c r="C82" s="248">
        <v>1051.95</v>
      </c>
      <c r="D82" s="249">
        <v>1049.9666666666667</v>
      </c>
      <c r="E82" s="249">
        <v>1032.4833333333333</v>
      </c>
      <c r="F82" s="249">
        <v>1013.0166666666667</v>
      </c>
      <c r="G82" s="249">
        <v>995.5333333333333</v>
      </c>
      <c r="H82" s="249">
        <v>1069.4333333333334</v>
      </c>
      <c r="I82" s="249">
        <v>1086.916666666667</v>
      </c>
      <c r="J82" s="249">
        <v>1106.3833333333334</v>
      </c>
      <c r="K82" s="248">
        <v>1067.45</v>
      </c>
      <c r="L82" s="248">
        <v>1030.5</v>
      </c>
      <c r="M82" s="248">
        <v>1.1761999999999999</v>
      </c>
      <c r="N82" s="1"/>
      <c r="O82" s="1"/>
    </row>
    <row r="83" spans="1:15" ht="12.75" customHeight="1">
      <c r="A83" s="30">
        <v>73</v>
      </c>
      <c r="B83" s="227" t="s">
        <v>312</v>
      </c>
      <c r="C83" s="248">
        <v>300.64999999999998</v>
      </c>
      <c r="D83" s="249">
        <v>300.58333333333331</v>
      </c>
      <c r="E83" s="249">
        <v>296.71666666666664</v>
      </c>
      <c r="F83" s="249">
        <v>292.7833333333333</v>
      </c>
      <c r="G83" s="249">
        <v>288.91666666666663</v>
      </c>
      <c r="H83" s="249">
        <v>304.51666666666665</v>
      </c>
      <c r="I83" s="249">
        <v>308.38333333333333</v>
      </c>
      <c r="J83" s="249">
        <v>312.31666666666666</v>
      </c>
      <c r="K83" s="248">
        <v>304.45</v>
      </c>
      <c r="L83" s="248">
        <v>296.64999999999998</v>
      </c>
      <c r="M83" s="248">
        <v>15.23678</v>
      </c>
      <c r="N83" s="1"/>
      <c r="O83" s="1"/>
    </row>
    <row r="84" spans="1:15" ht="12.75" customHeight="1">
      <c r="A84" s="30">
        <v>74</v>
      </c>
      <c r="B84" s="227" t="s">
        <v>313</v>
      </c>
      <c r="C84" s="248">
        <v>7711.65</v>
      </c>
      <c r="D84" s="249">
        <v>7708.55</v>
      </c>
      <c r="E84" s="249">
        <v>7603.1</v>
      </c>
      <c r="F84" s="249">
        <v>7494.55</v>
      </c>
      <c r="G84" s="249">
        <v>7389.1</v>
      </c>
      <c r="H84" s="249">
        <v>7817.1</v>
      </c>
      <c r="I84" s="249">
        <v>7922.5499999999993</v>
      </c>
      <c r="J84" s="249">
        <v>8031.1</v>
      </c>
      <c r="K84" s="248">
        <v>7814</v>
      </c>
      <c r="L84" s="248">
        <v>7600</v>
      </c>
      <c r="M84" s="248">
        <v>0.13431000000000001</v>
      </c>
      <c r="N84" s="1"/>
      <c r="O84" s="1"/>
    </row>
    <row r="85" spans="1:15" ht="12.75" customHeight="1">
      <c r="A85" s="30">
        <v>75</v>
      </c>
      <c r="B85" s="227" t="s">
        <v>314</v>
      </c>
      <c r="C85" s="248">
        <v>1259.2</v>
      </c>
      <c r="D85" s="249">
        <v>1256.3999999999999</v>
      </c>
      <c r="E85" s="249">
        <v>1241.7999999999997</v>
      </c>
      <c r="F85" s="249">
        <v>1224.3999999999999</v>
      </c>
      <c r="G85" s="249">
        <v>1209.7999999999997</v>
      </c>
      <c r="H85" s="249">
        <v>1273.7999999999997</v>
      </c>
      <c r="I85" s="249">
        <v>1288.3999999999996</v>
      </c>
      <c r="J85" s="249">
        <v>1305.7999999999997</v>
      </c>
      <c r="K85" s="248">
        <v>1271</v>
      </c>
      <c r="L85" s="248">
        <v>1239</v>
      </c>
      <c r="M85" s="248">
        <v>0.28392000000000001</v>
      </c>
      <c r="N85" s="1"/>
      <c r="O85" s="1"/>
    </row>
    <row r="86" spans="1:15" ht="12.75" customHeight="1">
      <c r="A86" s="30">
        <v>76</v>
      </c>
      <c r="B86" s="227" t="s">
        <v>245</v>
      </c>
      <c r="C86" s="248">
        <v>996.5</v>
      </c>
      <c r="D86" s="249">
        <v>991.11666666666679</v>
      </c>
      <c r="E86" s="249">
        <v>974.8333333333336</v>
      </c>
      <c r="F86" s="249">
        <v>953.16666666666686</v>
      </c>
      <c r="G86" s="249">
        <v>936.88333333333367</v>
      </c>
      <c r="H86" s="249">
        <v>1012.7833333333335</v>
      </c>
      <c r="I86" s="249">
        <v>1029.0666666666668</v>
      </c>
      <c r="J86" s="249">
        <v>1050.7333333333336</v>
      </c>
      <c r="K86" s="248">
        <v>1007.4</v>
      </c>
      <c r="L86" s="248">
        <v>969.45</v>
      </c>
      <c r="M86" s="248">
        <v>1.0501</v>
      </c>
      <c r="N86" s="1"/>
      <c r="O86" s="1"/>
    </row>
    <row r="87" spans="1:15" ht="12.75" customHeight="1">
      <c r="A87" s="30">
        <v>77</v>
      </c>
      <c r="B87" s="227" t="s">
        <v>816</v>
      </c>
      <c r="C87" s="248">
        <v>524.85</v>
      </c>
      <c r="D87" s="249">
        <v>528.21666666666658</v>
      </c>
      <c r="E87" s="249">
        <v>519.68333333333317</v>
      </c>
      <c r="F87" s="249">
        <v>514.51666666666654</v>
      </c>
      <c r="G87" s="249">
        <v>505.98333333333312</v>
      </c>
      <c r="H87" s="249">
        <v>533.38333333333321</v>
      </c>
      <c r="I87" s="249">
        <v>541.91666666666674</v>
      </c>
      <c r="J87" s="249">
        <v>547.08333333333326</v>
      </c>
      <c r="K87" s="248">
        <v>536.75</v>
      </c>
      <c r="L87" s="248">
        <v>523.04999999999995</v>
      </c>
      <c r="M87" s="248">
        <v>1.2310700000000001</v>
      </c>
      <c r="N87" s="1"/>
      <c r="O87" s="1"/>
    </row>
    <row r="88" spans="1:15" ht="12.75" customHeight="1">
      <c r="A88" s="30">
        <v>78</v>
      </c>
      <c r="B88" s="227" t="s">
        <v>78</v>
      </c>
      <c r="C88" s="248">
        <v>17529.849999999999</v>
      </c>
      <c r="D88" s="249">
        <v>17457.283333333333</v>
      </c>
      <c r="E88" s="249">
        <v>17337.566666666666</v>
      </c>
      <c r="F88" s="249">
        <v>17145.283333333333</v>
      </c>
      <c r="G88" s="249">
        <v>17025.566666666666</v>
      </c>
      <c r="H88" s="249">
        <v>17649.566666666666</v>
      </c>
      <c r="I88" s="249">
        <v>17769.283333333333</v>
      </c>
      <c r="J88" s="249">
        <v>17961.566666666666</v>
      </c>
      <c r="K88" s="248">
        <v>17577</v>
      </c>
      <c r="L88" s="248">
        <v>17265</v>
      </c>
      <c r="M88" s="248">
        <v>0.19231999999999999</v>
      </c>
      <c r="N88" s="1"/>
      <c r="O88" s="1"/>
    </row>
    <row r="89" spans="1:15" ht="12.75" customHeight="1">
      <c r="A89" s="30">
        <v>79</v>
      </c>
      <c r="B89" s="227" t="s">
        <v>315</v>
      </c>
      <c r="C89" s="248">
        <v>456.4</v>
      </c>
      <c r="D89" s="249">
        <v>455.05</v>
      </c>
      <c r="E89" s="249">
        <v>451.35</v>
      </c>
      <c r="F89" s="249">
        <v>446.3</v>
      </c>
      <c r="G89" s="249">
        <v>442.6</v>
      </c>
      <c r="H89" s="249">
        <v>460.1</v>
      </c>
      <c r="I89" s="249">
        <v>463.79999999999995</v>
      </c>
      <c r="J89" s="249">
        <v>468.85</v>
      </c>
      <c r="K89" s="248">
        <v>458.75</v>
      </c>
      <c r="L89" s="248">
        <v>450</v>
      </c>
      <c r="M89" s="248">
        <v>1.6503300000000001</v>
      </c>
      <c r="N89" s="1"/>
      <c r="O89" s="1"/>
    </row>
    <row r="90" spans="1:15" ht="12.75" customHeight="1">
      <c r="A90" s="30">
        <v>80</v>
      </c>
      <c r="B90" s="227" t="s">
        <v>817</v>
      </c>
      <c r="C90" s="248">
        <v>33.200000000000003</v>
      </c>
      <c r="D90" s="249">
        <v>33.300000000000004</v>
      </c>
      <c r="E90" s="249">
        <v>32.850000000000009</v>
      </c>
      <c r="F90" s="249">
        <v>32.500000000000007</v>
      </c>
      <c r="G90" s="249">
        <v>32.050000000000011</v>
      </c>
      <c r="H90" s="249">
        <v>33.650000000000006</v>
      </c>
      <c r="I90" s="249">
        <v>34.100000000000009</v>
      </c>
      <c r="J90" s="249">
        <v>34.450000000000003</v>
      </c>
      <c r="K90" s="248">
        <v>33.75</v>
      </c>
      <c r="L90" s="248">
        <v>32.950000000000003</v>
      </c>
      <c r="M90" s="248">
        <v>138.41856000000001</v>
      </c>
      <c r="N90" s="1"/>
      <c r="O90" s="1"/>
    </row>
    <row r="91" spans="1:15" ht="12.75" customHeight="1">
      <c r="A91" s="30">
        <v>81</v>
      </c>
      <c r="B91" s="227" t="s">
        <v>81</v>
      </c>
      <c r="C91" s="248">
        <v>4526.5</v>
      </c>
      <c r="D91" s="249">
        <v>4495.666666666667</v>
      </c>
      <c r="E91" s="249">
        <v>4454.3333333333339</v>
      </c>
      <c r="F91" s="249">
        <v>4382.166666666667</v>
      </c>
      <c r="G91" s="249">
        <v>4340.8333333333339</v>
      </c>
      <c r="H91" s="249">
        <v>4567.8333333333339</v>
      </c>
      <c r="I91" s="249">
        <v>4609.1666666666679</v>
      </c>
      <c r="J91" s="249">
        <v>4681.3333333333339</v>
      </c>
      <c r="K91" s="248">
        <v>4537</v>
      </c>
      <c r="L91" s="248">
        <v>4423.5</v>
      </c>
      <c r="M91" s="248">
        <v>3.3066200000000001</v>
      </c>
      <c r="N91" s="1"/>
      <c r="O91" s="1"/>
    </row>
    <row r="92" spans="1:15" ht="12.75" customHeight="1">
      <c r="A92" s="30">
        <v>82</v>
      </c>
      <c r="B92" s="227" t="s">
        <v>818</v>
      </c>
      <c r="C92" s="248">
        <v>1130.05</v>
      </c>
      <c r="D92" s="249">
        <v>1133.3833333333332</v>
      </c>
      <c r="E92" s="249">
        <v>1116.7166666666665</v>
      </c>
      <c r="F92" s="249">
        <v>1103.3833333333332</v>
      </c>
      <c r="G92" s="249">
        <v>1086.7166666666665</v>
      </c>
      <c r="H92" s="249">
        <v>1146.7166666666665</v>
      </c>
      <c r="I92" s="249">
        <v>1163.3833333333334</v>
      </c>
      <c r="J92" s="249">
        <v>1176.7166666666665</v>
      </c>
      <c r="K92" s="248">
        <v>1150.05</v>
      </c>
      <c r="L92" s="248">
        <v>1120.05</v>
      </c>
      <c r="M92" s="248">
        <v>0.64637</v>
      </c>
      <c r="N92" s="1"/>
      <c r="O92" s="1"/>
    </row>
    <row r="93" spans="1:15" ht="12.75" customHeight="1">
      <c r="A93" s="30">
        <v>83</v>
      </c>
      <c r="B93" s="227" t="s">
        <v>316</v>
      </c>
      <c r="C93" s="248">
        <v>512.75</v>
      </c>
      <c r="D93" s="249">
        <v>513.80000000000007</v>
      </c>
      <c r="E93" s="249">
        <v>507.90000000000009</v>
      </c>
      <c r="F93" s="249">
        <v>503.05</v>
      </c>
      <c r="G93" s="249">
        <v>497.15000000000003</v>
      </c>
      <c r="H93" s="249">
        <v>518.65000000000009</v>
      </c>
      <c r="I93" s="249">
        <v>524.54999999999995</v>
      </c>
      <c r="J93" s="249">
        <v>529.4000000000002</v>
      </c>
      <c r="K93" s="248">
        <v>519.70000000000005</v>
      </c>
      <c r="L93" s="248">
        <v>508.95</v>
      </c>
      <c r="M93" s="248">
        <v>0.70452000000000004</v>
      </c>
      <c r="N93" s="1"/>
      <c r="O93" s="1"/>
    </row>
    <row r="94" spans="1:15" ht="12.75" customHeight="1">
      <c r="A94" s="30">
        <v>84</v>
      </c>
      <c r="B94" s="227" t="s">
        <v>246</v>
      </c>
      <c r="C94" s="248">
        <v>78.95</v>
      </c>
      <c r="D94" s="249">
        <v>79.45</v>
      </c>
      <c r="E94" s="249">
        <v>78.050000000000011</v>
      </c>
      <c r="F94" s="249">
        <v>77.150000000000006</v>
      </c>
      <c r="G94" s="249">
        <v>75.750000000000014</v>
      </c>
      <c r="H94" s="249">
        <v>80.350000000000009</v>
      </c>
      <c r="I94" s="249">
        <v>81.750000000000014</v>
      </c>
      <c r="J94" s="249">
        <v>82.65</v>
      </c>
      <c r="K94" s="248">
        <v>80.849999999999994</v>
      </c>
      <c r="L94" s="248">
        <v>78.55</v>
      </c>
      <c r="M94" s="248">
        <v>24.444500000000001</v>
      </c>
      <c r="N94" s="1"/>
      <c r="O94" s="1"/>
    </row>
    <row r="95" spans="1:15" ht="12.75" customHeight="1">
      <c r="A95" s="30">
        <v>85</v>
      </c>
      <c r="B95" s="227" t="s">
        <v>775</v>
      </c>
      <c r="C95" s="248">
        <v>275.05</v>
      </c>
      <c r="D95" s="249">
        <v>275.73333333333335</v>
      </c>
      <c r="E95" s="249">
        <v>271.81666666666672</v>
      </c>
      <c r="F95" s="249">
        <v>268.58333333333337</v>
      </c>
      <c r="G95" s="249">
        <v>264.66666666666674</v>
      </c>
      <c r="H95" s="249">
        <v>278.9666666666667</v>
      </c>
      <c r="I95" s="249">
        <v>282.88333333333333</v>
      </c>
      <c r="J95" s="249">
        <v>286.11666666666667</v>
      </c>
      <c r="K95" s="248">
        <v>279.64999999999998</v>
      </c>
      <c r="L95" s="248">
        <v>272.5</v>
      </c>
      <c r="M95" s="248">
        <v>8.4091299999999993</v>
      </c>
      <c r="N95" s="1"/>
      <c r="O95" s="1"/>
    </row>
    <row r="96" spans="1:15" ht="12.75" customHeight="1">
      <c r="A96" s="30">
        <v>86</v>
      </c>
      <c r="B96" s="227" t="s">
        <v>317</v>
      </c>
      <c r="C96" s="248">
        <v>2818.85</v>
      </c>
      <c r="D96" s="249">
        <v>2822.6166666666668</v>
      </c>
      <c r="E96" s="249">
        <v>2801.2333333333336</v>
      </c>
      <c r="F96" s="249">
        <v>2783.6166666666668</v>
      </c>
      <c r="G96" s="249">
        <v>2762.2333333333336</v>
      </c>
      <c r="H96" s="249">
        <v>2840.2333333333336</v>
      </c>
      <c r="I96" s="249">
        <v>2861.6166666666668</v>
      </c>
      <c r="J96" s="249">
        <v>2879.2333333333336</v>
      </c>
      <c r="K96" s="248">
        <v>2844</v>
      </c>
      <c r="L96" s="248">
        <v>2805</v>
      </c>
      <c r="M96" s="248">
        <v>0.45104</v>
      </c>
      <c r="N96" s="1"/>
      <c r="O96" s="1"/>
    </row>
    <row r="97" spans="1:15" ht="12.75" customHeight="1">
      <c r="A97" s="30">
        <v>87</v>
      </c>
      <c r="B97" s="227" t="s">
        <v>318</v>
      </c>
      <c r="C97" s="248">
        <v>272.10000000000002</v>
      </c>
      <c r="D97" s="249">
        <v>266.51666666666671</v>
      </c>
      <c r="E97" s="249">
        <v>257.93333333333339</v>
      </c>
      <c r="F97" s="249">
        <v>243.76666666666668</v>
      </c>
      <c r="G97" s="249">
        <v>235.18333333333337</v>
      </c>
      <c r="H97" s="249">
        <v>280.68333333333339</v>
      </c>
      <c r="I97" s="249">
        <v>289.26666666666677</v>
      </c>
      <c r="J97" s="249">
        <v>303.43333333333345</v>
      </c>
      <c r="K97" s="248">
        <v>275.10000000000002</v>
      </c>
      <c r="L97" s="248">
        <v>252.35</v>
      </c>
      <c r="M97" s="248">
        <v>17.73405</v>
      </c>
      <c r="N97" s="1"/>
      <c r="O97" s="1"/>
    </row>
    <row r="98" spans="1:15" ht="12.75" customHeight="1">
      <c r="A98" s="30">
        <v>88</v>
      </c>
      <c r="B98" s="227" t="s">
        <v>860</v>
      </c>
      <c r="C98" s="248">
        <v>417.3</v>
      </c>
      <c r="D98" s="249">
        <v>420.90000000000003</v>
      </c>
      <c r="E98" s="249">
        <v>411.40000000000009</v>
      </c>
      <c r="F98" s="249">
        <v>405.50000000000006</v>
      </c>
      <c r="G98" s="249">
        <v>396.00000000000011</v>
      </c>
      <c r="H98" s="249">
        <v>426.80000000000007</v>
      </c>
      <c r="I98" s="249">
        <v>436.29999999999995</v>
      </c>
      <c r="J98" s="249">
        <v>442.20000000000005</v>
      </c>
      <c r="K98" s="248">
        <v>430.4</v>
      </c>
      <c r="L98" s="248">
        <v>415</v>
      </c>
      <c r="M98" s="248">
        <v>4.0962100000000001</v>
      </c>
      <c r="N98" s="1"/>
      <c r="O98" s="1"/>
    </row>
    <row r="99" spans="1:15" ht="12.75" customHeight="1">
      <c r="A99" s="30">
        <v>89</v>
      </c>
      <c r="B99" s="227" t="s">
        <v>319</v>
      </c>
      <c r="C99" s="248">
        <v>541.6</v>
      </c>
      <c r="D99" s="249">
        <v>535.71666666666658</v>
      </c>
      <c r="E99" s="249">
        <v>524.93333333333317</v>
      </c>
      <c r="F99" s="249">
        <v>508.26666666666654</v>
      </c>
      <c r="G99" s="249">
        <v>497.48333333333312</v>
      </c>
      <c r="H99" s="249">
        <v>552.38333333333321</v>
      </c>
      <c r="I99" s="249">
        <v>563.16666666666674</v>
      </c>
      <c r="J99" s="249">
        <v>579.83333333333326</v>
      </c>
      <c r="K99" s="248">
        <v>546.5</v>
      </c>
      <c r="L99" s="248">
        <v>519.04999999999995</v>
      </c>
      <c r="M99" s="248">
        <v>9.9056899999999999</v>
      </c>
      <c r="N99" s="1"/>
      <c r="O99" s="1"/>
    </row>
    <row r="100" spans="1:15" ht="12.75" customHeight="1">
      <c r="A100" s="30">
        <v>90</v>
      </c>
      <c r="B100" s="227" t="s">
        <v>82</v>
      </c>
      <c r="C100" s="248">
        <v>317.95</v>
      </c>
      <c r="D100" s="249">
        <v>315.84999999999997</v>
      </c>
      <c r="E100" s="249">
        <v>312.24999999999994</v>
      </c>
      <c r="F100" s="249">
        <v>306.54999999999995</v>
      </c>
      <c r="G100" s="249">
        <v>302.94999999999993</v>
      </c>
      <c r="H100" s="249">
        <v>321.54999999999995</v>
      </c>
      <c r="I100" s="249">
        <v>325.14999999999998</v>
      </c>
      <c r="J100" s="249">
        <v>330.84999999999997</v>
      </c>
      <c r="K100" s="248">
        <v>319.45</v>
      </c>
      <c r="L100" s="248">
        <v>310.14999999999998</v>
      </c>
      <c r="M100" s="248">
        <v>71.87079</v>
      </c>
      <c r="N100" s="1"/>
      <c r="O100" s="1"/>
    </row>
    <row r="101" spans="1:15" ht="12.75" customHeight="1">
      <c r="A101" s="30">
        <v>91</v>
      </c>
      <c r="B101" s="227" t="s">
        <v>320</v>
      </c>
      <c r="C101" s="248">
        <v>727.55</v>
      </c>
      <c r="D101" s="249">
        <v>728.73333333333323</v>
      </c>
      <c r="E101" s="249">
        <v>719.61666666666645</v>
      </c>
      <c r="F101" s="249">
        <v>711.68333333333317</v>
      </c>
      <c r="G101" s="249">
        <v>702.56666666666638</v>
      </c>
      <c r="H101" s="249">
        <v>736.66666666666652</v>
      </c>
      <c r="I101" s="249">
        <v>745.7833333333333</v>
      </c>
      <c r="J101" s="249">
        <v>753.71666666666658</v>
      </c>
      <c r="K101" s="248">
        <v>737.85</v>
      </c>
      <c r="L101" s="248">
        <v>720.8</v>
      </c>
      <c r="M101" s="248">
        <v>0.26180999999999999</v>
      </c>
      <c r="N101" s="1"/>
      <c r="O101" s="1"/>
    </row>
    <row r="102" spans="1:15" ht="12.75" customHeight="1">
      <c r="A102" s="30">
        <v>92</v>
      </c>
      <c r="B102" s="227" t="s">
        <v>321</v>
      </c>
      <c r="C102" s="248">
        <v>749.7</v>
      </c>
      <c r="D102" s="249">
        <v>747.30000000000007</v>
      </c>
      <c r="E102" s="249">
        <v>742.60000000000014</v>
      </c>
      <c r="F102" s="249">
        <v>735.50000000000011</v>
      </c>
      <c r="G102" s="249">
        <v>730.80000000000018</v>
      </c>
      <c r="H102" s="249">
        <v>754.40000000000009</v>
      </c>
      <c r="I102" s="249">
        <v>759.10000000000014</v>
      </c>
      <c r="J102" s="249">
        <v>766.2</v>
      </c>
      <c r="K102" s="248">
        <v>752</v>
      </c>
      <c r="L102" s="248">
        <v>740.2</v>
      </c>
      <c r="M102" s="248">
        <v>1.1654899999999999</v>
      </c>
      <c r="N102" s="1"/>
      <c r="O102" s="1"/>
    </row>
    <row r="103" spans="1:15" ht="12.75" customHeight="1">
      <c r="A103" s="30">
        <v>93</v>
      </c>
      <c r="B103" s="227" t="s">
        <v>322</v>
      </c>
      <c r="C103" s="248">
        <v>902.95</v>
      </c>
      <c r="D103" s="249">
        <v>895.9</v>
      </c>
      <c r="E103" s="249">
        <v>885.8</v>
      </c>
      <c r="F103" s="249">
        <v>868.65</v>
      </c>
      <c r="G103" s="249">
        <v>858.55</v>
      </c>
      <c r="H103" s="249">
        <v>913.05</v>
      </c>
      <c r="I103" s="249">
        <v>923.15000000000009</v>
      </c>
      <c r="J103" s="249">
        <v>940.3</v>
      </c>
      <c r="K103" s="248">
        <v>906</v>
      </c>
      <c r="L103" s="248">
        <v>878.75</v>
      </c>
      <c r="M103" s="248">
        <v>0.92362</v>
      </c>
      <c r="N103" s="1"/>
      <c r="O103" s="1"/>
    </row>
    <row r="104" spans="1:15" ht="12.75" customHeight="1">
      <c r="A104" s="30">
        <v>94</v>
      </c>
      <c r="B104" s="227" t="s">
        <v>247</v>
      </c>
      <c r="C104" s="248">
        <v>128.6</v>
      </c>
      <c r="D104" s="249">
        <v>129.06666666666666</v>
      </c>
      <c r="E104" s="249">
        <v>127.83333333333331</v>
      </c>
      <c r="F104" s="249">
        <v>127.06666666666666</v>
      </c>
      <c r="G104" s="249">
        <v>125.83333333333331</v>
      </c>
      <c r="H104" s="249">
        <v>129.83333333333331</v>
      </c>
      <c r="I104" s="249">
        <v>131.06666666666666</v>
      </c>
      <c r="J104" s="249">
        <v>131.83333333333331</v>
      </c>
      <c r="K104" s="248">
        <v>130.30000000000001</v>
      </c>
      <c r="L104" s="248">
        <v>128.30000000000001</v>
      </c>
      <c r="M104" s="248">
        <v>2.7921100000000001</v>
      </c>
      <c r="N104" s="1"/>
      <c r="O104" s="1"/>
    </row>
    <row r="105" spans="1:15" ht="12.75" customHeight="1">
      <c r="A105" s="30">
        <v>95</v>
      </c>
      <c r="B105" s="227" t="s">
        <v>323</v>
      </c>
      <c r="C105" s="248">
        <v>1773.7</v>
      </c>
      <c r="D105" s="249">
        <v>1781.95</v>
      </c>
      <c r="E105" s="249">
        <v>1744.9</v>
      </c>
      <c r="F105" s="249">
        <v>1716.1000000000001</v>
      </c>
      <c r="G105" s="249">
        <v>1679.0500000000002</v>
      </c>
      <c r="H105" s="249">
        <v>1810.75</v>
      </c>
      <c r="I105" s="249">
        <v>1847.7999999999997</v>
      </c>
      <c r="J105" s="249">
        <v>1876.6</v>
      </c>
      <c r="K105" s="248">
        <v>1819</v>
      </c>
      <c r="L105" s="248">
        <v>1753.15</v>
      </c>
      <c r="M105" s="248">
        <v>1.2861199999999999</v>
      </c>
      <c r="N105" s="1"/>
      <c r="O105" s="1"/>
    </row>
    <row r="106" spans="1:15" ht="12.75" customHeight="1">
      <c r="A106" s="30">
        <v>96</v>
      </c>
      <c r="B106" s="227" t="s">
        <v>324</v>
      </c>
      <c r="C106" s="248">
        <v>36.200000000000003</v>
      </c>
      <c r="D106" s="249">
        <v>36.366666666666667</v>
      </c>
      <c r="E106" s="249">
        <v>34.733333333333334</v>
      </c>
      <c r="F106" s="249">
        <v>33.266666666666666</v>
      </c>
      <c r="G106" s="249">
        <v>31.633333333333333</v>
      </c>
      <c r="H106" s="249">
        <v>37.833333333333336</v>
      </c>
      <c r="I106" s="249">
        <v>39.466666666666676</v>
      </c>
      <c r="J106" s="249">
        <v>40.933333333333337</v>
      </c>
      <c r="K106" s="248">
        <v>38</v>
      </c>
      <c r="L106" s="248">
        <v>34.9</v>
      </c>
      <c r="M106" s="248">
        <v>354.43900000000002</v>
      </c>
      <c r="N106" s="1"/>
      <c r="O106" s="1"/>
    </row>
    <row r="107" spans="1:15" ht="12.75" customHeight="1">
      <c r="A107" s="30">
        <v>97</v>
      </c>
      <c r="B107" s="227" t="s">
        <v>325</v>
      </c>
      <c r="C107" s="248">
        <v>1197.25</v>
      </c>
      <c r="D107" s="249">
        <v>1201.4333333333334</v>
      </c>
      <c r="E107" s="249">
        <v>1188.8666666666668</v>
      </c>
      <c r="F107" s="249">
        <v>1180.4833333333333</v>
      </c>
      <c r="G107" s="249">
        <v>1167.9166666666667</v>
      </c>
      <c r="H107" s="249">
        <v>1209.8166666666668</v>
      </c>
      <c r="I107" s="249">
        <v>1222.3833333333334</v>
      </c>
      <c r="J107" s="249">
        <v>1230.7666666666669</v>
      </c>
      <c r="K107" s="248">
        <v>1214</v>
      </c>
      <c r="L107" s="248">
        <v>1193.05</v>
      </c>
      <c r="M107" s="248">
        <v>2.7506300000000001</v>
      </c>
      <c r="N107" s="1"/>
      <c r="O107" s="1"/>
    </row>
    <row r="108" spans="1:15" ht="12.75" customHeight="1">
      <c r="A108" s="30">
        <v>98</v>
      </c>
      <c r="B108" s="227" t="s">
        <v>326</v>
      </c>
      <c r="C108" s="248">
        <v>529.9</v>
      </c>
      <c r="D108" s="249">
        <v>533.94999999999993</v>
      </c>
      <c r="E108" s="249">
        <v>524.04999999999984</v>
      </c>
      <c r="F108" s="249">
        <v>518.19999999999993</v>
      </c>
      <c r="G108" s="249">
        <v>508.29999999999984</v>
      </c>
      <c r="H108" s="249">
        <v>539.79999999999984</v>
      </c>
      <c r="I108" s="249">
        <v>549.69999999999993</v>
      </c>
      <c r="J108" s="249">
        <v>555.54999999999984</v>
      </c>
      <c r="K108" s="248">
        <v>543.85</v>
      </c>
      <c r="L108" s="248">
        <v>528.1</v>
      </c>
      <c r="M108" s="248">
        <v>4.4507199999999996</v>
      </c>
      <c r="N108" s="1"/>
      <c r="O108" s="1"/>
    </row>
    <row r="109" spans="1:15" ht="12.75" customHeight="1">
      <c r="A109" s="30">
        <v>99</v>
      </c>
      <c r="B109" s="227" t="s">
        <v>327</v>
      </c>
      <c r="C109" s="248">
        <v>750.7</v>
      </c>
      <c r="D109" s="249">
        <v>756.21666666666658</v>
      </c>
      <c r="E109" s="249">
        <v>740.53333333333319</v>
      </c>
      <c r="F109" s="249">
        <v>730.36666666666656</v>
      </c>
      <c r="G109" s="249">
        <v>714.68333333333317</v>
      </c>
      <c r="H109" s="249">
        <v>766.38333333333321</v>
      </c>
      <c r="I109" s="249">
        <v>782.06666666666661</v>
      </c>
      <c r="J109" s="249">
        <v>792.23333333333323</v>
      </c>
      <c r="K109" s="248">
        <v>771.9</v>
      </c>
      <c r="L109" s="248">
        <v>746.05</v>
      </c>
      <c r="M109" s="248">
        <v>0.95235999999999998</v>
      </c>
      <c r="N109" s="1"/>
      <c r="O109" s="1"/>
    </row>
    <row r="110" spans="1:15" ht="12.75" customHeight="1">
      <c r="A110" s="30">
        <v>100</v>
      </c>
      <c r="B110" s="227" t="s">
        <v>328</v>
      </c>
      <c r="C110" s="248">
        <v>5324</v>
      </c>
      <c r="D110" s="249">
        <v>5322.3499999999995</v>
      </c>
      <c r="E110" s="249">
        <v>5291.8499999999985</v>
      </c>
      <c r="F110" s="249">
        <v>5259.6999999999989</v>
      </c>
      <c r="G110" s="249">
        <v>5229.199999999998</v>
      </c>
      <c r="H110" s="249">
        <v>5354.4999999999991</v>
      </c>
      <c r="I110" s="249">
        <v>5385.0000000000009</v>
      </c>
      <c r="J110" s="249">
        <v>5417.15</v>
      </c>
      <c r="K110" s="248">
        <v>5352.85</v>
      </c>
      <c r="L110" s="248">
        <v>5290.2</v>
      </c>
      <c r="M110" s="248">
        <v>0.41071999999999997</v>
      </c>
      <c r="N110" s="1"/>
      <c r="O110" s="1"/>
    </row>
    <row r="111" spans="1:15" ht="12.75" customHeight="1">
      <c r="A111" s="30">
        <v>101</v>
      </c>
      <c r="B111" s="227" t="s">
        <v>329</v>
      </c>
      <c r="C111" s="248">
        <v>355.35</v>
      </c>
      <c r="D111" s="249">
        <v>352.90000000000003</v>
      </c>
      <c r="E111" s="249">
        <v>345.80000000000007</v>
      </c>
      <c r="F111" s="249">
        <v>336.25000000000006</v>
      </c>
      <c r="G111" s="249">
        <v>329.15000000000009</v>
      </c>
      <c r="H111" s="249">
        <v>362.45000000000005</v>
      </c>
      <c r="I111" s="249">
        <v>369.55000000000007</v>
      </c>
      <c r="J111" s="249">
        <v>379.1</v>
      </c>
      <c r="K111" s="248">
        <v>360</v>
      </c>
      <c r="L111" s="248">
        <v>343.35</v>
      </c>
      <c r="M111" s="248">
        <v>0.63427</v>
      </c>
      <c r="N111" s="1"/>
      <c r="O111" s="1"/>
    </row>
    <row r="112" spans="1:15" ht="12.75" customHeight="1">
      <c r="A112" s="30">
        <v>102</v>
      </c>
      <c r="B112" s="227" t="s">
        <v>330</v>
      </c>
      <c r="C112" s="248">
        <v>304.85000000000002</v>
      </c>
      <c r="D112" s="249">
        <v>309.09999999999997</v>
      </c>
      <c r="E112" s="249">
        <v>299.79999999999995</v>
      </c>
      <c r="F112" s="249">
        <v>294.75</v>
      </c>
      <c r="G112" s="249">
        <v>285.45</v>
      </c>
      <c r="H112" s="249">
        <v>314.14999999999992</v>
      </c>
      <c r="I112" s="249">
        <v>323.45</v>
      </c>
      <c r="J112" s="249">
        <v>328.49999999999989</v>
      </c>
      <c r="K112" s="248">
        <v>318.39999999999998</v>
      </c>
      <c r="L112" s="248">
        <v>304.05</v>
      </c>
      <c r="M112" s="248">
        <v>66.181420000000003</v>
      </c>
      <c r="N112" s="1"/>
      <c r="O112" s="1"/>
    </row>
    <row r="113" spans="1:15" ht="12.75" customHeight="1">
      <c r="A113" s="30">
        <v>103</v>
      </c>
      <c r="B113" s="227" t="s">
        <v>819</v>
      </c>
      <c r="C113" s="248">
        <v>438.4</v>
      </c>
      <c r="D113" s="249">
        <v>446.58333333333331</v>
      </c>
      <c r="E113" s="249">
        <v>428.41666666666663</v>
      </c>
      <c r="F113" s="249">
        <v>418.43333333333334</v>
      </c>
      <c r="G113" s="249">
        <v>400.26666666666665</v>
      </c>
      <c r="H113" s="249">
        <v>456.56666666666661</v>
      </c>
      <c r="I113" s="249">
        <v>474.73333333333323</v>
      </c>
      <c r="J113" s="249">
        <v>484.71666666666658</v>
      </c>
      <c r="K113" s="248">
        <v>464.75</v>
      </c>
      <c r="L113" s="248">
        <v>436.6</v>
      </c>
      <c r="M113" s="248">
        <v>1.2121200000000001</v>
      </c>
      <c r="N113" s="1"/>
      <c r="O113" s="1"/>
    </row>
    <row r="114" spans="1:15" ht="12.75" customHeight="1">
      <c r="A114" s="30">
        <v>104</v>
      </c>
      <c r="B114" s="227" t="s">
        <v>331</v>
      </c>
      <c r="C114" s="248">
        <v>593.75</v>
      </c>
      <c r="D114" s="249">
        <v>595.69999999999993</v>
      </c>
      <c r="E114" s="249">
        <v>588.14999999999986</v>
      </c>
      <c r="F114" s="249">
        <v>582.54999999999995</v>
      </c>
      <c r="G114" s="249">
        <v>574.99999999999989</v>
      </c>
      <c r="H114" s="249">
        <v>601.29999999999984</v>
      </c>
      <c r="I114" s="249">
        <v>608.8499999999998</v>
      </c>
      <c r="J114" s="249">
        <v>614.44999999999982</v>
      </c>
      <c r="K114" s="248">
        <v>603.25</v>
      </c>
      <c r="L114" s="248">
        <v>590.1</v>
      </c>
      <c r="M114" s="248">
        <v>0.20863000000000001</v>
      </c>
      <c r="N114" s="1"/>
      <c r="O114" s="1"/>
    </row>
    <row r="115" spans="1:15" ht="12.75" customHeight="1">
      <c r="A115" s="30">
        <v>105</v>
      </c>
      <c r="B115" s="227" t="s">
        <v>83</v>
      </c>
      <c r="C115" s="248">
        <v>745.15</v>
      </c>
      <c r="D115" s="249">
        <v>737.51666666666677</v>
      </c>
      <c r="E115" s="249">
        <v>728.18333333333351</v>
      </c>
      <c r="F115" s="249">
        <v>711.2166666666667</v>
      </c>
      <c r="G115" s="249">
        <v>701.88333333333344</v>
      </c>
      <c r="H115" s="249">
        <v>754.48333333333358</v>
      </c>
      <c r="I115" s="249">
        <v>763.81666666666683</v>
      </c>
      <c r="J115" s="249">
        <v>780.78333333333364</v>
      </c>
      <c r="K115" s="248">
        <v>746.85</v>
      </c>
      <c r="L115" s="248">
        <v>720.55</v>
      </c>
      <c r="M115" s="248">
        <v>10.74203</v>
      </c>
      <c r="N115" s="1"/>
      <c r="O115" s="1"/>
    </row>
    <row r="116" spans="1:15" ht="12.75" customHeight="1">
      <c r="A116" s="30">
        <v>106</v>
      </c>
      <c r="B116" s="227" t="s">
        <v>84</v>
      </c>
      <c r="C116" s="248">
        <v>1096.6500000000001</v>
      </c>
      <c r="D116" s="249">
        <v>1093.8666666666668</v>
      </c>
      <c r="E116" s="249">
        <v>1087.2333333333336</v>
      </c>
      <c r="F116" s="249">
        <v>1077.8166666666668</v>
      </c>
      <c r="G116" s="249">
        <v>1071.1833333333336</v>
      </c>
      <c r="H116" s="249">
        <v>1103.2833333333335</v>
      </c>
      <c r="I116" s="249">
        <v>1109.9166666666667</v>
      </c>
      <c r="J116" s="249">
        <v>1119.3333333333335</v>
      </c>
      <c r="K116" s="248">
        <v>1100.5</v>
      </c>
      <c r="L116" s="248">
        <v>1084.45</v>
      </c>
      <c r="M116" s="248">
        <v>7.7932600000000001</v>
      </c>
      <c r="N116" s="1"/>
      <c r="O116" s="1"/>
    </row>
    <row r="117" spans="1:15" ht="12.75" customHeight="1">
      <c r="A117" s="30">
        <v>107</v>
      </c>
      <c r="B117" s="227" t="s">
        <v>91</v>
      </c>
      <c r="C117" s="248">
        <v>193.05</v>
      </c>
      <c r="D117" s="249">
        <v>191.76666666666665</v>
      </c>
      <c r="E117" s="249">
        <v>189.0333333333333</v>
      </c>
      <c r="F117" s="249">
        <v>185.01666666666665</v>
      </c>
      <c r="G117" s="249">
        <v>182.2833333333333</v>
      </c>
      <c r="H117" s="249">
        <v>195.7833333333333</v>
      </c>
      <c r="I117" s="249">
        <v>198.51666666666665</v>
      </c>
      <c r="J117" s="249">
        <v>202.5333333333333</v>
      </c>
      <c r="K117" s="248">
        <v>194.5</v>
      </c>
      <c r="L117" s="248">
        <v>187.75</v>
      </c>
      <c r="M117" s="248">
        <v>34.987699999999997</v>
      </c>
      <c r="N117" s="1"/>
      <c r="O117" s="1"/>
    </row>
    <row r="118" spans="1:15" ht="12.75" customHeight="1">
      <c r="A118" s="30">
        <v>108</v>
      </c>
      <c r="B118" s="227" t="s">
        <v>809</v>
      </c>
      <c r="C118" s="248">
        <v>1492.8</v>
      </c>
      <c r="D118" s="249">
        <v>1499.2</v>
      </c>
      <c r="E118" s="249">
        <v>1478.6000000000001</v>
      </c>
      <c r="F118" s="249">
        <v>1464.4</v>
      </c>
      <c r="G118" s="249">
        <v>1443.8000000000002</v>
      </c>
      <c r="H118" s="249">
        <v>1513.4</v>
      </c>
      <c r="I118" s="249">
        <v>1534</v>
      </c>
      <c r="J118" s="249">
        <v>1548.2</v>
      </c>
      <c r="K118" s="248">
        <v>1519.8</v>
      </c>
      <c r="L118" s="248">
        <v>1485</v>
      </c>
      <c r="M118" s="248">
        <v>0.75268000000000002</v>
      </c>
      <c r="N118" s="1"/>
      <c r="O118" s="1"/>
    </row>
    <row r="119" spans="1:15" ht="12.75" customHeight="1">
      <c r="A119" s="30">
        <v>109</v>
      </c>
      <c r="B119" s="227" t="s">
        <v>85</v>
      </c>
      <c r="C119" s="248">
        <v>227.3</v>
      </c>
      <c r="D119" s="249">
        <v>226.54999999999998</v>
      </c>
      <c r="E119" s="249">
        <v>225.24999999999997</v>
      </c>
      <c r="F119" s="249">
        <v>223.2</v>
      </c>
      <c r="G119" s="249">
        <v>221.89999999999998</v>
      </c>
      <c r="H119" s="249">
        <v>228.59999999999997</v>
      </c>
      <c r="I119" s="249">
        <v>229.89999999999998</v>
      </c>
      <c r="J119" s="249">
        <v>231.94999999999996</v>
      </c>
      <c r="K119" s="248">
        <v>227.85</v>
      </c>
      <c r="L119" s="248">
        <v>224.5</v>
      </c>
      <c r="M119" s="248">
        <v>40.739069999999998</v>
      </c>
      <c r="N119" s="1"/>
      <c r="O119" s="1"/>
    </row>
    <row r="120" spans="1:15" ht="12.75" customHeight="1">
      <c r="A120" s="30">
        <v>110</v>
      </c>
      <c r="B120" s="227" t="s">
        <v>332</v>
      </c>
      <c r="C120" s="248">
        <v>617.6</v>
      </c>
      <c r="D120" s="249">
        <v>618.25</v>
      </c>
      <c r="E120" s="249">
        <v>612.5</v>
      </c>
      <c r="F120" s="249">
        <v>607.4</v>
      </c>
      <c r="G120" s="249">
        <v>601.65</v>
      </c>
      <c r="H120" s="249">
        <v>623.35</v>
      </c>
      <c r="I120" s="249">
        <v>629.1</v>
      </c>
      <c r="J120" s="249">
        <v>634.20000000000005</v>
      </c>
      <c r="K120" s="248">
        <v>624</v>
      </c>
      <c r="L120" s="248">
        <v>613.15</v>
      </c>
      <c r="M120" s="248">
        <v>7.6204999999999998</v>
      </c>
      <c r="N120" s="1"/>
      <c r="O120" s="1"/>
    </row>
    <row r="121" spans="1:15" ht="12.75" customHeight="1">
      <c r="A121" s="30">
        <v>111</v>
      </c>
      <c r="B121" s="227" t="s">
        <v>87</v>
      </c>
      <c r="C121" s="248">
        <v>3895.65</v>
      </c>
      <c r="D121" s="249">
        <v>3907.4</v>
      </c>
      <c r="E121" s="249">
        <v>3863.8</v>
      </c>
      <c r="F121" s="249">
        <v>3831.9500000000003</v>
      </c>
      <c r="G121" s="249">
        <v>3788.3500000000004</v>
      </c>
      <c r="H121" s="249">
        <v>3939.25</v>
      </c>
      <c r="I121" s="249">
        <v>3982.8499999999995</v>
      </c>
      <c r="J121" s="249">
        <v>4014.7</v>
      </c>
      <c r="K121" s="248">
        <v>3951</v>
      </c>
      <c r="L121" s="248">
        <v>3875.55</v>
      </c>
      <c r="M121" s="248">
        <v>1.93855</v>
      </c>
      <c r="N121" s="1"/>
      <c r="O121" s="1"/>
    </row>
    <row r="122" spans="1:15" ht="12.75" customHeight="1">
      <c r="A122" s="30">
        <v>112</v>
      </c>
      <c r="B122" s="227" t="s">
        <v>88</v>
      </c>
      <c r="C122" s="248">
        <v>1601.25</v>
      </c>
      <c r="D122" s="249">
        <v>1595.7</v>
      </c>
      <c r="E122" s="249">
        <v>1587.4</v>
      </c>
      <c r="F122" s="249">
        <v>1573.55</v>
      </c>
      <c r="G122" s="249">
        <v>1565.25</v>
      </c>
      <c r="H122" s="249">
        <v>1609.5500000000002</v>
      </c>
      <c r="I122" s="249">
        <v>1617.85</v>
      </c>
      <c r="J122" s="249">
        <v>1631.7000000000003</v>
      </c>
      <c r="K122" s="248">
        <v>1604</v>
      </c>
      <c r="L122" s="248">
        <v>1581.85</v>
      </c>
      <c r="M122" s="248">
        <v>5.9354399999999998</v>
      </c>
      <c r="N122" s="1"/>
      <c r="O122" s="1"/>
    </row>
    <row r="123" spans="1:15" ht="12.75" customHeight="1">
      <c r="A123" s="30">
        <v>113</v>
      </c>
      <c r="B123" s="227" t="s">
        <v>333</v>
      </c>
      <c r="C123" s="248">
        <v>2187.1999999999998</v>
      </c>
      <c r="D123" s="249">
        <v>2197.3666666666668</v>
      </c>
      <c r="E123" s="249">
        <v>2169.8333333333335</v>
      </c>
      <c r="F123" s="249">
        <v>2152.4666666666667</v>
      </c>
      <c r="G123" s="249">
        <v>2124.9333333333334</v>
      </c>
      <c r="H123" s="249">
        <v>2214.7333333333336</v>
      </c>
      <c r="I123" s="249">
        <v>2242.2666666666664</v>
      </c>
      <c r="J123" s="249">
        <v>2259.6333333333337</v>
      </c>
      <c r="K123" s="248">
        <v>2224.9</v>
      </c>
      <c r="L123" s="248">
        <v>2180</v>
      </c>
      <c r="M123" s="248">
        <v>1.0268299999999999</v>
      </c>
      <c r="N123" s="1"/>
      <c r="O123" s="1"/>
    </row>
    <row r="124" spans="1:15" ht="12.75" customHeight="1">
      <c r="A124" s="30">
        <v>114</v>
      </c>
      <c r="B124" s="227" t="s">
        <v>89</v>
      </c>
      <c r="C124" s="248">
        <v>741.8</v>
      </c>
      <c r="D124" s="249">
        <v>739.08333333333337</v>
      </c>
      <c r="E124" s="249">
        <v>733.06666666666672</v>
      </c>
      <c r="F124" s="249">
        <v>724.33333333333337</v>
      </c>
      <c r="G124" s="249">
        <v>718.31666666666672</v>
      </c>
      <c r="H124" s="249">
        <v>747.81666666666672</v>
      </c>
      <c r="I124" s="249">
        <v>753.83333333333337</v>
      </c>
      <c r="J124" s="249">
        <v>762.56666666666672</v>
      </c>
      <c r="K124" s="248">
        <v>745.1</v>
      </c>
      <c r="L124" s="248">
        <v>730.35</v>
      </c>
      <c r="M124" s="248">
        <v>8.8123100000000001</v>
      </c>
      <c r="N124" s="1"/>
      <c r="O124" s="1"/>
    </row>
    <row r="125" spans="1:15" ht="12.75" customHeight="1">
      <c r="A125" s="30">
        <v>115</v>
      </c>
      <c r="B125" s="227" t="s">
        <v>90</v>
      </c>
      <c r="C125" s="248">
        <v>929.25</v>
      </c>
      <c r="D125" s="249">
        <v>932.5</v>
      </c>
      <c r="E125" s="249">
        <v>920</v>
      </c>
      <c r="F125" s="249">
        <v>910.75</v>
      </c>
      <c r="G125" s="249">
        <v>898.25</v>
      </c>
      <c r="H125" s="249">
        <v>941.75</v>
      </c>
      <c r="I125" s="249">
        <v>954.25</v>
      </c>
      <c r="J125" s="249">
        <v>963.5</v>
      </c>
      <c r="K125" s="248">
        <v>945</v>
      </c>
      <c r="L125" s="248">
        <v>923.25</v>
      </c>
      <c r="M125" s="248">
        <v>4.3881899999999998</v>
      </c>
      <c r="N125" s="1"/>
      <c r="O125" s="1"/>
    </row>
    <row r="126" spans="1:15" ht="12.75" customHeight="1">
      <c r="A126" s="30">
        <v>116</v>
      </c>
      <c r="B126" s="227" t="s">
        <v>334</v>
      </c>
      <c r="C126" s="248">
        <v>904.7</v>
      </c>
      <c r="D126" s="249">
        <v>897.23333333333323</v>
      </c>
      <c r="E126" s="249">
        <v>887.46666666666647</v>
      </c>
      <c r="F126" s="249">
        <v>870.23333333333323</v>
      </c>
      <c r="G126" s="249">
        <v>860.46666666666647</v>
      </c>
      <c r="H126" s="249">
        <v>914.46666666666647</v>
      </c>
      <c r="I126" s="249">
        <v>924.23333333333312</v>
      </c>
      <c r="J126" s="249">
        <v>941.46666666666647</v>
      </c>
      <c r="K126" s="248">
        <v>907</v>
      </c>
      <c r="L126" s="248">
        <v>880</v>
      </c>
      <c r="M126" s="248">
        <v>0.71901000000000004</v>
      </c>
      <c r="N126" s="1"/>
      <c r="O126" s="1"/>
    </row>
    <row r="127" spans="1:15" ht="12.75" customHeight="1">
      <c r="A127" s="30">
        <v>117</v>
      </c>
      <c r="B127" s="227" t="s">
        <v>248</v>
      </c>
      <c r="C127" s="248">
        <v>348.1</v>
      </c>
      <c r="D127" s="249">
        <v>346.59999999999997</v>
      </c>
      <c r="E127" s="249">
        <v>343.69999999999993</v>
      </c>
      <c r="F127" s="249">
        <v>339.29999999999995</v>
      </c>
      <c r="G127" s="249">
        <v>336.39999999999992</v>
      </c>
      <c r="H127" s="249">
        <v>350.99999999999994</v>
      </c>
      <c r="I127" s="249">
        <v>353.89999999999992</v>
      </c>
      <c r="J127" s="249">
        <v>358.29999999999995</v>
      </c>
      <c r="K127" s="248">
        <v>349.5</v>
      </c>
      <c r="L127" s="248">
        <v>342.2</v>
      </c>
      <c r="M127" s="248">
        <v>6.3791000000000002</v>
      </c>
      <c r="N127" s="1"/>
      <c r="O127" s="1"/>
    </row>
    <row r="128" spans="1:15" ht="12.75" customHeight="1">
      <c r="A128" s="30">
        <v>118</v>
      </c>
      <c r="B128" s="227" t="s">
        <v>92</v>
      </c>
      <c r="C128" s="248">
        <v>1463.5</v>
      </c>
      <c r="D128" s="249">
        <v>1447.9666666666665</v>
      </c>
      <c r="E128" s="249">
        <v>1426.9333333333329</v>
      </c>
      <c r="F128" s="249">
        <v>1390.3666666666666</v>
      </c>
      <c r="G128" s="249">
        <v>1369.333333333333</v>
      </c>
      <c r="H128" s="249">
        <v>1484.5333333333328</v>
      </c>
      <c r="I128" s="249">
        <v>1505.5666666666662</v>
      </c>
      <c r="J128" s="249">
        <v>1542.1333333333328</v>
      </c>
      <c r="K128" s="248">
        <v>1469</v>
      </c>
      <c r="L128" s="248">
        <v>1411.4</v>
      </c>
      <c r="M128" s="248">
        <v>4.0075200000000004</v>
      </c>
      <c r="N128" s="1"/>
      <c r="O128" s="1"/>
    </row>
    <row r="129" spans="1:15" ht="12.75" customHeight="1">
      <c r="A129" s="30">
        <v>119</v>
      </c>
      <c r="B129" s="227" t="s">
        <v>335</v>
      </c>
      <c r="C129" s="248">
        <v>847.55</v>
      </c>
      <c r="D129" s="249">
        <v>850.51666666666677</v>
      </c>
      <c r="E129" s="249">
        <v>834.03333333333353</v>
      </c>
      <c r="F129" s="249">
        <v>820.51666666666677</v>
      </c>
      <c r="G129" s="249">
        <v>804.03333333333353</v>
      </c>
      <c r="H129" s="249">
        <v>864.03333333333353</v>
      </c>
      <c r="I129" s="249">
        <v>880.51666666666688</v>
      </c>
      <c r="J129" s="249">
        <v>894.03333333333353</v>
      </c>
      <c r="K129" s="248">
        <v>867</v>
      </c>
      <c r="L129" s="248">
        <v>837</v>
      </c>
      <c r="M129" s="248">
        <v>2.6166100000000001</v>
      </c>
      <c r="N129" s="1"/>
      <c r="O129" s="1"/>
    </row>
    <row r="130" spans="1:15" ht="12.75" customHeight="1">
      <c r="A130" s="30">
        <v>120</v>
      </c>
      <c r="B130" s="227" t="s">
        <v>337</v>
      </c>
      <c r="C130" s="248">
        <v>867.35</v>
      </c>
      <c r="D130" s="249">
        <v>883.78333333333342</v>
      </c>
      <c r="E130" s="249">
        <v>847.76666666666688</v>
      </c>
      <c r="F130" s="249">
        <v>828.18333333333351</v>
      </c>
      <c r="G130" s="249">
        <v>792.16666666666697</v>
      </c>
      <c r="H130" s="249">
        <v>903.36666666666679</v>
      </c>
      <c r="I130" s="249">
        <v>939.38333333333344</v>
      </c>
      <c r="J130" s="249">
        <v>958.9666666666667</v>
      </c>
      <c r="K130" s="248">
        <v>919.8</v>
      </c>
      <c r="L130" s="248">
        <v>864.2</v>
      </c>
      <c r="M130" s="248">
        <v>1.1280600000000001</v>
      </c>
      <c r="N130" s="1"/>
      <c r="O130" s="1"/>
    </row>
    <row r="131" spans="1:15" ht="12.75" customHeight="1">
      <c r="A131" s="30">
        <v>121</v>
      </c>
      <c r="B131" s="227" t="s">
        <v>97</v>
      </c>
      <c r="C131" s="248">
        <v>396.6</v>
      </c>
      <c r="D131" s="249">
        <v>394.48333333333335</v>
      </c>
      <c r="E131" s="249">
        <v>391.66666666666669</v>
      </c>
      <c r="F131" s="249">
        <v>386.73333333333335</v>
      </c>
      <c r="G131" s="249">
        <v>383.91666666666669</v>
      </c>
      <c r="H131" s="249">
        <v>399.41666666666669</v>
      </c>
      <c r="I131" s="249">
        <v>402.23333333333329</v>
      </c>
      <c r="J131" s="249">
        <v>407.16666666666669</v>
      </c>
      <c r="K131" s="248">
        <v>397.3</v>
      </c>
      <c r="L131" s="248">
        <v>389.55</v>
      </c>
      <c r="M131" s="248">
        <v>28.270299999999999</v>
      </c>
      <c r="N131" s="1"/>
      <c r="O131" s="1"/>
    </row>
    <row r="132" spans="1:15" ht="12.75" customHeight="1">
      <c r="A132" s="30">
        <v>122</v>
      </c>
      <c r="B132" s="227" t="s">
        <v>93</v>
      </c>
      <c r="C132" s="248">
        <v>589.04999999999995</v>
      </c>
      <c r="D132" s="249">
        <v>584.29999999999995</v>
      </c>
      <c r="E132" s="249">
        <v>578.79999999999995</v>
      </c>
      <c r="F132" s="249">
        <v>568.54999999999995</v>
      </c>
      <c r="G132" s="249">
        <v>563.04999999999995</v>
      </c>
      <c r="H132" s="249">
        <v>594.54999999999995</v>
      </c>
      <c r="I132" s="249">
        <v>600.04999999999995</v>
      </c>
      <c r="J132" s="249">
        <v>610.29999999999995</v>
      </c>
      <c r="K132" s="248">
        <v>589.79999999999995</v>
      </c>
      <c r="L132" s="248">
        <v>574.04999999999995</v>
      </c>
      <c r="M132" s="248">
        <v>20.609929999999999</v>
      </c>
      <c r="N132" s="1"/>
      <c r="O132" s="1"/>
    </row>
    <row r="133" spans="1:15" ht="12.75" customHeight="1">
      <c r="A133" s="30">
        <v>123</v>
      </c>
      <c r="B133" s="227" t="s">
        <v>249</v>
      </c>
      <c r="C133" s="248">
        <v>1881.7</v>
      </c>
      <c r="D133" s="249">
        <v>1866.3499999999997</v>
      </c>
      <c r="E133" s="249">
        <v>1842.6999999999994</v>
      </c>
      <c r="F133" s="249">
        <v>1803.6999999999996</v>
      </c>
      <c r="G133" s="249">
        <v>1780.0499999999993</v>
      </c>
      <c r="H133" s="249">
        <v>1905.3499999999995</v>
      </c>
      <c r="I133" s="249">
        <v>1928.9999999999995</v>
      </c>
      <c r="J133" s="249">
        <v>1967.9999999999995</v>
      </c>
      <c r="K133" s="248">
        <v>1890</v>
      </c>
      <c r="L133" s="248">
        <v>1827.35</v>
      </c>
      <c r="M133" s="248">
        <v>2.3308499999999999</v>
      </c>
      <c r="N133" s="1"/>
      <c r="O133" s="1"/>
    </row>
    <row r="134" spans="1:15" ht="12.75" customHeight="1">
      <c r="A134" s="30">
        <v>124</v>
      </c>
      <c r="B134" s="227" t="s">
        <v>861</v>
      </c>
      <c r="C134" s="248">
        <v>790.95</v>
      </c>
      <c r="D134" s="249">
        <v>803.26666666666677</v>
      </c>
      <c r="E134" s="249">
        <v>774.53333333333353</v>
      </c>
      <c r="F134" s="249">
        <v>758.11666666666679</v>
      </c>
      <c r="G134" s="249">
        <v>729.38333333333355</v>
      </c>
      <c r="H134" s="249">
        <v>819.68333333333351</v>
      </c>
      <c r="I134" s="249">
        <v>848.41666666666686</v>
      </c>
      <c r="J134" s="249">
        <v>864.83333333333348</v>
      </c>
      <c r="K134" s="248">
        <v>832</v>
      </c>
      <c r="L134" s="248">
        <v>786.85</v>
      </c>
      <c r="M134" s="248">
        <v>6.7107700000000001</v>
      </c>
      <c r="N134" s="1"/>
      <c r="O134" s="1"/>
    </row>
    <row r="135" spans="1:15" ht="12.75" customHeight="1">
      <c r="A135" s="30">
        <v>125</v>
      </c>
      <c r="B135" s="227" t="s">
        <v>94</v>
      </c>
      <c r="C135" s="248">
        <v>2090.35</v>
      </c>
      <c r="D135" s="249">
        <v>2091.5499999999997</v>
      </c>
      <c r="E135" s="249">
        <v>2065.2999999999993</v>
      </c>
      <c r="F135" s="249">
        <v>2040.2499999999995</v>
      </c>
      <c r="G135" s="249">
        <v>2013.9999999999991</v>
      </c>
      <c r="H135" s="249">
        <v>2116.5999999999995</v>
      </c>
      <c r="I135" s="249">
        <v>2142.8500000000004</v>
      </c>
      <c r="J135" s="249">
        <v>2167.8999999999996</v>
      </c>
      <c r="K135" s="248">
        <v>2117.8000000000002</v>
      </c>
      <c r="L135" s="248">
        <v>2066.5</v>
      </c>
      <c r="M135" s="248">
        <v>3.4455900000000002</v>
      </c>
      <c r="N135" s="1"/>
      <c r="O135" s="1"/>
    </row>
    <row r="136" spans="1:15" ht="12.75" customHeight="1">
      <c r="A136" s="30">
        <v>126</v>
      </c>
      <c r="B136" s="227" t="s">
        <v>854</v>
      </c>
      <c r="C136" s="248">
        <v>353.25</v>
      </c>
      <c r="D136" s="249">
        <v>355.36666666666662</v>
      </c>
      <c r="E136" s="249">
        <v>349.38333333333321</v>
      </c>
      <c r="F136" s="249">
        <v>345.51666666666659</v>
      </c>
      <c r="G136" s="249">
        <v>339.53333333333319</v>
      </c>
      <c r="H136" s="249">
        <v>359.23333333333323</v>
      </c>
      <c r="I136" s="249">
        <v>365.2166666666667</v>
      </c>
      <c r="J136" s="249">
        <v>369.08333333333326</v>
      </c>
      <c r="K136" s="248">
        <v>361.35</v>
      </c>
      <c r="L136" s="248">
        <v>351.5</v>
      </c>
      <c r="M136" s="248">
        <v>6.8493300000000001</v>
      </c>
      <c r="N136" s="1"/>
      <c r="O136" s="1"/>
    </row>
    <row r="137" spans="1:15" ht="12.75" customHeight="1">
      <c r="A137" s="30">
        <v>127</v>
      </c>
      <c r="B137" s="227" t="s">
        <v>338</v>
      </c>
      <c r="C137" s="248">
        <v>221.7</v>
      </c>
      <c r="D137" s="249">
        <v>220.54999999999998</v>
      </c>
      <c r="E137" s="249">
        <v>218.14999999999998</v>
      </c>
      <c r="F137" s="249">
        <v>214.6</v>
      </c>
      <c r="G137" s="249">
        <v>212.2</v>
      </c>
      <c r="H137" s="249">
        <v>224.09999999999997</v>
      </c>
      <c r="I137" s="249">
        <v>226.5</v>
      </c>
      <c r="J137" s="249">
        <v>230.04999999999995</v>
      </c>
      <c r="K137" s="248">
        <v>222.95</v>
      </c>
      <c r="L137" s="248">
        <v>217</v>
      </c>
      <c r="M137" s="248">
        <v>17.832789999999999</v>
      </c>
      <c r="N137" s="1"/>
      <c r="O137" s="1"/>
    </row>
    <row r="138" spans="1:15" ht="12.75" customHeight="1">
      <c r="A138" s="30">
        <v>128</v>
      </c>
      <c r="B138" s="227" t="s">
        <v>820</v>
      </c>
      <c r="C138" s="248">
        <v>187.15</v>
      </c>
      <c r="D138" s="249">
        <v>187.31666666666669</v>
      </c>
      <c r="E138" s="249">
        <v>185.83333333333337</v>
      </c>
      <c r="F138" s="249">
        <v>184.51666666666668</v>
      </c>
      <c r="G138" s="249">
        <v>183.03333333333336</v>
      </c>
      <c r="H138" s="249">
        <v>188.63333333333338</v>
      </c>
      <c r="I138" s="249">
        <v>190.11666666666667</v>
      </c>
      <c r="J138" s="249">
        <v>191.43333333333339</v>
      </c>
      <c r="K138" s="248">
        <v>188.8</v>
      </c>
      <c r="L138" s="248">
        <v>186</v>
      </c>
      <c r="M138" s="248">
        <v>22.86899</v>
      </c>
      <c r="N138" s="1"/>
      <c r="O138" s="1"/>
    </row>
    <row r="139" spans="1:15" ht="12.75" customHeight="1">
      <c r="A139" s="30">
        <v>129</v>
      </c>
      <c r="B139" s="227" t="s">
        <v>250</v>
      </c>
      <c r="C139" s="248">
        <v>42.25</v>
      </c>
      <c r="D139" s="249">
        <v>42.35</v>
      </c>
      <c r="E139" s="249">
        <v>41.900000000000006</v>
      </c>
      <c r="F139" s="249">
        <v>41.550000000000004</v>
      </c>
      <c r="G139" s="249">
        <v>41.100000000000009</v>
      </c>
      <c r="H139" s="249">
        <v>42.7</v>
      </c>
      <c r="I139" s="249">
        <v>43.150000000000006</v>
      </c>
      <c r="J139" s="249">
        <v>43.5</v>
      </c>
      <c r="K139" s="248">
        <v>42.8</v>
      </c>
      <c r="L139" s="248">
        <v>42</v>
      </c>
      <c r="M139" s="248">
        <v>18.095559999999999</v>
      </c>
      <c r="N139" s="1"/>
      <c r="O139" s="1"/>
    </row>
    <row r="140" spans="1:15" ht="12.75" customHeight="1">
      <c r="A140" s="30">
        <v>130</v>
      </c>
      <c r="B140" s="227" t="s">
        <v>339</v>
      </c>
      <c r="C140" s="248">
        <v>239.3</v>
      </c>
      <c r="D140" s="249">
        <v>239.38333333333333</v>
      </c>
      <c r="E140" s="249">
        <v>235.76666666666665</v>
      </c>
      <c r="F140" s="249">
        <v>232.23333333333332</v>
      </c>
      <c r="G140" s="249">
        <v>228.61666666666665</v>
      </c>
      <c r="H140" s="249">
        <v>242.91666666666666</v>
      </c>
      <c r="I140" s="249">
        <v>246.53333333333333</v>
      </c>
      <c r="J140" s="249">
        <v>250.06666666666666</v>
      </c>
      <c r="K140" s="248">
        <v>243</v>
      </c>
      <c r="L140" s="248">
        <v>235.85</v>
      </c>
      <c r="M140" s="248">
        <v>17.423300000000001</v>
      </c>
      <c r="N140" s="1"/>
      <c r="O140" s="1"/>
    </row>
    <row r="141" spans="1:15" ht="12.75" customHeight="1">
      <c r="A141" s="30">
        <v>131</v>
      </c>
      <c r="B141" s="227" t="s">
        <v>95</v>
      </c>
      <c r="C141" s="248">
        <v>3345.85</v>
      </c>
      <c r="D141" s="249">
        <v>3333</v>
      </c>
      <c r="E141" s="249">
        <v>3316</v>
      </c>
      <c r="F141" s="249">
        <v>3286.15</v>
      </c>
      <c r="G141" s="249">
        <v>3269.15</v>
      </c>
      <c r="H141" s="249">
        <v>3362.85</v>
      </c>
      <c r="I141" s="249">
        <v>3379.85</v>
      </c>
      <c r="J141" s="249">
        <v>3409.7</v>
      </c>
      <c r="K141" s="248">
        <v>3350</v>
      </c>
      <c r="L141" s="248">
        <v>3303.15</v>
      </c>
      <c r="M141" s="248">
        <v>1.6318600000000001</v>
      </c>
      <c r="N141" s="1"/>
      <c r="O141" s="1"/>
    </row>
    <row r="142" spans="1:15" ht="12.75" customHeight="1">
      <c r="A142" s="30">
        <v>132</v>
      </c>
      <c r="B142" s="227" t="s">
        <v>251</v>
      </c>
      <c r="C142" s="248">
        <v>4044.5</v>
      </c>
      <c r="D142" s="249">
        <v>4043</v>
      </c>
      <c r="E142" s="249">
        <v>3987.3999999999996</v>
      </c>
      <c r="F142" s="249">
        <v>3930.2999999999997</v>
      </c>
      <c r="G142" s="249">
        <v>3874.6999999999994</v>
      </c>
      <c r="H142" s="249">
        <v>4100.1000000000004</v>
      </c>
      <c r="I142" s="249">
        <v>4155.7000000000007</v>
      </c>
      <c r="J142" s="249">
        <v>4212.8</v>
      </c>
      <c r="K142" s="248">
        <v>4098.6000000000004</v>
      </c>
      <c r="L142" s="248">
        <v>3985.9</v>
      </c>
      <c r="M142" s="248">
        <v>1.37971</v>
      </c>
      <c r="N142" s="1"/>
      <c r="O142" s="1"/>
    </row>
    <row r="143" spans="1:15" ht="12.75" customHeight="1">
      <c r="A143" s="30">
        <v>133</v>
      </c>
      <c r="B143" s="227" t="s">
        <v>143</v>
      </c>
      <c r="C143" s="248">
        <v>2281.1</v>
      </c>
      <c r="D143" s="249">
        <v>2278.1</v>
      </c>
      <c r="E143" s="249">
        <v>2254.25</v>
      </c>
      <c r="F143" s="249">
        <v>2227.4</v>
      </c>
      <c r="G143" s="249">
        <v>2203.5500000000002</v>
      </c>
      <c r="H143" s="249">
        <v>2304.9499999999998</v>
      </c>
      <c r="I143" s="249">
        <v>2328.7999999999993</v>
      </c>
      <c r="J143" s="249">
        <v>2355.6499999999996</v>
      </c>
      <c r="K143" s="248">
        <v>2301.9499999999998</v>
      </c>
      <c r="L143" s="248">
        <v>2251.25</v>
      </c>
      <c r="M143" s="248">
        <v>1.4705299999999999</v>
      </c>
      <c r="N143" s="1"/>
      <c r="O143" s="1"/>
    </row>
    <row r="144" spans="1:15" ht="12.75" customHeight="1">
      <c r="A144" s="30">
        <v>134</v>
      </c>
      <c r="B144" s="227" t="s">
        <v>98</v>
      </c>
      <c r="C144" s="248">
        <v>4396.05</v>
      </c>
      <c r="D144" s="249">
        <v>4373.25</v>
      </c>
      <c r="E144" s="249">
        <v>4337.8500000000004</v>
      </c>
      <c r="F144" s="249">
        <v>4279.6500000000005</v>
      </c>
      <c r="G144" s="249">
        <v>4244.2500000000009</v>
      </c>
      <c r="H144" s="249">
        <v>4431.45</v>
      </c>
      <c r="I144" s="249">
        <v>4466.8499999999995</v>
      </c>
      <c r="J144" s="249">
        <v>4525.0499999999993</v>
      </c>
      <c r="K144" s="248">
        <v>4408.6499999999996</v>
      </c>
      <c r="L144" s="248">
        <v>4315.05</v>
      </c>
      <c r="M144" s="248">
        <v>3.3235100000000002</v>
      </c>
      <c r="N144" s="1"/>
      <c r="O144" s="1"/>
    </row>
    <row r="145" spans="1:15" ht="12.75" customHeight="1">
      <c r="A145" s="30">
        <v>135</v>
      </c>
      <c r="B145" s="227" t="s">
        <v>340</v>
      </c>
      <c r="C145" s="248">
        <v>606.20000000000005</v>
      </c>
      <c r="D145" s="249">
        <v>611.06666666666672</v>
      </c>
      <c r="E145" s="249">
        <v>594.13333333333344</v>
      </c>
      <c r="F145" s="249">
        <v>582.06666666666672</v>
      </c>
      <c r="G145" s="249">
        <v>565.13333333333344</v>
      </c>
      <c r="H145" s="249">
        <v>623.13333333333344</v>
      </c>
      <c r="I145" s="249">
        <v>640.06666666666661</v>
      </c>
      <c r="J145" s="249">
        <v>652.13333333333344</v>
      </c>
      <c r="K145" s="248">
        <v>628</v>
      </c>
      <c r="L145" s="248">
        <v>599</v>
      </c>
      <c r="M145" s="248">
        <v>8.4725300000000008</v>
      </c>
      <c r="N145" s="1"/>
      <c r="O145" s="1"/>
    </row>
    <row r="146" spans="1:15" ht="12.75" customHeight="1">
      <c r="A146" s="30">
        <v>136</v>
      </c>
      <c r="B146" s="227" t="s">
        <v>341</v>
      </c>
      <c r="C146" s="248">
        <v>175.6</v>
      </c>
      <c r="D146" s="249">
        <v>176.76666666666665</v>
      </c>
      <c r="E146" s="249">
        <v>172.83333333333331</v>
      </c>
      <c r="F146" s="249">
        <v>170.06666666666666</v>
      </c>
      <c r="G146" s="249">
        <v>166.13333333333333</v>
      </c>
      <c r="H146" s="249">
        <v>179.5333333333333</v>
      </c>
      <c r="I146" s="249">
        <v>183.46666666666664</v>
      </c>
      <c r="J146" s="249">
        <v>186.23333333333329</v>
      </c>
      <c r="K146" s="248">
        <v>180.7</v>
      </c>
      <c r="L146" s="248">
        <v>174</v>
      </c>
      <c r="M146" s="248">
        <v>4.3946500000000004</v>
      </c>
      <c r="N146" s="1"/>
      <c r="O146" s="1"/>
    </row>
    <row r="147" spans="1:15" ht="12.75" customHeight="1">
      <c r="A147" s="30">
        <v>137</v>
      </c>
      <c r="B147" s="227" t="s">
        <v>342</v>
      </c>
      <c r="C147" s="248">
        <v>180.95</v>
      </c>
      <c r="D147" s="249">
        <v>184.35</v>
      </c>
      <c r="E147" s="249">
        <v>176.7</v>
      </c>
      <c r="F147" s="249">
        <v>172.45</v>
      </c>
      <c r="G147" s="249">
        <v>164.79999999999998</v>
      </c>
      <c r="H147" s="249">
        <v>188.6</v>
      </c>
      <c r="I147" s="249">
        <v>196.25000000000003</v>
      </c>
      <c r="J147" s="249">
        <v>200.5</v>
      </c>
      <c r="K147" s="248">
        <v>192</v>
      </c>
      <c r="L147" s="248">
        <v>180.1</v>
      </c>
      <c r="M147" s="248">
        <v>17.650459999999999</v>
      </c>
      <c r="N147" s="1"/>
      <c r="O147" s="1"/>
    </row>
    <row r="148" spans="1:15" ht="12.75" customHeight="1">
      <c r="A148" s="30">
        <v>138</v>
      </c>
      <c r="B148" s="227" t="s">
        <v>821</v>
      </c>
      <c r="C148" s="248">
        <v>56.3</v>
      </c>
      <c r="D148" s="249">
        <v>56</v>
      </c>
      <c r="E148" s="249">
        <v>55.45</v>
      </c>
      <c r="F148" s="249">
        <v>54.6</v>
      </c>
      <c r="G148" s="249">
        <v>54.050000000000004</v>
      </c>
      <c r="H148" s="249">
        <v>56.85</v>
      </c>
      <c r="I148" s="249">
        <v>57.4</v>
      </c>
      <c r="J148" s="249">
        <v>58.25</v>
      </c>
      <c r="K148" s="248">
        <v>56.55</v>
      </c>
      <c r="L148" s="248">
        <v>55.15</v>
      </c>
      <c r="M148" s="248">
        <v>159.84972999999999</v>
      </c>
      <c r="N148" s="1"/>
      <c r="O148" s="1"/>
    </row>
    <row r="149" spans="1:15" ht="12.75" customHeight="1">
      <c r="A149" s="30">
        <v>139</v>
      </c>
      <c r="B149" s="227" t="s">
        <v>343</v>
      </c>
      <c r="C149" s="248">
        <v>67.349999999999994</v>
      </c>
      <c r="D149" s="249">
        <v>67.733333333333334</v>
      </c>
      <c r="E149" s="249">
        <v>66.666666666666671</v>
      </c>
      <c r="F149" s="249">
        <v>65.983333333333334</v>
      </c>
      <c r="G149" s="249">
        <v>64.916666666666671</v>
      </c>
      <c r="H149" s="249">
        <v>68.416666666666671</v>
      </c>
      <c r="I149" s="249">
        <v>69.483333333333334</v>
      </c>
      <c r="J149" s="249">
        <v>70.166666666666671</v>
      </c>
      <c r="K149" s="248">
        <v>68.8</v>
      </c>
      <c r="L149" s="248">
        <v>67.05</v>
      </c>
      <c r="M149" s="248">
        <v>12.30109</v>
      </c>
      <c r="N149" s="1"/>
      <c r="O149" s="1"/>
    </row>
    <row r="150" spans="1:15" ht="12.75" customHeight="1">
      <c r="A150" s="30">
        <v>140</v>
      </c>
      <c r="B150" s="227" t="s">
        <v>99</v>
      </c>
      <c r="C150" s="248">
        <v>3388.9</v>
      </c>
      <c r="D150" s="249">
        <v>3360.1833333333329</v>
      </c>
      <c r="E150" s="249">
        <v>3310.8666666666659</v>
      </c>
      <c r="F150" s="249">
        <v>3232.833333333333</v>
      </c>
      <c r="G150" s="249">
        <v>3183.516666666666</v>
      </c>
      <c r="H150" s="249">
        <v>3438.2166666666658</v>
      </c>
      <c r="I150" s="249">
        <v>3487.5333333333324</v>
      </c>
      <c r="J150" s="249">
        <v>3565.5666666666657</v>
      </c>
      <c r="K150" s="248">
        <v>3409.5</v>
      </c>
      <c r="L150" s="248">
        <v>3282.15</v>
      </c>
      <c r="M150" s="248">
        <v>8.9011999999999993</v>
      </c>
      <c r="N150" s="1"/>
      <c r="O150" s="1"/>
    </row>
    <row r="151" spans="1:15" ht="12.75" customHeight="1">
      <c r="A151" s="30">
        <v>141</v>
      </c>
      <c r="B151" s="227" t="s">
        <v>344</v>
      </c>
      <c r="C151" s="248">
        <v>478.15</v>
      </c>
      <c r="D151" s="249">
        <v>479.48333333333335</v>
      </c>
      <c r="E151" s="249">
        <v>470.4666666666667</v>
      </c>
      <c r="F151" s="249">
        <v>462.78333333333336</v>
      </c>
      <c r="G151" s="249">
        <v>453.76666666666671</v>
      </c>
      <c r="H151" s="249">
        <v>487.16666666666669</v>
      </c>
      <c r="I151" s="249">
        <v>496.18333333333334</v>
      </c>
      <c r="J151" s="249">
        <v>503.86666666666667</v>
      </c>
      <c r="K151" s="248">
        <v>488.5</v>
      </c>
      <c r="L151" s="248">
        <v>471.8</v>
      </c>
      <c r="M151" s="248">
        <v>2.2793600000000001</v>
      </c>
      <c r="N151" s="1"/>
      <c r="O151" s="1"/>
    </row>
    <row r="152" spans="1:15" ht="12.75" customHeight="1">
      <c r="A152" s="30">
        <v>142</v>
      </c>
      <c r="B152" s="227" t="s">
        <v>252</v>
      </c>
      <c r="C152" s="248">
        <v>429.65</v>
      </c>
      <c r="D152" s="249">
        <v>432.09999999999997</v>
      </c>
      <c r="E152" s="249">
        <v>426.54999999999995</v>
      </c>
      <c r="F152" s="249">
        <v>423.45</v>
      </c>
      <c r="G152" s="249">
        <v>417.9</v>
      </c>
      <c r="H152" s="249">
        <v>435.19999999999993</v>
      </c>
      <c r="I152" s="249">
        <v>440.75</v>
      </c>
      <c r="J152" s="249">
        <v>443.84999999999991</v>
      </c>
      <c r="K152" s="248">
        <v>437.65</v>
      </c>
      <c r="L152" s="248">
        <v>429</v>
      </c>
      <c r="M152" s="248">
        <v>1.07216</v>
      </c>
      <c r="N152" s="1"/>
      <c r="O152" s="1"/>
    </row>
    <row r="153" spans="1:15" ht="12.75" customHeight="1">
      <c r="A153" s="30">
        <v>143</v>
      </c>
      <c r="B153" s="227" t="s">
        <v>253</v>
      </c>
      <c r="C153" s="248">
        <v>1456.85</v>
      </c>
      <c r="D153" s="249">
        <v>1448.8500000000001</v>
      </c>
      <c r="E153" s="249">
        <v>1431.7000000000003</v>
      </c>
      <c r="F153" s="249">
        <v>1406.5500000000002</v>
      </c>
      <c r="G153" s="249">
        <v>1389.4000000000003</v>
      </c>
      <c r="H153" s="249">
        <v>1474.0000000000002</v>
      </c>
      <c r="I153" s="249">
        <v>1491.1500000000003</v>
      </c>
      <c r="J153" s="249">
        <v>1516.3000000000002</v>
      </c>
      <c r="K153" s="248">
        <v>1466</v>
      </c>
      <c r="L153" s="248">
        <v>1423.7</v>
      </c>
      <c r="M153" s="248">
        <v>0.41178999999999999</v>
      </c>
      <c r="N153" s="1"/>
      <c r="O153" s="1"/>
    </row>
    <row r="154" spans="1:15" ht="12.75" customHeight="1">
      <c r="A154" s="30">
        <v>144</v>
      </c>
      <c r="B154" s="227" t="s">
        <v>345</v>
      </c>
      <c r="C154" s="248">
        <v>85.55</v>
      </c>
      <c r="D154" s="249">
        <v>84.783333333333331</v>
      </c>
      <c r="E154" s="249">
        <v>81.766666666666666</v>
      </c>
      <c r="F154" s="249">
        <v>77.983333333333334</v>
      </c>
      <c r="G154" s="249">
        <v>74.966666666666669</v>
      </c>
      <c r="H154" s="249">
        <v>88.566666666666663</v>
      </c>
      <c r="I154" s="249">
        <v>91.583333333333314</v>
      </c>
      <c r="J154" s="249">
        <v>95.36666666666666</v>
      </c>
      <c r="K154" s="248">
        <v>87.8</v>
      </c>
      <c r="L154" s="248">
        <v>81</v>
      </c>
      <c r="M154" s="248">
        <v>201.72982999999999</v>
      </c>
      <c r="N154" s="1"/>
      <c r="O154" s="1"/>
    </row>
    <row r="155" spans="1:15" ht="12.75" customHeight="1">
      <c r="A155" s="30">
        <v>145</v>
      </c>
      <c r="B155" s="227" t="s">
        <v>776</v>
      </c>
      <c r="C155" s="248">
        <v>57.2</v>
      </c>
      <c r="D155" s="249">
        <v>57.050000000000004</v>
      </c>
      <c r="E155" s="249">
        <v>56.250000000000007</v>
      </c>
      <c r="F155" s="249">
        <v>55.300000000000004</v>
      </c>
      <c r="G155" s="249">
        <v>54.500000000000007</v>
      </c>
      <c r="H155" s="249">
        <v>58.000000000000007</v>
      </c>
      <c r="I155" s="249">
        <v>58.800000000000004</v>
      </c>
      <c r="J155" s="249">
        <v>59.750000000000007</v>
      </c>
      <c r="K155" s="248">
        <v>57.85</v>
      </c>
      <c r="L155" s="248">
        <v>56.1</v>
      </c>
      <c r="M155" s="248">
        <v>12.31296</v>
      </c>
      <c r="N155" s="1"/>
      <c r="O155" s="1"/>
    </row>
    <row r="156" spans="1:15" ht="12.75" customHeight="1">
      <c r="A156" s="30">
        <v>146</v>
      </c>
      <c r="B156" s="227" t="s">
        <v>100</v>
      </c>
      <c r="C156" s="248">
        <v>2202.8000000000002</v>
      </c>
      <c r="D156" s="249">
        <v>2199.7666666666669</v>
      </c>
      <c r="E156" s="249">
        <v>2166.0833333333339</v>
      </c>
      <c r="F156" s="249">
        <v>2129.3666666666672</v>
      </c>
      <c r="G156" s="249">
        <v>2095.6833333333343</v>
      </c>
      <c r="H156" s="249">
        <v>2236.4833333333336</v>
      </c>
      <c r="I156" s="249">
        <v>2270.166666666667</v>
      </c>
      <c r="J156" s="249">
        <v>2306.8833333333332</v>
      </c>
      <c r="K156" s="248">
        <v>2233.4499999999998</v>
      </c>
      <c r="L156" s="248">
        <v>2163.0500000000002</v>
      </c>
      <c r="M156" s="248">
        <v>3.8054399999999999</v>
      </c>
      <c r="N156" s="1"/>
      <c r="O156" s="1"/>
    </row>
    <row r="157" spans="1:15" ht="12.75" customHeight="1">
      <c r="A157" s="30">
        <v>147</v>
      </c>
      <c r="B157" s="227" t="s">
        <v>101</v>
      </c>
      <c r="C157" s="248">
        <v>190.2</v>
      </c>
      <c r="D157" s="249">
        <v>189.58333333333334</v>
      </c>
      <c r="E157" s="249">
        <v>188.16666666666669</v>
      </c>
      <c r="F157" s="249">
        <v>186.13333333333335</v>
      </c>
      <c r="G157" s="249">
        <v>184.7166666666667</v>
      </c>
      <c r="H157" s="249">
        <v>191.61666666666667</v>
      </c>
      <c r="I157" s="249">
        <v>193.03333333333336</v>
      </c>
      <c r="J157" s="249">
        <v>195.06666666666666</v>
      </c>
      <c r="K157" s="248">
        <v>191</v>
      </c>
      <c r="L157" s="248">
        <v>187.55</v>
      </c>
      <c r="M157" s="248">
        <v>15.27291</v>
      </c>
      <c r="N157" s="1"/>
      <c r="O157" s="1"/>
    </row>
    <row r="158" spans="1:15" ht="12.75" customHeight="1">
      <c r="A158" s="30">
        <v>148</v>
      </c>
      <c r="B158" s="227" t="s">
        <v>346</v>
      </c>
      <c r="C158" s="248">
        <v>281.60000000000002</v>
      </c>
      <c r="D158" s="249">
        <v>282.60000000000002</v>
      </c>
      <c r="E158" s="249">
        <v>279.15000000000003</v>
      </c>
      <c r="F158" s="249">
        <v>276.7</v>
      </c>
      <c r="G158" s="249">
        <v>273.25</v>
      </c>
      <c r="H158" s="249">
        <v>285.05000000000007</v>
      </c>
      <c r="I158" s="249">
        <v>288.50000000000011</v>
      </c>
      <c r="J158" s="249">
        <v>290.9500000000001</v>
      </c>
      <c r="K158" s="248">
        <v>286.05</v>
      </c>
      <c r="L158" s="248">
        <v>280.14999999999998</v>
      </c>
      <c r="M158" s="248">
        <v>0.55420999999999998</v>
      </c>
      <c r="N158" s="1"/>
      <c r="O158" s="1"/>
    </row>
    <row r="159" spans="1:15" ht="12.75" customHeight="1">
      <c r="A159" s="30">
        <v>149</v>
      </c>
      <c r="B159" s="227" t="s">
        <v>810</v>
      </c>
      <c r="C159" s="248">
        <v>163.25</v>
      </c>
      <c r="D159" s="249">
        <v>164.04999999999998</v>
      </c>
      <c r="E159" s="249">
        <v>158.89999999999998</v>
      </c>
      <c r="F159" s="249">
        <v>154.54999999999998</v>
      </c>
      <c r="G159" s="249">
        <v>149.39999999999998</v>
      </c>
      <c r="H159" s="249">
        <v>168.39999999999998</v>
      </c>
      <c r="I159" s="249">
        <v>173.55</v>
      </c>
      <c r="J159" s="249">
        <v>177.89999999999998</v>
      </c>
      <c r="K159" s="248">
        <v>169.2</v>
      </c>
      <c r="L159" s="248">
        <v>159.69999999999999</v>
      </c>
      <c r="M159" s="248">
        <v>136.12049999999999</v>
      </c>
      <c r="N159" s="1"/>
      <c r="O159" s="1"/>
    </row>
    <row r="160" spans="1:15" ht="12.75" customHeight="1">
      <c r="A160" s="30">
        <v>150</v>
      </c>
      <c r="B160" s="227" t="s">
        <v>102</v>
      </c>
      <c r="C160" s="248">
        <v>136.85</v>
      </c>
      <c r="D160" s="249">
        <v>136.33333333333334</v>
      </c>
      <c r="E160" s="249">
        <v>134.91666666666669</v>
      </c>
      <c r="F160" s="249">
        <v>132.98333333333335</v>
      </c>
      <c r="G160" s="249">
        <v>131.56666666666669</v>
      </c>
      <c r="H160" s="249">
        <v>138.26666666666668</v>
      </c>
      <c r="I160" s="249">
        <v>139.68333333333337</v>
      </c>
      <c r="J160" s="249">
        <v>141.61666666666667</v>
      </c>
      <c r="K160" s="248">
        <v>137.75</v>
      </c>
      <c r="L160" s="248">
        <v>134.4</v>
      </c>
      <c r="M160" s="248">
        <v>103.85302</v>
      </c>
      <c r="N160" s="1"/>
      <c r="O160" s="1"/>
    </row>
    <row r="161" spans="1:15" ht="12.75" customHeight="1">
      <c r="A161" s="30">
        <v>151</v>
      </c>
      <c r="B161" s="227" t="s">
        <v>777</v>
      </c>
      <c r="C161" s="248">
        <v>266.10000000000002</v>
      </c>
      <c r="D161" s="249">
        <v>272.95</v>
      </c>
      <c r="E161" s="249">
        <v>250.5</v>
      </c>
      <c r="F161" s="249">
        <v>234.90000000000003</v>
      </c>
      <c r="G161" s="249">
        <v>212.45000000000005</v>
      </c>
      <c r="H161" s="249">
        <v>288.54999999999995</v>
      </c>
      <c r="I161" s="249">
        <v>310.99999999999989</v>
      </c>
      <c r="J161" s="249">
        <v>326.59999999999991</v>
      </c>
      <c r="K161" s="248">
        <v>295.39999999999998</v>
      </c>
      <c r="L161" s="248">
        <v>257.35000000000002</v>
      </c>
      <c r="M161" s="248">
        <v>247.39998</v>
      </c>
      <c r="N161" s="1"/>
      <c r="O161" s="1"/>
    </row>
    <row r="162" spans="1:15" ht="12.75" customHeight="1">
      <c r="A162" s="30">
        <v>152</v>
      </c>
      <c r="B162" s="227" t="s">
        <v>347</v>
      </c>
      <c r="C162" s="248">
        <v>5774.75</v>
      </c>
      <c r="D162" s="249">
        <v>5788.4000000000005</v>
      </c>
      <c r="E162" s="249">
        <v>5746.4000000000015</v>
      </c>
      <c r="F162" s="249">
        <v>5718.0500000000011</v>
      </c>
      <c r="G162" s="249">
        <v>5676.050000000002</v>
      </c>
      <c r="H162" s="249">
        <v>5816.7500000000009</v>
      </c>
      <c r="I162" s="249">
        <v>5858.7499999999991</v>
      </c>
      <c r="J162" s="249">
        <v>5887.1</v>
      </c>
      <c r="K162" s="248">
        <v>5830.4</v>
      </c>
      <c r="L162" s="248">
        <v>5760.05</v>
      </c>
      <c r="M162" s="248">
        <v>0.12858</v>
      </c>
      <c r="N162" s="1"/>
      <c r="O162" s="1"/>
    </row>
    <row r="163" spans="1:15" ht="12.75" customHeight="1">
      <c r="A163" s="30">
        <v>153</v>
      </c>
      <c r="B163" s="227" t="s">
        <v>348</v>
      </c>
      <c r="C163" s="248">
        <v>570</v>
      </c>
      <c r="D163" s="249">
        <v>573.61666666666667</v>
      </c>
      <c r="E163" s="249">
        <v>563.38333333333333</v>
      </c>
      <c r="F163" s="249">
        <v>556.76666666666665</v>
      </c>
      <c r="G163" s="249">
        <v>546.5333333333333</v>
      </c>
      <c r="H163" s="249">
        <v>580.23333333333335</v>
      </c>
      <c r="I163" s="249">
        <v>590.4666666666667</v>
      </c>
      <c r="J163" s="249">
        <v>597.08333333333337</v>
      </c>
      <c r="K163" s="248">
        <v>583.85</v>
      </c>
      <c r="L163" s="248">
        <v>567</v>
      </c>
      <c r="M163" s="248">
        <v>0.98907999999999996</v>
      </c>
      <c r="N163" s="1"/>
      <c r="O163" s="1"/>
    </row>
    <row r="164" spans="1:15" ht="12.75" customHeight="1">
      <c r="A164" s="30">
        <v>154</v>
      </c>
      <c r="B164" s="227" t="s">
        <v>349</v>
      </c>
      <c r="C164" s="248">
        <v>178.8</v>
      </c>
      <c r="D164" s="249">
        <v>180.15</v>
      </c>
      <c r="E164" s="249">
        <v>176</v>
      </c>
      <c r="F164" s="249">
        <v>173.2</v>
      </c>
      <c r="G164" s="249">
        <v>169.04999999999998</v>
      </c>
      <c r="H164" s="249">
        <v>182.95000000000002</v>
      </c>
      <c r="I164" s="249">
        <v>187.10000000000005</v>
      </c>
      <c r="J164" s="249">
        <v>189.90000000000003</v>
      </c>
      <c r="K164" s="248">
        <v>184.3</v>
      </c>
      <c r="L164" s="248">
        <v>177.35</v>
      </c>
      <c r="M164" s="248">
        <v>5.9840999999999998</v>
      </c>
      <c r="N164" s="1"/>
      <c r="O164" s="1"/>
    </row>
    <row r="165" spans="1:15" ht="12.75" customHeight="1">
      <c r="A165" s="30">
        <v>155</v>
      </c>
      <c r="B165" s="227" t="s">
        <v>350</v>
      </c>
      <c r="C165" s="248">
        <v>104.25</v>
      </c>
      <c r="D165" s="249">
        <v>104.53333333333335</v>
      </c>
      <c r="E165" s="249">
        <v>103.2166666666667</v>
      </c>
      <c r="F165" s="249">
        <v>102.18333333333335</v>
      </c>
      <c r="G165" s="249">
        <v>100.8666666666667</v>
      </c>
      <c r="H165" s="249">
        <v>105.56666666666669</v>
      </c>
      <c r="I165" s="249">
        <v>106.88333333333333</v>
      </c>
      <c r="J165" s="249">
        <v>107.91666666666669</v>
      </c>
      <c r="K165" s="248">
        <v>105.85</v>
      </c>
      <c r="L165" s="248">
        <v>103.5</v>
      </c>
      <c r="M165" s="248">
        <v>16.736899999999999</v>
      </c>
      <c r="N165" s="1"/>
      <c r="O165" s="1"/>
    </row>
    <row r="166" spans="1:15" ht="12.75" customHeight="1">
      <c r="A166" s="30">
        <v>156</v>
      </c>
      <c r="B166" s="227" t="s">
        <v>254</v>
      </c>
      <c r="C166" s="248">
        <v>279.8</v>
      </c>
      <c r="D166" s="249">
        <v>280.45</v>
      </c>
      <c r="E166" s="249">
        <v>276.84999999999997</v>
      </c>
      <c r="F166" s="249">
        <v>273.89999999999998</v>
      </c>
      <c r="G166" s="249">
        <v>270.29999999999995</v>
      </c>
      <c r="H166" s="249">
        <v>283.39999999999998</v>
      </c>
      <c r="I166" s="249">
        <v>287</v>
      </c>
      <c r="J166" s="249">
        <v>289.95</v>
      </c>
      <c r="K166" s="248">
        <v>284.05</v>
      </c>
      <c r="L166" s="248">
        <v>277.5</v>
      </c>
      <c r="M166" s="248">
        <v>3.3449900000000001</v>
      </c>
      <c r="N166" s="1"/>
      <c r="O166" s="1"/>
    </row>
    <row r="167" spans="1:15" ht="12.75" customHeight="1">
      <c r="A167" s="30">
        <v>157</v>
      </c>
      <c r="B167" s="227" t="s">
        <v>822</v>
      </c>
      <c r="C167" s="248">
        <v>1183</v>
      </c>
      <c r="D167" s="249">
        <v>1187.6166666666666</v>
      </c>
      <c r="E167" s="249">
        <v>1175.3833333333332</v>
      </c>
      <c r="F167" s="249">
        <v>1167.7666666666667</v>
      </c>
      <c r="G167" s="249">
        <v>1155.5333333333333</v>
      </c>
      <c r="H167" s="249">
        <v>1195.2333333333331</v>
      </c>
      <c r="I167" s="249">
        <v>1207.4666666666662</v>
      </c>
      <c r="J167" s="249">
        <v>1215.083333333333</v>
      </c>
      <c r="K167" s="248">
        <v>1199.8499999999999</v>
      </c>
      <c r="L167" s="248">
        <v>1180</v>
      </c>
      <c r="M167" s="248">
        <v>5.1490000000000001E-2</v>
      </c>
      <c r="N167" s="1"/>
      <c r="O167" s="1"/>
    </row>
    <row r="168" spans="1:15" ht="12.75" customHeight="1">
      <c r="A168" s="30">
        <v>158</v>
      </c>
      <c r="B168" s="227" t="s">
        <v>103</v>
      </c>
      <c r="C168" s="248">
        <v>97.4</v>
      </c>
      <c r="D168" s="249">
        <v>97.083333333333329</v>
      </c>
      <c r="E168" s="249">
        <v>96.216666666666654</v>
      </c>
      <c r="F168" s="249">
        <v>95.033333333333331</v>
      </c>
      <c r="G168" s="249">
        <v>94.166666666666657</v>
      </c>
      <c r="H168" s="249">
        <v>98.266666666666652</v>
      </c>
      <c r="I168" s="249">
        <v>99.133333333333326</v>
      </c>
      <c r="J168" s="249">
        <v>100.31666666666665</v>
      </c>
      <c r="K168" s="248">
        <v>97.95</v>
      </c>
      <c r="L168" s="248">
        <v>95.9</v>
      </c>
      <c r="M168" s="248">
        <v>135.24731</v>
      </c>
      <c r="N168" s="1"/>
      <c r="O168" s="1"/>
    </row>
    <row r="169" spans="1:15" ht="12.75" customHeight="1">
      <c r="A169" s="30">
        <v>159</v>
      </c>
      <c r="B169" s="227" t="s">
        <v>352</v>
      </c>
      <c r="C169" s="248">
        <v>1637.1</v>
      </c>
      <c r="D169" s="249">
        <v>1647.6833333333334</v>
      </c>
      <c r="E169" s="249">
        <v>1606.4166666666667</v>
      </c>
      <c r="F169" s="249">
        <v>1575.7333333333333</v>
      </c>
      <c r="G169" s="249">
        <v>1534.4666666666667</v>
      </c>
      <c r="H169" s="249">
        <v>1678.3666666666668</v>
      </c>
      <c r="I169" s="249">
        <v>1719.6333333333332</v>
      </c>
      <c r="J169" s="249">
        <v>1750.3166666666668</v>
      </c>
      <c r="K169" s="248">
        <v>1688.95</v>
      </c>
      <c r="L169" s="248">
        <v>1617</v>
      </c>
      <c r="M169" s="248">
        <v>8.1850299999999994</v>
      </c>
      <c r="N169" s="1"/>
      <c r="O169" s="1"/>
    </row>
    <row r="170" spans="1:15" ht="12.75" customHeight="1">
      <c r="A170" s="30">
        <v>160</v>
      </c>
      <c r="B170" s="227" t="s">
        <v>106</v>
      </c>
      <c r="C170" s="248">
        <v>42.85</v>
      </c>
      <c r="D170" s="249">
        <v>42.35</v>
      </c>
      <c r="E170" s="249">
        <v>41.6</v>
      </c>
      <c r="F170" s="249">
        <v>40.35</v>
      </c>
      <c r="G170" s="249">
        <v>39.6</v>
      </c>
      <c r="H170" s="249">
        <v>43.6</v>
      </c>
      <c r="I170" s="249">
        <v>44.35</v>
      </c>
      <c r="J170" s="249">
        <v>45.6</v>
      </c>
      <c r="K170" s="248">
        <v>43.1</v>
      </c>
      <c r="L170" s="248">
        <v>41.1</v>
      </c>
      <c r="M170" s="248">
        <v>146.73777000000001</v>
      </c>
      <c r="N170" s="1"/>
      <c r="O170" s="1"/>
    </row>
    <row r="171" spans="1:15" ht="12.75" customHeight="1">
      <c r="A171" s="30">
        <v>161</v>
      </c>
      <c r="B171" s="227" t="s">
        <v>353</v>
      </c>
      <c r="C171" s="248">
        <v>2621.55</v>
      </c>
      <c r="D171" s="249">
        <v>2629.1666666666665</v>
      </c>
      <c r="E171" s="249">
        <v>2608.3833333333332</v>
      </c>
      <c r="F171" s="249">
        <v>2595.2166666666667</v>
      </c>
      <c r="G171" s="249">
        <v>2574.4333333333334</v>
      </c>
      <c r="H171" s="249">
        <v>2642.333333333333</v>
      </c>
      <c r="I171" s="249">
        <v>2663.1166666666668</v>
      </c>
      <c r="J171" s="249">
        <v>2676.2833333333328</v>
      </c>
      <c r="K171" s="248">
        <v>2649.95</v>
      </c>
      <c r="L171" s="248">
        <v>2616</v>
      </c>
      <c r="M171" s="248">
        <v>9.6780000000000005E-2</v>
      </c>
      <c r="N171" s="1"/>
      <c r="O171" s="1"/>
    </row>
    <row r="172" spans="1:15" ht="12.75" customHeight="1">
      <c r="A172" s="30">
        <v>162</v>
      </c>
      <c r="B172" s="227" t="s">
        <v>354</v>
      </c>
      <c r="C172" s="248">
        <v>3292</v>
      </c>
      <c r="D172" s="249">
        <v>3286.4166666666665</v>
      </c>
      <c r="E172" s="249">
        <v>3252.1833333333329</v>
      </c>
      <c r="F172" s="249">
        <v>3212.3666666666663</v>
      </c>
      <c r="G172" s="249">
        <v>3178.1333333333328</v>
      </c>
      <c r="H172" s="249">
        <v>3326.2333333333331</v>
      </c>
      <c r="I172" s="249">
        <v>3360.4666666666667</v>
      </c>
      <c r="J172" s="249">
        <v>3400.2833333333333</v>
      </c>
      <c r="K172" s="248">
        <v>3320.65</v>
      </c>
      <c r="L172" s="248">
        <v>3246.6</v>
      </c>
      <c r="M172" s="248">
        <v>3.406E-2</v>
      </c>
      <c r="N172" s="1"/>
      <c r="O172" s="1"/>
    </row>
    <row r="173" spans="1:15" ht="12.75" customHeight="1">
      <c r="A173" s="30">
        <v>163</v>
      </c>
      <c r="B173" s="227" t="s">
        <v>355</v>
      </c>
      <c r="C173" s="248">
        <v>187.35</v>
      </c>
      <c r="D173" s="249">
        <v>181.95000000000002</v>
      </c>
      <c r="E173" s="249">
        <v>171.05000000000004</v>
      </c>
      <c r="F173" s="249">
        <v>154.75000000000003</v>
      </c>
      <c r="G173" s="249">
        <v>143.85000000000005</v>
      </c>
      <c r="H173" s="249">
        <v>198.25000000000003</v>
      </c>
      <c r="I173" s="249">
        <v>209.15</v>
      </c>
      <c r="J173" s="249">
        <v>225.45000000000002</v>
      </c>
      <c r="K173" s="248">
        <v>192.85</v>
      </c>
      <c r="L173" s="248">
        <v>165.65</v>
      </c>
      <c r="M173" s="248">
        <v>242.25026</v>
      </c>
      <c r="N173" s="1"/>
      <c r="O173" s="1"/>
    </row>
    <row r="174" spans="1:15" ht="12.75" customHeight="1">
      <c r="A174" s="30">
        <v>164</v>
      </c>
      <c r="B174" s="227" t="s">
        <v>255</v>
      </c>
      <c r="C174" s="248">
        <v>1676.5</v>
      </c>
      <c r="D174" s="249">
        <v>1686.3500000000001</v>
      </c>
      <c r="E174" s="249">
        <v>1663.3500000000004</v>
      </c>
      <c r="F174" s="249">
        <v>1650.2000000000003</v>
      </c>
      <c r="G174" s="249">
        <v>1627.2000000000005</v>
      </c>
      <c r="H174" s="249">
        <v>1699.5000000000002</v>
      </c>
      <c r="I174" s="249">
        <v>1722.4999999999998</v>
      </c>
      <c r="J174" s="249">
        <v>1735.65</v>
      </c>
      <c r="K174" s="248">
        <v>1709.35</v>
      </c>
      <c r="L174" s="248">
        <v>1673.2</v>
      </c>
      <c r="M174" s="248">
        <v>2.5577800000000002</v>
      </c>
      <c r="N174" s="1"/>
      <c r="O174" s="1"/>
    </row>
    <row r="175" spans="1:15" ht="12.75" customHeight="1">
      <c r="A175" s="30">
        <v>165</v>
      </c>
      <c r="B175" s="227" t="s">
        <v>356</v>
      </c>
      <c r="C175" s="248">
        <v>1333.7</v>
      </c>
      <c r="D175" s="249">
        <v>1337.7333333333333</v>
      </c>
      <c r="E175" s="249">
        <v>1325.5666666666666</v>
      </c>
      <c r="F175" s="249">
        <v>1317.4333333333332</v>
      </c>
      <c r="G175" s="249">
        <v>1305.2666666666664</v>
      </c>
      <c r="H175" s="249">
        <v>1345.8666666666668</v>
      </c>
      <c r="I175" s="249">
        <v>1358.0333333333333</v>
      </c>
      <c r="J175" s="249">
        <v>1366.166666666667</v>
      </c>
      <c r="K175" s="248">
        <v>1349.9</v>
      </c>
      <c r="L175" s="248">
        <v>1329.6</v>
      </c>
      <c r="M175" s="248">
        <v>0.15776000000000001</v>
      </c>
      <c r="N175" s="1"/>
      <c r="O175" s="1"/>
    </row>
    <row r="176" spans="1:15" ht="12.75" customHeight="1">
      <c r="A176" s="30">
        <v>166</v>
      </c>
      <c r="B176" s="227" t="s">
        <v>104</v>
      </c>
      <c r="C176" s="248">
        <v>416.75</v>
      </c>
      <c r="D176" s="249">
        <v>417.2833333333333</v>
      </c>
      <c r="E176" s="249">
        <v>412.71666666666658</v>
      </c>
      <c r="F176" s="249">
        <v>408.68333333333328</v>
      </c>
      <c r="G176" s="249">
        <v>404.11666666666656</v>
      </c>
      <c r="H176" s="249">
        <v>421.31666666666661</v>
      </c>
      <c r="I176" s="249">
        <v>425.88333333333333</v>
      </c>
      <c r="J176" s="249">
        <v>429.91666666666663</v>
      </c>
      <c r="K176" s="248">
        <v>421.85</v>
      </c>
      <c r="L176" s="248">
        <v>413.25</v>
      </c>
      <c r="M176" s="248">
        <v>10.83503</v>
      </c>
      <c r="N176" s="1"/>
      <c r="O176" s="1"/>
    </row>
    <row r="177" spans="1:15" ht="12.75" customHeight="1">
      <c r="A177" s="30">
        <v>167</v>
      </c>
      <c r="B177" s="227" t="s">
        <v>823</v>
      </c>
      <c r="C177" s="248">
        <v>1196.6500000000001</v>
      </c>
      <c r="D177" s="249">
        <v>1192.9166666666667</v>
      </c>
      <c r="E177" s="249">
        <v>1173.8333333333335</v>
      </c>
      <c r="F177" s="249">
        <v>1151.0166666666667</v>
      </c>
      <c r="G177" s="249">
        <v>1131.9333333333334</v>
      </c>
      <c r="H177" s="249">
        <v>1215.7333333333336</v>
      </c>
      <c r="I177" s="249">
        <v>1234.8166666666671</v>
      </c>
      <c r="J177" s="249">
        <v>1257.6333333333337</v>
      </c>
      <c r="K177" s="248">
        <v>1212</v>
      </c>
      <c r="L177" s="248">
        <v>1170.0999999999999</v>
      </c>
      <c r="M177" s="248">
        <v>0.63566</v>
      </c>
      <c r="N177" s="1"/>
      <c r="O177" s="1"/>
    </row>
    <row r="178" spans="1:15" ht="12.75" customHeight="1">
      <c r="A178" s="30">
        <v>168</v>
      </c>
      <c r="B178" s="227" t="s">
        <v>357</v>
      </c>
      <c r="C178" s="248">
        <v>1998.25</v>
      </c>
      <c r="D178" s="249">
        <v>1970.7333333333333</v>
      </c>
      <c r="E178" s="249">
        <v>1917.4666666666667</v>
      </c>
      <c r="F178" s="249">
        <v>1836.6833333333334</v>
      </c>
      <c r="G178" s="249">
        <v>1783.4166666666667</v>
      </c>
      <c r="H178" s="249">
        <v>2051.5166666666664</v>
      </c>
      <c r="I178" s="249">
        <v>2104.7833333333338</v>
      </c>
      <c r="J178" s="249">
        <v>2185.5666666666666</v>
      </c>
      <c r="K178" s="248">
        <v>2024</v>
      </c>
      <c r="L178" s="248">
        <v>1889.95</v>
      </c>
      <c r="M178" s="248">
        <v>5.1726900000000002</v>
      </c>
      <c r="N178" s="1"/>
      <c r="O178" s="1"/>
    </row>
    <row r="179" spans="1:15" ht="12.75" customHeight="1">
      <c r="A179" s="30">
        <v>169</v>
      </c>
      <c r="B179" s="227" t="s">
        <v>256</v>
      </c>
      <c r="C179" s="248">
        <v>476</v>
      </c>
      <c r="D179" s="249">
        <v>476.93333333333334</v>
      </c>
      <c r="E179" s="249">
        <v>471.56666666666666</v>
      </c>
      <c r="F179" s="249">
        <v>467.13333333333333</v>
      </c>
      <c r="G179" s="249">
        <v>461.76666666666665</v>
      </c>
      <c r="H179" s="249">
        <v>481.36666666666667</v>
      </c>
      <c r="I179" s="249">
        <v>486.73333333333335</v>
      </c>
      <c r="J179" s="249">
        <v>491.16666666666669</v>
      </c>
      <c r="K179" s="248">
        <v>482.3</v>
      </c>
      <c r="L179" s="248">
        <v>472.5</v>
      </c>
      <c r="M179" s="248">
        <v>0.40060000000000001</v>
      </c>
      <c r="N179" s="1"/>
      <c r="O179" s="1"/>
    </row>
    <row r="180" spans="1:15" ht="12.75" customHeight="1">
      <c r="A180" s="30">
        <v>170</v>
      </c>
      <c r="B180" s="227" t="s">
        <v>107</v>
      </c>
      <c r="C180" s="248">
        <v>906.5</v>
      </c>
      <c r="D180" s="249">
        <v>905.56666666666661</v>
      </c>
      <c r="E180" s="249">
        <v>899.18333333333317</v>
      </c>
      <c r="F180" s="249">
        <v>891.86666666666656</v>
      </c>
      <c r="G180" s="249">
        <v>885.48333333333312</v>
      </c>
      <c r="H180" s="249">
        <v>912.88333333333321</v>
      </c>
      <c r="I180" s="249">
        <v>919.26666666666665</v>
      </c>
      <c r="J180" s="249">
        <v>926.58333333333326</v>
      </c>
      <c r="K180" s="248">
        <v>911.95</v>
      </c>
      <c r="L180" s="248">
        <v>898.25</v>
      </c>
      <c r="M180" s="248">
        <v>7.6285400000000001</v>
      </c>
      <c r="N180" s="1"/>
      <c r="O180" s="1"/>
    </row>
    <row r="181" spans="1:15" ht="12.75" customHeight="1">
      <c r="A181" s="30">
        <v>171</v>
      </c>
      <c r="B181" s="227" t="s">
        <v>257</v>
      </c>
      <c r="C181" s="248">
        <v>458.75</v>
      </c>
      <c r="D181" s="249">
        <v>459.2166666666667</v>
      </c>
      <c r="E181" s="249">
        <v>456.03333333333342</v>
      </c>
      <c r="F181" s="249">
        <v>453.31666666666672</v>
      </c>
      <c r="G181" s="249">
        <v>450.13333333333344</v>
      </c>
      <c r="H181" s="249">
        <v>461.93333333333339</v>
      </c>
      <c r="I181" s="249">
        <v>465.11666666666667</v>
      </c>
      <c r="J181" s="249">
        <v>467.83333333333337</v>
      </c>
      <c r="K181" s="248">
        <v>462.4</v>
      </c>
      <c r="L181" s="248">
        <v>456.5</v>
      </c>
      <c r="M181" s="248">
        <v>0.61502999999999997</v>
      </c>
      <c r="N181" s="1"/>
      <c r="O181" s="1"/>
    </row>
    <row r="182" spans="1:15" ht="12.75" customHeight="1">
      <c r="A182" s="30">
        <v>172</v>
      </c>
      <c r="B182" s="227" t="s">
        <v>108</v>
      </c>
      <c r="C182" s="248">
        <v>1313.6</v>
      </c>
      <c r="D182" s="249">
        <v>1302.8666666666666</v>
      </c>
      <c r="E182" s="249">
        <v>1287.7333333333331</v>
      </c>
      <c r="F182" s="249">
        <v>1261.8666666666666</v>
      </c>
      <c r="G182" s="249">
        <v>1246.7333333333331</v>
      </c>
      <c r="H182" s="249">
        <v>1328.7333333333331</v>
      </c>
      <c r="I182" s="249">
        <v>1343.8666666666668</v>
      </c>
      <c r="J182" s="249">
        <v>1369.7333333333331</v>
      </c>
      <c r="K182" s="248">
        <v>1318</v>
      </c>
      <c r="L182" s="248">
        <v>1277</v>
      </c>
      <c r="M182" s="248">
        <v>4.0235500000000002</v>
      </c>
      <c r="N182" s="1"/>
      <c r="O182" s="1"/>
    </row>
    <row r="183" spans="1:15" ht="12.75" customHeight="1">
      <c r="A183" s="30">
        <v>173</v>
      </c>
      <c r="B183" s="227" t="s">
        <v>109</v>
      </c>
      <c r="C183" s="248">
        <v>325.39999999999998</v>
      </c>
      <c r="D183" s="249">
        <v>325.08333333333331</v>
      </c>
      <c r="E183" s="249">
        <v>320.66666666666663</v>
      </c>
      <c r="F183" s="249">
        <v>315.93333333333334</v>
      </c>
      <c r="G183" s="249">
        <v>311.51666666666665</v>
      </c>
      <c r="H183" s="249">
        <v>329.81666666666661</v>
      </c>
      <c r="I183" s="249">
        <v>334.23333333333323</v>
      </c>
      <c r="J183" s="249">
        <v>338.96666666666658</v>
      </c>
      <c r="K183" s="248">
        <v>329.5</v>
      </c>
      <c r="L183" s="248">
        <v>320.35000000000002</v>
      </c>
      <c r="M183" s="248">
        <v>6.1094499999999998</v>
      </c>
      <c r="N183" s="1"/>
      <c r="O183" s="1"/>
    </row>
    <row r="184" spans="1:15" ht="12.75" customHeight="1">
      <c r="A184" s="30">
        <v>174</v>
      </c>
      <c r="B184" s="227" t="s">
        <v>358</v>
      </c>
      <c r="C184" s="248">
        <v>390.3</v>
      </c>
      <c r="D184" s="249">
        <v>391.83333333333331</v>
      </c>
      <c r="E184" s="249">
        <v>387.46666666666664</v>
      </c>
      <c r="F184" s="249">
        <v>384.63333333333333</v>
      </c>
      <c r="G184" s="249">
        <v>380.26666666666665</v>
      </c>
      <c r="H184" s="249">
        <v>394.66666666666663</v>
      </c>
      <c r="I184" s="249">
        <v>399.0333333333333</v>
      </c>
      <c r="J184" s="249">
        <v>401.86666666666662</v>
      </c>
      <c r="K184" s="248">
        <v>396.2</v>
      </c>
      <c r="L184" s="248">
        <v>389</v>
      </c>
      <c r="M184" s="248">
        <v>2.7998599999999998</v>
      </c>
      <c r="N184" s="1"/>
      <c r="O184" s="1"/>
    </row>
    <row r="185" spans="1:15" ht="12.75" customHeight="1">
      <c r="A185" s="30">
        <v>175</v>
      </c>
      <c r="B185" s="227" t="s">
        <v>110</v>
      </c>
      <c r="C185" s="248">
        <v>1765.8</v>
      </c>
      <c r="D185" s="249">
        <v>1759.8999999999999</v>
      </c>
      <c r="E185" s="249">
        <v>1749.8999999999996</v>
      </c>
      <c r="F185" s="249">
        <v>1733.9999999999998</v>
      </c>
      <c r="G185" s="249">
        <v>1723.9999999999995</v>
      </c>
      <c r="H185" s="249">
        <v>1775.7999999999997</v>
      </c>
      <c r="I185" s="249">
        <v>1785.8000000000002</v>
      </c>
      <c r="J185" s="249">
        <v>1801.6999999999998</v>
      </c>
      <c r="K185" s="248">
        <v>1769.9</v>
      </c>
      <c r="L185" s="248">
        <v>1744</v>
      </c>
      <c r="M185" s="248">
        <v>3.1194999999999999</v>
      </c>
      <c r="N185" s="1"/>
      <c r="O185" s="1"/>
    </row>
    <row r="186" spans="1:15" ht="12.75" customHeight="1">
      <c r="A186" s="30">
        <v>176</v>
      </c>
      <c r="B186" s="227" t="s">
        <v>359</v>
      </c>
      <c r="C186" s="248">
        <v>708.8</v>
      </c>
      <c r="D186" s="249">
        <v>703.91666666666663</v>
      </c>
      <c r="E186" s="249">
        <v>693.98333333333323</v>
      </c>
      <c r="F186" s="249">
        <v>679.16666666666663</v>
      </c>
      <c r="G186" s="249">
        <v>669.23333333333323</v>
      </c>
      <c r="H186" s="249">
        <v>718.73333333333323</v>
      </c>
      <c r="I186" s="249">
        <v>728.66666666666663</v>
      </c>
      <c r="J186" s="249">
        <v>743.48333333333323</v>
      </c>
      <c r="K186" s="248">
        <v>713.85</v>
      </c>
      <c r="L186" s="248">
        <v>689.1</v>
      </c>
      <c r="M186" s="248">
        <v>2.12487</v>
      </c>
      <c r="N186" s="1"/>
      <c r="O186" s="1"/>
    </row>
    <row r="187" spans="1:15" ht="12.75" customHeight="1">
      <c r="A187" s="30">
        <v>177</v>
      </c>
      <c r="B187" s="227" t="s">
        <v>862</v>
      </c>
      <c r="C187" s="248">
        <v>337.7</v>
      </c>
      <c r="D187" s="249">
        <v>338.73333333333335</v>
      </c>
      <c r="E187" s="249">
        <v>333.4666666666667</v>
      </c>
      <c r="F187" s="249">
        <v>329.23333333333335</v>
      </c>
      <c r="G187" s="249">
        <v>323.9666666666667</v>
      </c>
      <c r="H187" s="249">
        <v>342.9666666666667</v>
      </c>
      <c r="I187" s="249">
        <v>348.23333333333335</v>
      </c>
      <c r="J187" s="249">
        <v>352.4666666666667</v>
      </c>
      <c r="K187" s="248">
        <v>344</v>
      </c>
      <c r="L187" s="248">
        <v>334.5</v>
      </c>
      <c r="M187" s="248">
        <v>2.59511</v>
      </c>
      <c r="N187" s="1"/>
      <c r="O187" s="1"/>
    </row>
    <row r="188" spans="1:15" ht="12.75" customHeight="1">
      <c r="A188" s="30">
        <v>178</v>
      </c>
      <c r="B188" s="227" t="s">
        <v>361</v>
      </c>
      <c r="C188" s="248">
        <v>1907.6</v>
      </c>
      <c r="D188" s="249">
        <v>1920.5166666666667</v>
      </c>
      <c r="E188" s="249">
        <v>1874.0833333333333</v>
      </c>
      <c r="F188" s="249">
        <v>1840.5666666666666</v>
      </c>
      <c r="G188" s="249">
        <v>1794.1333333333332</v>
      </c>
      <c r="H188" s="249">
        <v>1954.0333333333333</v>
      </c>
      <c r="I188" s="249">
        <v>2000.4666666666667</v>
      </c>
      <c r="J188" s="249">
        <v>2033.9833333333333</v>
      </c>
      <c r="K188" s="248">
        <v>1966.95</v>
      </c>
      <c r="L188" s="248">
        <v>1887</v>
      </c>
      <c r="M188" s="248">
        <v>2.11267</v>
      </c>
      <c r="N188" s="1"/>
      <c r="O188" s="1"/>
    </row>
    <row r="189" spans="1:15" ht="12.75" customHeight="1">
      <c r="A189" s="30">
        <v>179</v>
      </c>
      <c r="B189" s="227" t="s">
        <v>362</v>
      </c>
      <c r="C189" s="248">
        <v>757.15</v>
      </c>
      <c r="D189" s="249">
        <v>757.41666666666663</v>
      </c>
      <c r="E189" s="249">
        <v>748.83333333333326</v>
      </c>
      <c r="F189" s="249">
        <v>740.51666666666665</v>
      </c>
      <c r="G189" s="249">
        <v>731.93333333333328</v>
      </c>
      <c r="H189" s="249">
        <v>765.73333333333323</v>
      </c>
      <c r="I189" s="249">
        <v>774.31666666666649</v>
      </c>
      <c r="J189" s="249">
        <v>782.63333333333321</v>
      </c>
      <c r="K189" s="248">
        <v>766</v>
      </c>
      <c r="L189" s="248">
        <v>749.1</v>
      </c>
      <c r="M189" s="248">
        <v>0.47532999999999997</v>
      </c>
      <c r="N189" s="1"/>
      <c r="O189" s="1"/>
    </row>
    <row r="190" spans="1:15" ht="12.75" customHeight="1">
      <c r="A190" s="30">
        <v>180</v>
      </c>
      <c r="B190" s="227" t="s">
        <v>363</v>
      </c>
      <c r="C190" s="248">
        <v>249.25</v>
      </c>
      <c r="D190" s="249">
        <v>248.76666666666665</v>
      </c>
      <c r="E190" s="249">
        <v>246.0333333333333</v>
      </c>
      <c r="F190" s="249">
        <v>242.81666666666666</v>
      </c>
      <c r="G190" s="249">
        <v>240.08333333333331</v>
      </c>
      <c r="H190" s="249">
        <v>251.98333333333329</v>
      </c>
      <c r="I190" s="249">
        <v>254.71666666666664</v>
      </c>
      <c r="J190" s="249">
        <v>257.93333333333328</v>
      </c>
      <c r="K190" s="248">
        <v>251.5</v>
      </c>
      <c r="L190" s="248">
        <v>245.55</v>
      </c>
      <c r="M190" s="248">
        <v>1.49282</v>
      </c>
      <c r="N190" s="1"/>
      <c r="O190" s="1"/>
    </row>
    <row r="191" spans="1:15" ht="12.75" customHeight="1">
      <c r="A191" s="30">
        <v>181</v>
      </c>
      <c r="B191" s="227" t="s">
        <v>364</v>
      </c>
      <c r="C191" s="248">
        <v>3055.75</v>
      </c>
      <c r="D191" s="249">
        <v>3055.25</v>
      </c>
      <c r="E191" s="249">
        <v>3000.5</v>
      </c>
      <c r="F191" s="249">
        <v>2945.25</v>
      </c>
      <c r="G191" s="249">
        <v>2890.5</v>
      </c>
      <c r="H191" s="249">
        <v>3110.5</v>
      </c>
      <c r="I191" s="249">
        <v>3165.25</v>
      </c>
      <c r="J191" s="249">
        <v>3220.5</v>
      </c>
      <c r="K191" s="248">
        <v>3110</v>
      </c>
      <c r="L191" s="248">
        <v>3000</v>
      </c>
      <c r="M191" s="248">
        <v>1.59528</v>
      </c>
      <c r="N191" s="1"/>
      <c r="O191" s="1"/>
    </row>
    <row r="192" spans="1:15" ht="12.75" customHeight="1">
      <c r="A192" s="30">
        <v>182</v>
      </c>
      <c r="B192" s="227" t="s">
        <v>111</v>
      </c>
      <c r="C192" s="248">
        <v>527.4</v>
      </c>
      <c r="D192" s="249">
        <v>524.4666666666667</v>
      </c>
      <c r="E192" s="249">
        <v>518.43333333333339</v>
      </c>
      <c r="F192" s="249">
        <v>509.4666666666667</v>
      </c>
      <c r="G192" s="249">
        <v>503.43333333333339</v>
      </c>
      <c r="H192" s="249">
        <v>533.43333333333339</v>
      </c>
      <c r="I192" s="249">
        <v>539.4666666666667</v>
      </c>
      <c r="J192" s="249">
        <v>548.43333333333339</v>
      </c>
      <c r="K192" s="248">
        <v>530.5</v>
      </c>
      <c r="L192" s="248">
        <v>515.5</v>
      </c>
      <c r="M192" s="248">
        <v>10.47517</v>
      </c>
      <c r="N192" s="1"/>
      <c r="O192" s="1"/>
    </row>
    <row r="193" spans="1:15" ht="12.75" customHeight="1">
      <c r="A193" s="30">
        <v>183</v>
      </c>
      <c r="B193" s="227" t="s">
        <v>365</v>
      </c>
      <c r="C193" s="248">
        <v>577</v>
      </c>
      <c r="D193" s="249">
        <v>579.33333333333337</v>
      </c>
      <c r="E193" s="249">
        <v>572.76666666666677</v>
      </c>
      <c r="F193" s="249">
        <v>568.53333333333342</v>
      </c>
      <c r="G193" s="249">
        <v>561.96666666666681</v>
      </c>
      <c r="H193" s="249">
        <v>583.56666666666672</v>
      </c>
      <c r="I193" s="249">
        <v>590.13333333333333</v>
      </c>
      <c r="J193" s="249">
        <v>594.36666666666667</v>
      </c>
      <c r="K193" s="248">
        <v>585.9</v>
      </c>
      <c r="L193" s="248">
        <v>575.1</v>
      </c>
      <c r="M193" s="248">
        <v>6.3761400000000004</v>
      </c>
      <c r="N193" s="1"/>
      <c r="O193" s="1"/>
    </row>
    <row r="194" spans="1:15" ht="12.75" customHeight="1">
      <c r="A194" s="30">
        <v>184</v>
      </c>
      <c r="B194" s="227" t="s">
        <v>366</v>
      </c>
      <c r="C194" s="248">
        <v>96.1</v>
      </c>
      <c r="D194" s="249">
        <v>96.216666666666654</v>
      </c>
      <c r="E194" s="249">
        <v>94.983333333333306</v>
      </c>
      <c r="F194" s="249">
        <v>93.866666666666646</v>
      </c>
      <c r="G194" s="249">
        <v>92.633333333333297</v>
      </c>
      <c r="H194" s="249">
        <v>97.333333333333314</v>
      </c>
      <c r="I194" s="249">
        <v>98.566666666666663</v>
      </c>
      <c r="J194" s="249">
        <v>99.683333333333323</v>
      </c>
      <c r="K194" s="248">
        <v>97.45</v>
      </c>
      <c r="L194" s="248">
        <v>95.1</v>
      </c>
      <c r="M194" s="248">
        <v>11.070489999999999</v>
      </c>
      <c r="N194" s="1"/>
      <c r="O194" s="1"/>
    </row>
    <row r="195" spans="1:15" ht="12.75" customHeight="1">
      <c r="A195" s="30">
        <v>185</v>
      </c>
      <c r="B195" s="227" t="s">
        <v>367</v>
      </c>
      <c r="C195" s="248">
        <v>143.75</v>
      </c>
      <c r="D195" s="249">
        <v>145.06666666666666</v>
      </c>
      <c r="E195" s="249">
        <v>141.23333333333332</v>
      </c>
      <c r="F195" s="249">
        <v>138.71666666666667</v>
      </c>
      <c r="G195" s="249">
        <v>134.88333333333333</v>
      </c>
      <c r="H195" s="249">
        <v>147.58333333333331</v>
      </c>
      <c r="I195" s="249">
        <v>151.41666666666669</v>
      </c>
      <c r="J195" s="249">
        <v>153.93333333333331</v>
      </c>
      <c r="K195" s="248">
        <v>148.9</v>
      </c>
      <c r="L195" s="248">
        <v>142.55000000000001</v>
      </c>
      <c r="M195" s="248">
        <v>35.340490000000003</v>
      </c>
      <c r="N195" s="1"/>
      <c r="O195" s="1"/>
    </row>
    <row r="196" spans="1:15" ht="12.75" customHeight="1">
      <c r="A196" s="30">
        <v>186</v>
      </c>
      <c r="B196" s="227" t="s">
        <v>258</v>
      </c>
      <c r="C196" s="248">
        <v>271.95</v>
      </c>
      <c r="D196" s="249">
        <v>269.96666666666664</v>
      </c>
      <c r="E196" s="249">
        <v>266.98333333333329</v>
      </c>
      <c r="F196" s="249">
        <v>262.01666666666665</v>
      </c>
      <c r="G196" s="249">
        <v>259.0333333333333</v>
      </c>
      <c r="H196" s="249">
        <v>274.93333333333328</v>
      </c>
      <c r="I196" s="249">
        <v>277.91666666666663</v>
      </c>
      <c r="J196" s="249">
        <v>282.88333333333327</v>
      </c>
      <c r="K196" s="248">
        <v>272.95</v>
      </c>
      <c r="L196" s="248">
        <v>265</v>
      </c>
      <c r="M196" s="248">
        <v>6.0528500000000003</v>
      </c>
      <c r="N196" s="1"/>
      <c r="O196" s="1"/>
    </row>
    <row r="197" spans="1:15" ht="12.75" customHeight="1">
      <c r="A197" s="30">
        <v>187</v>
      </c>
      <c r="B197" s="227" t="s">
        <v>369</v>
      </c>
      <c r="C197" s="248">
        <v>1052.5999999999999</v>
      </c>
      <c r="D197" s="249">
        <v>1054.9333333333332</v>
      </c>
      <c r="E197" s="249">
        <v>1046.5166666666664</v>
      </c>
      <c r="F197" s="249">
        <v>1040.4333333333332</v>
      </c>
      <c r="G197" s="249">
        <v>1032.0166666666664</v>
      </c>
      <c r="H197" s="249">
        <v>1061.0166666666664</v>
      </c>
      <c r="I197" s="249">
        <v>1069.4333333333329</v>
      </c>
      <c r="J197" s="249">
        <v>1075.5166666666664</v>
      </c>
      <c r="K197" s="248">
        <v>1063.3499999999999</v>
      </c>
      <c r="L197" s="248">
        <v>1048.8499999999999</v>
      </c>
      <c r="M197" s="248">
        <v>0.88109999999999999</v>
      </c>
      <c r="N197" s="1"/>
      <c r="O197" s="1"/>
    </row>
    <row r="198" spans="1:15" ht="12.75" customHeight="1">
      <c r="A198" s="30">
        <v>188</v>
      </c>
      <c r="B198" s="227" t="s">
        <v>113</v>
      </c>
      <c r="C198" s="248">
        <v>1033.25</v>
      </c>
      <c r="D198" s="249">
        <v>1031.3666666666666</v>
      </c>
      <c r="E198" s="249">
        <v>1025.2333333333331</v>
      </c>
      <c r="F198" s="249">
        <v>1017.2166666666666</v>
      </c>
      <c r="G198" s="249">
        <v>1011.0833333333331</v>
      </c>
      <c r="H198" s="249">
        <v>1039.3833333333332</v>
      </c>
      <c r="I198" s="249">
        <v>1045.5166666666669</v>
      </c>
      <c r="J198" s="249">
        <v>1053.5333333333331</v>
      </c>
      <c r="K198" s="248">
        <v>1037.5</v>
      </c>
      <c r="L198" s="248">
        <v>1023.35</v>
      </c>
      <c r="M198" s="248">
        <v>33.28172</v>
      </c>
      <c r="N198" s="1"/>
      <c r="O198" s="1"/>
    </row>
    <row r="199" spans="1:15" ht="12.75" customHeight="1">
      <c r="A199" s="30">
        <v>189</v>
      </c>
      <c r="B199" s="227" t="s">
        <v>115</v>
      </c>
      <c r="C199" s="248">
        <v>2290.8000000000002</v>
      </c>
      <c r="D199" s="249">
        <v>2272.2999999999997</v>
      </c>
      <c r="E199" s="249">
        <v>2244.7499999999995</v>
      </c>
      <c r="F199" s="249">
        <v>2198.6999999999998</v>
      </c>
      <c r="G199" s="249">
        <v>2171.1499999999996</v>
      </c>
      <c r="H199" s="249">
        <v>2318.3499999999995</v>
      </c>
      <c r="I199" s="249">
        <v>2345.8999999999996</v>
      </c>
      <c r="J199" s="249">
        <v>2391.9499999999994</v>
      </c>
      <c r="K199" s="248">
        <v>2299.85</v>
      </c>
      <c r="L199" s="248">
        <v>2226.25</v>
      </c>
      <c r="M199" s="248">
        <v>2.78009</v>
      </c>
      <c r="N199" s="1"/>
      <c r="O199" s="1"/>
    </row>
    <row r="200" spans="1:15" ht="12.75" customHeight="1">
      <c r="A200" s="30">
        <v>190</v>
      </c>
      <c r="B200" s="227" t="s">
        <v>116</v>
      </c>
      <c r="C200" s="248">
        <v>1644.75</v>
      </c>
      <c r="D200" s="249">
        <v>1639.2</v>
      </c>
      <c r="E200" s="249">
        <v>1631.75</v>
      </c>
      <c r="F200" s="249">
        <v>1618.75</v>
      </c>
      <c r="G200" s="249">
        <v>1611.3</v>
      </c>
      <c r="H200" s="249">
        <v>1652.2</v>
      </c>
      <c r="I200" s="249">
        <v>1659.6500000000003</v>
      </c>
      <c r="J200" s="249">
        <v>1672.65</v>
      </c>
      <c r="K200" s="248">
        <v>1646.65</v>
      </c>
      <c r="L200" s="248">
        <v>1626.2</v>
      </c>
      <c r="M200" s="248">
        <v>48.022709999999996</v>
      </c>
      <c r="N200" s="1"/>
      <c r="O200" s="1"/>
    </row>
    <row r="201" spans="1:15" ht="12.75" customHeight="1">
      <c r="A201" s="30">
        <v>191</v>
      </c>
      <c r="B201" s="227" t="s">
        <v>117</v>
      </c>
      <c r="C201" s="248">
        <v>584.45000000000005</v>
      </c>
      <c r="D201" s="249">
        <v>581.80000000000007</v>
      </c>
      <c r="E201" s="249">
        <v>576.85000000000014</v>
      </c>
      <c r="F201" s="249">
        <v>569.25000000000011</v>
      </c>
      <c r="G201" s="249">
        <v>564.30000000000018</v>
      </c>
      <c r="H201" s="249">
        <v>589.40000000000009</v>
      </c>
      <c r="I201" s="249">
        <v>594.35000000000014</v>
      </c>
      <c r="J201" s="249">
        <v>601.95000000000005</v>
      </c>
      <c r="K201" s="248">
        <v>586.75</v>
      </c>
      <c r="L201" s="248">
        <v>574.20000000000005</v>
      </c>
      <c r="M201" s="248">
        <v>19.600760000000001</v>
      </c>
      <c r="N201" s="1"/>
      <c r="O201" s="1"/>
    </row>
    <row r="202" spans="1:15" ht="12.75" customHeight="1">
      <c r="A202" s="30">
        <v>192</v>
      </c>
      <c r="B202" s="227" t="s">
        <v>370</v>
      </c>
      <c r="C202" s="248">
        <v>79.05</v>
      </c>
      <c r="D202" s="249">
        <v>79</v>
      </c>
      <c r="E202" s="249">
        <v>77.8</v>
      </c>
      <c r="F202" s="249">
        <v>76.55</v>
      </c>
      <c r="G202" s="249">
        <v>75.349999999999994</v>
      </c>
      <c r="H202" s="249">
        <v>80.25</v>
      </c>
      <c r="I202" s="249">
        <v>81.449999999999989</v>
      </c>
      <c r="J202" s="249">
        <v>82.7</v>
      </c>
      <c r="K202" s="248">
        <v>80.2</v>
      </c>
      <c r="L202" s="248">
        <v>77.75</v>
      </c>
      <c r="M202" s="248">
        <v>72.980069999999998</v>
      </c>
      <c r="N202" s="1"/>
      <c r="O202" s="1"/>
    </row>
    <row r="203" spans="1:15" ht="12.75" customHeight="1">
      <c r="A203" s="30">
        <v>193</v>
      </c>
      <c r="B203" s="227" t="s">
        <v>824</v>
      </c>
      <c r="C203" s="248">
        <v>662.4</v>
      </c>
      <c r="D203" s="249">
        <v>666.4666666666667</v>
      </c>
      <c r="E203" s="249">
        <v>656.93333333333339</v>
      </c>
      <c r="F203" s="249">
        <v>651.4666666666667</v>
      </c>
      <c r="G203" s="249">
        <v>641.93333333333339</v>
      </c>
      <c r="H203" s="249">
        <v>671.93333333333339</v>
      </c>
      <c r="I203" s="249">
        <v>681.4666666666667</v>
      </c>
      <c r="J203" s="249">
        <v>686.93333333333339</v>
      </c>
      <c r="K203" s="248">
        <v>676</v>
      </c>
      <c r="L203" s="248">
        <v>661</v>
      </c>
      <c r="M203" s="248">
        <v>0.19691</v>
      </c>
      <c r="N203" s="1"/>
      <c r="O203" s="1"/>
    </row>
    <row r="204" spans="1:15" ht="12.75" customHeight="1">
      <c r="A204" s="30">
        <v>194</v>
      </c>
      <c r="B204" s="227" t="s">
        <v>371</v>
      </c>
      <c r="C204" s="248">
        <v>940.55</v>
      </c>
      <c r="D204" s="249">
        <v>936.98333333333323</v>
      </c>
      <c r="E204" s="249">
        <v>929.56666666666649</v>
      </c>
      <c r="F204" s="249">
        <v>918.58333333333326</v>
      </c>
      <c r="G204" s="249">
        <v>911.16666666666652</v>
      </c>
      <c r="H204" s="249">
        <v>947.96666666666647</v>
      </c>
      <c r="I204" s="249">
        <v>955.38333333333321</v>
      </c>
      <c r="J204" s="249">
        <v>966.36666666666645</v>
      </c>
      <c r="K204" s="248">
        <v>944.4</v>
      </c>
      <c r="L204" s="248">
        <v>926</v>
      </c>
      <c r="M204" s="248">
        <v>1.3895200000000001</v>
      </c>
      <c r="N204" s="1"/>
      <c r="O204" s="1"/>
    </row>
    <row r="205" spans="1:15" ht="12.75" customHeight="1">
      <c r="A205" s="30">
        <v>195</v>
      </c>
      <c r="B205" s="227" t="s">
        <v>372</v>
      </c>
      <c r="C205" s="248">
        <v>901.8</v>
      </c>
      <c r="D205" s="249">
        <v>903.43333333333339</v>
      </c>
      <c r="E205" s="249">
        <v>896.81666666666683</v>
      </c>
      <c r="F205" s="249">
        <v>891.83333333333348</v>
      </c>
      <c r="G205" s="249">
        <v>885.21666666666692</v>
      </c>
      <c r="H205" s="249">
        <v>908.41666666666674</v>
      </c>
      <c r="I205" s="249">
        <v>915.0333333333333</v>
      </c>
      <c r="J205" s="249">
        <v>920.01666666666665</v>
      </c>
      <c r="K205" s="248">
        <v>910.05</v>
      </c>
      <c r="L205" s="248">
        <v>898.45</v>
      </c>
      <c r="M205" s="248">
        <v>0.18745000000000001</v>
      </c>
      <c r="N205" s="1"/>
      <c r="O205" s="1"/>
    </row>
    <row r="206" spans="1:15" ht="12.75" customHeight="1">
      <c r="A206" s="30">
        <v>196</v>
      </c>
      <c r="B206" s="227" t="s">
        <v>112</v>
      </c>
      <c r="C206" s="248">
        <v>1162.5</v>
      </c>
      <c r="D206" s="249">
        <v>1159.2166666666667</v>
      </c>
      <c r="E206" s="249">
        <v>1153.1833333333334</v>
      </c>
      <c r="F206" s="249">
        <v>1143.8666666666668</v>
      </c>
      <c r="G206" s="249">
        <v>1137.8333333333335</v>
      </c>
      <c r="H206" s="249">
        <v>1168.5333333333333</v>
      </c>
      <c r="I206" s="249">
        <v>1174.5666666666666</v>
      </c>
      <c r="J206" s="249">
        <v>1183.8833333333332</v>
      </c>
      <c r="K206" s="248">
        <v>1165.25</v>
      </c>
      <c r="L206" s="248">
        <v>1149.9000000000001</v>
      </c>
      <c r="M206" s="248">
        <v>5.2340600000000004</v>
      </c>
      <c r="N206" s="1"/>
      <c r="O206" s="1"/>
    </row>
    <row r="207" spans="1:15" ht="12.75" customHeight="1">
      <c r="A207" s="30">
        <v>197</v>
      </c>
      <c r="B207" s="227" t="s">
        <v>118</v>
      </c>
      <c r="C207" s="248">
        <v>2780.6</v>
      </c>
      <c r="D207" s="249">
        <v>2758.2166666666672</v>
      </c>
      <c r="E207" s="249">
        <v>2731.4333333333343</v>
      </c>
      <c r="F207" s="249">
        <v>2682.2666666666673</v>
      </c>
      <c r="G207" s="249">
        <v>2655.4833333333345</v>
      </c>
      <c r="H207" s="249">
        <v>2807.3833333333341</v>
      </c>
      <c r="I207" s="249">
        <v>2834.166666666667</v>
      </c>
      <c r="J207" s="249">
        <v>2883.3333333333339</v>
      </c>
      <c r="K207" s="248">
        <v>2785</v>
      </c>
      <c r="L207" s="248">
        <v>2709.05</v>
      </c>
      <c r="M207" s="248">
        <v>2.7648999999999999</v>
      </c>
      <c r="N207" s="1"/>
      <c r="O207" s="1"/>
    </row>
    <row r="208" spans="1:15" ht="12.75" customHeight="1">
      <c r="A208" s="30">
        <v>198</v>
      </c>
      <c r="B208" s="227" t="s">
        <v>770</v>
      </c>
      <c r="C208" s="248">
        <v>376</v>
      </c>
      <c r="D208" s="249">
        <v>374.88333333333338</v>
      </c>
      <c r="E208" s="249">
        <v>367.16666666666674</v>
      </c>
      <c r="F208" s="249">
        <v>358.33333333333337</v>
      </c>
      <c r="G208" s="249">
        <v>350.61666666666673</v>
      </c>
      <c r="H208" s="249">
        <v>383.71666666666675</v>
      </c>
      <c r="I208" s="249">
        <v>391.43333333333334</v>
      </c>
      <c r="J208" s="249">
        <v>400.26666666666677</v>
      </c>
      <c r="K208" s="248">
        <v>382.6</v>
      </c>
      <c r="L208" s="248">
        <v>366.05</v>
      </c>
      <c r="M208" s="248">
        <v>2.8042899999999999</v>
      </c>
      <c r="N208" s="1"/>
      <c r="O208" s="1"/>
    </row>
    <row r="209" spans="1:15" ht="12.75" customHeight="1">
      <c r="A209" s="30">
        <v>199</v>
      </c>
      <c r="B209" s="227" t="s">
        <v>120</v>
      </c>
      <c r="C209" s="248">
        <v>460.15</v>
      </c>
      <c r="D209" s="249">
        <v>459.40000000000003</v>
      </c>
      <c r="E209" s="249">
        <v>455.80000000000007</v>
      </c>
      <c r="F209" s="249">
        <v>451.45000000000005</v>
      </c>
      <c r="G209" s="249">
        <v>447.85000000000008</v>
      </c>
      <c r="H209" s="249">
        <v>463.75000000000006</v>
      </c>
      <c r="I209" s="249">
        <v>467.35000000000008</v>
      </c>
      <c r="J209" s="249">
        <v>471.70000000000005</v>
      </c>
      <c r="K209" s="248">
        <v>463</v>
      </c>
      <c r="L209" s="248">
        <v>455.05</v>
      </c>
      <c r="M209" s="248">
        <v>36.90005</v>
      </c>
      <c r="N209" s="1"/>
      <c r="O209" s="1"/>
    </row>
    <row r="210" spans="1:15" ht="12.75" customHeight="1">
      <c r="A210" s="30">
        <v>200</v>
      </c>
      <c r="B210" s="227" t="s">
        <v>778</v>
      </c>
      <c r="C210" s="248">
        <v>1402.75</v>
      </c>
      <c r="D210" s="249">
        <v>1407.8666666666668</v>
      </c>
      <c r="E210" s="249">
        <v>1389.0333333333335</v>
      </c>
      <c r="F210" s="249">
        <v>1375.3166666666668</v>
      </c>
      <c r="G210" s="249">
        <v>1356.4833333333336</v>
      </c>
      <c r="H210" s="249">
        <v>1421.5833333333335</v>
      </c>
      <c r="I210" s="249">
        <v>1440.4166666666665</v>
      </c>
      <c r="J210" s="249">
        <v>1454.1333333333334</v>
      </c>
      <c r="K210" s="248">
        <v>1426.7</v>
      </c>
      <c r="L210" s="248">
        <v>1394.15</v>
      </c>
      <c r="M210" s="248">
        <v>0.69562999999999997</v>
      </c>
      <c r="N210" s="1"/>
      <c r="O210" s="1"/>
    </row>
    <row r="211" spans="1:15" ht="12.75" customHeight="1">
      <c r="A211" s="30">
        <v>201</v>
      </c>
      <c r="B211" s="227" t="s">
        <v>259</v>
      </c>
      <c r="C211" s="248">
        <v>2644.4</v>
      </c>
      <c r="D211" s="249">
        <v>2616.5833333333335</v>
      </c>
      <c r="E211" s="249">
        <v>2583.166666666667</v>
      </c>
      <c r="F211" s="249">
        <v>2521.9333333333334</v>
      </c>
      <c r="G211" s="249">
        <v>2488.5166666666669</v>
      </c>
      <c r="H211" s="249">
        <v>2677.8166666666671</v>
      </c>
      <c r="I211" s="249">
        <v>2711.233333333334</v>
      </c>
      <c r="J211" s="249">
        <v>2772.4666666666672</v>
      </c>
      <c r="K211" s="248">
        <v>2650</v>
      </c>
      <c r="L211" s="248">
        <v>2555.35</v>
      </c>
      <c r="M211" s="248">
        <v>6.6399499999999998</v>
      </c>
      <c r="N211" s="1"/>
      <c r="O211" s="1"/>
    </row>
    <row r="212" spans="1:15" ht="12.75" customHeight="1">
      <c r="A212" s="30">
        <v>202</v>
      </c>
      <c r="B212" s="227" t="s">
        <v>374</v>
      </c>
      <c r="C212" s="248">
        <v>112.95</v>
      </c>
      <c r="D212" s="249">
        <v>112.38333333333333</v>
      </c>
      <c r="E212" s="249">
        <v>111.56666666666665</v>
      </c>
      <c r="F212" s="249">
        <v>110.18333333333332</v>
      </c>
      <c r="G212" s="249">
        <v>109.36666666666665</v>
      </c>
      <c r="H212" s="249">
        <v>113.76666666666665</v>
      </c>
      <c r="I212" s="249">
        <v>114.58333333333331</v>
      </c>
      <c r="J212" s="249">
        <v>115.96666666666665</v>
      </c>
      <c r="K212" s="248">
        <v>113.2</v>
      </c>
      <c r="L212" s="248">
        <v>111</v>
      </c>
      <c r="M212" s="248">
        <v>17.170940000000002</v>
      </c>
      <c r="N212" s="1"/>
      <c r="O212" s="1"/>
    </row>
    <row r="213" spans="1:15" ht="12.75" customHeight="1">
      <c r="A213" s="30">
        <v>203</v>
      </c>
      <c r="B213" s="227" t="s">
        <v>121</v>
      </c>
      <c r="C213" s="248">
        <v>243.5</v>
      </c>
      <c r="D213" s="249">
        <v>242.73333333333335</v>
      </c>
      <c r="E213" s="249">
        <v>240.2166666666667</v>
      </c>
      <c r="F213" s="249">
        <v>236.93333333333334</v>
      </c>
      <c r="G213" s="249">
        <v>234.41666666666669</v>
      </c>
      <c r="H213" s="249">
        <v>246.01666666666671</v>
      </c>
      <c r="I213" s="249">
        <v>248.53333333333336</v>
      </c>
      <c r="J213" s="249">
        <v>251.81666666666672</v>
      </c>
      <c r="K213" s="248">
        <v>245.25</v>
      </c>
      <c r="L213" s="248">
        <v>239.45</v>
      </c>
      <c r="M213" s="248">
        <v>37.187440000000002</v>
      </c>
      <c r="N213" s="1"/>
      <c r="O213" s="1"/>
    </row>
    <row r="214" spans="1:15" ht="12.75" customHeight="1">
      <c r="A214" s="30">
        <v>204</v>
      </c>
      <c r="B214" s="227" t="s">
        <v>122</v>
      </c>
      <c r="C214" s="248">
        <v>2718.1</v>
      </c>
      <c r="D214" s="249">
        <v>2703.1333333333337</v>
      </c>
      <c r="E214" s="249">
        <v>2686.2666666666673</v>
      </c>
      <c r="F214" s="249">
        <v>2654.4333333333338</v>
      </c>
      <c r="G214" s="249">
        <v>2637.5666666666675</v>
      </c>
      <c r="H214" s="249">
        <v>2734.9666666666672</v>
      </c>
      <c r="I214" s="249">
        <v>2751.833333333333</v>
      </c>
      <c r="J214" s="249">
        <v>2783.666666666667</v>
      </c>
      <c r="K214" s="248">
        <v>2720</v>
      </c>
      <c r="L214" s="248">
        <v>2671.3</v>
      </c>
      <c r="M214" s="248">
        <v>15.46941</v>
      </c>
      <c r="N214" s="1"/>
      <c r="O214" s="1"/>
    </row>
    <row r="215" spans="1:15" ht="12.75" customHeight="1">
      <c r="A215" s="30">
        <v>205</v>
      </c>
      <c r="B215" s="227" t="s">
        <v>260</v>
      </c>
      <c r="C215" s="248">
        <v>324</v>
      </c>
      <c r="D215" s="249">
        <v>322.38333333333333</v>
      </c>
      <c r="E215" s="249">
        <v>319.86666666666667</v>
      </c>
      <c r="F215" s="249">
        <v>315.73333333333335</v>
      </c>
      <c r="G215" s="249">
        <v>313.2166666666667</v>
      </c>
      <c r="H215" s="249">
        <v>326.51666666666665</v>
      </c>
      <c r="I215" s="249">
        <v>329.0333333333333</v>
      </c>
      <c r="J215" s="249">
        <v>333.16666666666663</v>
      </c>
      <c r="K215" s="248">
        <v>324.89999999999998</v>
      </c>
      <c r="L215" s="248">
        <v>318.25</v>
      </c>
      <c r="M215" s="248">
        <v>6.9982199999999999</v>
      </c>
      <c r="N215" s="1"/>
      <c r="O215" s="1"/>
    </row>
    <row r="216" spans="1:15" ht="12.75" customHeight="1">
      <c r="A216" s="30">
        <v>206</v>
      </c>
      <c r="B216" s="227" t="s">
        <v>288</v>
      </c>
      <c r="C216" s="248">
        <v>3384.6</v>
      </c>
      <c r="D216" s="249">
        <v>3379.5500000000006</v>
      </c>
      <c r="E216" s="249">
        <v>3337.1000000000013</v>
      </c>
      <c r="F216" s="249">
        <v>3289.6000000000008</v>
      </c>
      <c r="G216" s="249">
        <v>3247.1500000000015</v>
      </c>
      <c r="H216" s="249">
        <v>3427.0500000000011</v>
      </c>
      <c r="I216" s="249">
        <v>3469.5000000000009</v>
      </c>
      <c r="J216" s="249">
        <v>3517.0000000000009</v>
      </c>
      <c r="K216" s="248">
        <v>3422</v>
      </c>
      <c r="L216" s="248">
        <v>3332.05</v>
      </c>
      <c r="M216" s="248">
        <v>0.24890000000000001</v>
      </c>
      <c r="N216" s="1"/>
      <c r="O216" s="1"/>
    </row>
    <row r="217" spans="1:15" ht="12.75" customHeight="1">
      <c r="A217" s="30">
        <v>207</v>
      </c>
      <c r="B217" s="227" t="s">
        <v>779</v>
      </c>
      <c r="C217" s="248">
        <v>720.85</v>
      </c>
      <c r="D217" s="249">
        <v>726.61666666666667</v>
      </c>
      <c r="E217" s="249">
        <v>709.33333333333337</v>
      </c>
      <c r="F217" s="249">
        <v>697.81666666666672</v>
      </c>
      <c r="G217" s="249">
        <v>680.53333333333342</v>
      </c>
      <c r="H217" s="249">
        <v>738.13333333333333</v>
      </c>
      <c r="I217" s="249">
        <v>755.41666666666663</v>
      </c>
      <c r="J217" s="249">
        <v>766.93333333333328</v>
      </c>
      <c r="K217" s="248">
        <v>743.9</v>
      </c>
      <c r="L217" s="248">
        <v>715.1</v>
      </c>
      <c r="M217" s="248">
        <v>2.6250300000000002</v>
      </c>
      <c r="N217" s="1"/>
      <c r="O217" s="1"/>
    </row>
    <row r="218" spans="1:15" ht="12.75" customHeight="1">
      <c r="A218" s="30">
        <v>208</v>
      </c>
      <c r="B218" s="227" t="s">
        <v>375</v>
      </c>
      <c r="C218" s="248">
        <v>41153.199999999997</v>
      </c>
      <c r="D218" s="249">
        <v>41272.366666666669</v>
      </c>
      <c r="E218" s="249">
        <v>40745.933333333334</v>
      </c>
      <c r="F218" s="249">
        <v>40338.666666666664</v>
      </c>
      <c r="G218" s="249">
        <v>39812.23333333333</v>
      </c>
      <c r="H218" s="249">
        <v>41679.633333333339</v>
      </c>
      <c r="I218" s="249">
        <v>42206.066666666673</v>
      </c>
      <c r="J218" s="249">
        <v>42613.333333333343</v>
      </c>
      <c r="K218" s="248">
        <v>41798.800000000003</v>
      </c>
      <c r="L218" s="248">
        <v>40865.1</v>
      </c>
      <c r="M218" s="248">
        <v>3.6409999999999998E-2</v>
      </c>
      <c r="N218" s="1"/>
      <c r="O218" s="1"/>
    </row>
    <row r="219" spans="1:15" ht="12.75" customHeight="1">
      <c r="A219" s="30">
        <v>209</v>
      </c>
      <c r="B219" s="227" t="s">
        <v>376</v>
      </c>
      <c r="C219" s="248">
        <v>57.9</v>
      </c>
      <c r="D219" s="249">
        <v>56.816666666666663</v>
      </c>
      <c r="E219" s="249">
        <v>54.833333333333329</v>
      </c>
      <c r="F219" s="249">
        <v>51.766666666666666</v>
      </c>
      <c r="G219" s="249">
        <v>49.783333333333331</v>
      </c>
      <c r="H219" s="249">
        <v>59.883333333333326</v>
      </c>
      <c r="I219" s="249">
        <v>61.86666666666666</v>
      </c>
      <c r="J219" s="249">
        <v>64.933333333333323</v>
      </c>
      <c r="K219" s="248">
        <v>58.8</v>
      </c>
      <c r="L219" s="248">
        <v>53.75</v>
      </c>
      <c r="M219" s="248">
        <v>331.88218000000001</v>
      </c>
      <c r="N219" s="1"/>
      <c r="O219" s="1"/>
    </row>
    <row r="220" spans="1:15" ht="12.75" customHeight="1">
      <c r="A220" s="30">
        <v>210</v>
      </c>
      <c r="B220" s="227" t="s">
        <v>114</v>
      </c>
      <c r="C220" s="248">
        <v>2710.55</v>
      </c>
      <c r="D220" s="249">
        <v>2696.5666666666671</v>
      </c>
      <c r="E220" s="249">
        <v>2679.1333333333341</v>
      </c>
      <c r="F220" s="249">
        <v>2647.7166666666672</v>
      </c>
      <c r="G220" s="249">
        <v>2630.2833333333342</v>
      </c>
      <c r="H220" s="249">
        <v>2727.983333333334</v>
      </c>
      <c r="I220" s="249">
        <v>2745.4166666666674</v>
      </c>
      <c r="J220" s="249">
        <v>2776.8333333333339</v>
      </c>
      <c r="K220" s="248">
        <v>2714</v>
      </c>
      <c r="L220" s="248">
        <v>2665.15</v>
      </c>
      <c r="M220" s="248">
        <v>22.186440000000001</v>
      </c>
      <c r="N220" s="1"/>
      <c r="O220" s="1"/>
    </row>
    <row r="221" spans="1:15" ht="12.75" customHeight="1">
      <c r="A221" s="30">
        <v>211</v>
      </c>
      <c r="B221" s="227" t="s">
        <v>124</v>
      </c>
      <c r="C221" s="248">
        <v>906.45</v>
      </c>
      <c r="D221" s="249">
        <v>906.06666666666672</v>
      </c>
      <c r="E221" s="249">
        <v>901.53333333333342</v>
      </c>
      <c r="F221" s="249">
        <v>896.61666666666667</v>
      </c>
      <c r="G221" s="249">
        <v>892.08333333333337</v>
      </c>
      <c r="H221" s="249">
        <v>910.98333333333346</v>
      </c>
      <c r="I221" s="249">
        <v>915.51666666666677</v>
      </c>
      <c r="J221" s="249">
        <v>920.43333333333351</v>
      </c>
      <c r="K221" s="248">
        <v>910.6</v>
      </c>
      <c r="L221" s="248">
        <v>901.15</v>
      </c>
      <c r="M221" s="248">
        <v>70.150829999999999</v>
      </c>
      <c r="N221" s="1"/>
      <c r="O221" s="1"/>
    </row>
    <row r="222" spans="1:15" ht="12.75" customHeight="1">
      <c r="A222" s="30">
        <v>212</v>
      </c>
      <c r="B222" s="227" t="s">
        <v>125</v>
      </c>
      <c r="C222" s="248">
        <v>1248.3499999999999</v>
      </c>
      <c r="D222" s="249">
        <v>1240.9333333333334</v>
      </c>
      <c r="E222" s="249">
        <v>1231.8666666666668</v>
      </c>
      <c r="F222" s="249">
        <v>1215.3833333333334</v>
      </c>
      <c r="G222" s="249">
        <v>1206.3166666666668</v>
      </c>
      <c r="H222" s="249">
        <v>1257.4166666666667</v>
      </c>
      <c r="I222" s="249">
        <v>1266.4833333333333</v>
      </c>
      <c r="J222" s="249">
        <v>1282.9666666666667</v>
      </c>
      <c r="K222" s="248">
        <v>1250</v>
      </c>
      <c r="L222" s="248">
        <v>1224.45</v>
      </c>
      <c r="M222" s="248">
        <v>3.0758800000000002</v>
      </c>
      <c r="N222" s="1"/>
      <c r="O222" s="1"/>
    </row>
    <row r="223" spans="1:15" ht="12.75" customHeight="1">
      <c r="A223" s="30">
        <v>213</v>
      </c>
      <c r="B223" s="227" t="s">
        <v>126</v>
      </c>
      <c r="C223" s="248">
        <v>452.65</v>
      </c>
      <c r="D223" s="249">
        <v>450.2</v>
      </c>
      <c r="E223" s="249">
        <v>447.09999999999997</v>
      </c>
      <c r="F223" s="249">
        <v>441.54999999999995</v>
      </c>
      <c r="G223" s="249">
        <v>438.44999999999993</v>
      </c>
      <c r="H223" s="249">
        <v>455.75</v>
      </c>
      <c r="I223" s="249">
        <v>458.85</v>
      </c>
      <c r="J223" s="249">
        <v>464.40000000000003</v>
      </c>
      <c r="K223" s="248">
        <v>453.3</v>
      </c>
      <c r="L223" s="248">
        <v>444.65</v>
      </c>
      <c r="M223" s="248">
        <v>6.5257199999999997</v>
      </c>
      <c r="N223" s="1"/>
      <c r="O223" s="1"/>
    </row>
    <row r="224" spans="1:15" ht="12.75" customHeight="1">
      <c r="A224" s="30">
        <v>214</v>
      </c>
      <c r="B224" s="227" t="s">
        <v>261</v>
      </c>
      <c r="C224" s="248">
        <v>519.79999999999995</v>
      </c>
      <c r="D224" s="249">
        <v>518.44999999999993</v>
      </c>
      <c r="E224" s="249">
        <v>509.34999999999991</v>
      </c>
      <c r="F224" s="249">
        <v>498.9</v>
      </c>
      <c r="G224" s="249">
        <v>489.79999999999995</v>
      </c>
      <c r="H224" s="249">
        <v>528.89999999999986</v>
      </c>
      <c r="I224" s="249">
        <v>538</v>
      </c>
      <c r="J224" s="249">
        <v>548.44999999999982</v>
      </c>
      <c r="K224" s="248">
        <v>527.54999999999995</v>
      </c>
      <c r="L224" s="248">
        <v>508</v>
      </c>
      <c r="M224" s="248">
        <v>4.0096699999999998</v>
      </c>
      <c r="N224" s="1"/>
      <c r="O224" s="1"/>
    </row>
    <row r="225" spans="1:15" ht="12.75" customHeight="1">
      <c r="A225" s="30">
        <v>215</v>
      </c>
      <c r="B225" s="227" t="s">
        <v>378</v>
      </c>
      <c r="C225" s="248">
        <v>57.2</v>
      </c>
      <c r="D225" s="249">
        <v>57.15</v>
      </c>
      <c r="E225" s="249">
        <v>56.349999999999994</v>
      </c>
      <c r="F225" s="249">
        <v>55.499999999999993</v>
      </c>
      <c r="G225" s="249">
        <v>54.699999999999989</v>
      </c>
      <c r="H225" s="249">
        <v>58</v>
      </c>
      <c r="I225" s="249">
        <v>58.8</v>
      </c>
      <c r="J225" s="249">
        <v>59.650000000000006</v>
      </c>
      <c r="K225" s="248">
        <v>57.95</v>
      </c>
      <c r="L225" s="248">
        <v>56.3</v>
      </c>
      <c r="M225" s="248">
        <v>112.34411</v>
      </c>
      <c r="N225" s="1"/>
      <c r="O225" s="1"/>
    </row>
    <row r="226" spans="1:15" ht="12.75" customHeight="1">
      <c r="A226" s="30">
        <v>216</v>
      </c>
      <c r="B226" s="227" t="s">
        <v>128</v>
      </c>
      <c r="C226" s="248">
        <v>62.5</v>
      </c>
      <c r="D226" s="249">
        <v>62.183333333333337</v>
      </c>
      <c r="E226" s="249">
        <v>61.666666666666671</v>
      </c>
      <c r="F226" s="249">
        <v>60.833333333333336</v>
      </c>
      <c r="G226" s="249">
        <v>60.31666666666667</v>
      </c>
      <c r="H226" s="249">
        <v>63.016666666666673</v>
      </c>
      <c r="I226" s="249">
        <v>63.533333333333339</v>
      </c>
      <c r="J226" s="249">
        <v>64.366666666666674</v>
      </c>
      <c r="K226" s="248">
        <v>62.7</v>
      </c>
      <c r="L226" s="248">
        <v>61.35</v>
      </c>
      <c r="M226" s="248">
        <v>235.08086</v>
      </c>
      <c r="N226" s="1"/>
      <c r="O226" s="1"/>
    </row>
    <row r="227" spans="1:15" ht="12.75" customHeight="1">
      <c r="A227" s="30">
        <v>217</v>
      </c>
      <c r="B227" s="227" t="s">
        <v>379</v>
      </c>
      <c r="C227" s="248">
        <v>86.05</v>
      </c>
      <c r="D227" s="249">
        <v>85.1</v>
      </c>
      <c r="E227" s="249">
        <v>83.85</v>
      </c>
      <c r="F227" s="249">
        <v>81.650000000000006</v>
      </c>
      <c r="G227" s="249">
        <v>80.400000000000006</v>
      </c>
      <c r="H227" s="249">
        <v>87.299999999999983</v>
      </c>
      <c r="I227" s="249">
        <v>88.549999999999983</v>
      </c>
      <c r="J227" s="249">
        <v>90.749999999999972</v>
      </c>
      <c r="K227" s="248">
        <v>86.35</v>
      </c>
      <c r="L227" s="248">
        <v>82.9</v>
      </c>
      <c r="M227" s="248">
        <v>88.647810000000007</v>
      </c>
      <c r="N227" s="1"/>
      <c r="O227" s="1"/>
    </row>
    <row r="228" spans="1:15" ht="12.75" customHeight="1">
      <c r="A228" s="30">
        <v>218</v>
      </c>
      <c r="B228" s="227" t="s">
        <v>380</v>
      </c>
      <c r="C228" s="248">
        <v>975.9</v>
      </c>
      <c r="D228" s="249">
        <v>974.46666666666658</v>
      </c>
      <c r="E228" s="249">
        <v>964.13333333333321</v>
      </c>
      <c r="F228" s="249">
        <v>952.36666666666667</v>
      </c>
      <c r="G228" s="249">
        <v>942.0333333333333</v>
      </c>
      <c r="H228" s="249">
        <v>986.23333333333312</v>
      </c>
      <c r="I228" s="249">
        <v>996.56666666666638</v>
      </c>
      <c r="J228" s="249">
        <v>1008.333333333333</v>
      </c>
      <c r="K228" s="248">
        <v>984.8</v>
      </c>
      <c r="L228" s="248">
        <v>962.7</v>
      </c>
      <c r="M228" s="248">
        <v>0.16291</v>
      </c>
      <c r="N228" s="1"/>
      <c r="O228" s="1"/>
    </row>
    <row r="229" spans="1:15" ht="12.75" customHeight="1">
      <c r="A229" s="30">
        <v>219</v>
      </c>
      <c r="B229" s="227" t="s">
        <v>381</v>
      </c>
      <c r="C229" s="248">
        <v>500.05</v>
      </c>
      <c r="D229" s="249">
        <v>497.68333333333334</v>
      </c>
      <c r="E229" s="249">
        <v>489.61666666666667</v>
      </c>
      <c r="F229" s="249">
        <v>479.18333333333334</v>
      </c>
      <c r="G229" s="249">
        <v>471.11666666666667</v>
      </c>
      <c r="H229" s="249">
        <v>508.11666666666667</v>
      </c>
      <c r="I229" s="249">
        <v>516.18333333333339</v>
      </c>
      <c r="J229" s="249">
        <v>526.61666666666667</v>
      </c>
      <c r="K229" s="248">
        <v>505.75</v>
      </c>
      <c r="L229" s="248">
        <v>487.25</v>
      </c>
      <c r="M229" s="248">
        <v>5.5541999999999998</v>
      </c>
      <c r="N229" s="1"/>
      <c r="O229" s="1"/>
    </row>
    <row r="230" spans="1:15" ht="12.75" customHeight="1">
      <c r="A230" s="30">
        <v>220</v>
      </c>
      <c r="B230" s="227" t="s">
        <v>382</v>
      </c>
      <c r="C230" s="248">
        <v>1823.1</v>
      </c>
      <c r="D230" s="249">
        <v>1835.9666666666665</v>
      </c>
      <c r="E230" s="249">
        <v>1801.9333333333329</v>
      </c>
      <c r="F230" s="249">
        <v>1780.7666666666664</v>
      </c>
      <c r="G230" s="249">
        <v>1746.7333333333329</v>
      </c>
      <c r="H230" s="249">
        <v>1857.133333333333</v>
      </c>
      <c r="I230" s="249">
        <v>1891.1666666666663</v>
      </c>
      <c r="J230" s="249">
        <v>1912.333333333333</v>
      </c>
      <c r="K230" s="248">
        <v>1870</v>
      </c>
      <c r="L230" s="248">
        <v>1814.8</v>
      </c>
      <c r="M230" s="248">
        <v>0.22968</v>
      </c>
      <c r="N230" s="1"/>
      <c r="O230" s="1"/>
    </row>
    <row r="231" spans="1:15" ht="12.75" customHeight="1">
      <c r="A231" s="30">
        <v>221</v>
      </c>
      <c r="B231" s="227" t="s">
        <v>383</v>
      </c>
      <c r="C231" s="248">
        <v>312.8</v>
      </c>
      <c r="D231" s="249">
        <v>311.38333333333338</v>
      </c>
      <c r="E231" s="249">
        <v>306.86666666666679</v>
      </c>
      <c r="F231" s="249">
        <v>300.93333333333339</v>
      </c>
      <c r="G231" s="249">
        <v>296.4166666666668</v>
      </c>
      <c r="H231" s="249">
        <v>317.31666666666678</v>
      </c>
      <c r="I231" s="249">
        <v>321.83333333333331</v>
      </c>
      <c r="J231" s="249">
        <v>327.76666666666677</v>
      </c>
      <c r="K231" s="248">
        <v>315.89999999999998</v>
      </c>
      <c r="L231" s="248">
        <v>305.45</v>
      </c>
      <c r="M231" s="248">
        <v>44.965870000000002</v>
      </c>
      <c r="N231" s="1"/>
      <c r="O231" s="1"/>
    </row>
    <row r="232" spans="1:15" ht="12.75" customHeight="1">
      <c r="A232" s="30">
        <v>222</v>
      </c>
      <c r="B232" s="227" t="s">
        <v>137</v>
      </c>
      <c r="C232" s="248">
        <v>340.5</v>
      </c>
      <c r="D232" s="249">
        <v>339.40000000000003</v>
      </c>
      <c r="E232" s="249">
        <v>336.45000000000005</v>
      </c>
      <c r="F232" s="249">
        <v>332.40000000000003</v>
      </c>
      <c r="G232" s="249">
        <v>329.45000000000005</v>
      </c>
      <c r="H232" s="249">
        <v>343.45000000000005</v>
      </c>
      <c r="I232" s="249">
        <v>346.4</v>
      </c>
      <c r="J232" s="249">
        <v>350.45000000000005</v>
      </c>
      <c r="K232" s="248">
        <v>342.35</v>
      </c>
      <c r="L232" s="248">
        <v>335.35</v>
      </c>
      <c r="M232" s="248">
        <v>78.128010000000003</v>
      </c>
      <c r="N232" s="1"/>
      <c r="O232" s="1"/>
    </row>
    <row r="233" spans="1:15" ht="12.75" customHeight="1">
      <c r="A233" s="30">
        <v>223</v>
      </c>
      <c r="B233" s="227" t="s">
        <v>385</v>
      </c>
      <c r="C233" s="248">
        <v>110</v>
      </c>
      <c r="D233" s="249">
        <v>109.93333333333334</v>
      </c>
      <c r="E233" s="249">
        <v>108.86666666666667</v>
      </c>
      <c r="F233" s="249">
        <v>107.73333333333333</v>
      </c>
      <c r="G233" s="249">
        <v>106.66666666666667</v>
      </c>
      <c r="H233" s="249">
        <v>111.06666666666668</v>
      </c>
      <c r="I233" s="249">
        <v>112.13333333333334</v>
      </c>
      <c r="J233" s="249">
        <v>113.26666666666668</v>
      </c>
      <c r="K233" s="248">
        <v>111</v>
      </c>
      <c r="L233" s="248">
        <v>108.8</v>
      </c>
      <c r="M233" s="248">
        <v>3.15543</v>
      </c>
      <c r="N233" s="1"/>
      <c r="O233" s="1"/>
    </row>
    <row r="234" spans="1:15" ht="12.75" customHeight="1">
      <c r="A234" s="30">
        <v>224</v>
      </c>
      <c r="B234" s="227" t="s">
        <v>386</v>
      </c>
      <c r="C234" s="248">
        <v>233.45</v>
      </c>
      <c r="D234" s="249">
        <v>232.01666666666665</v>
      </c>
      <c r="E234" s="249">
        <v>229.2833333333333</v>
      </c>
      <c r="F234" s="249">
        <v>225.11666666666665</v>
      </c>
      <c r="G234" s="249">
        <v>222.3833333333333</v>
      </c>
      <c r="H234" s="249">
        <v>236.18333333333331</v>
      </c>
      <c r="I234" s="249">
        <v>238.91666666666666</v>
      </c>
      <c r="J234" s="249">
        <v>243.08333333333331</v>
      </c>
      <c r="K234" s="248">
        <v>234.75</v>
      </c>
      <c r="L234" s="248">
        <v>227.85</v>
      </c>
      <c r="M234" s="248">
        <v>20.779060000000001</v>
      </c>
      <c r="N234" s="1"/>
      <c r="O234" s="1"/>
    </row>
    <row r="235" spans="1:15" ht="12.75" customHeight="1">
      <c r="A235" s="30">
        <v>225</v>
      </c>
      <c r="B235" s="227" t="s">
        <v>123</v>
      </c>
      <c r="C235" s="248">
        <v>150</v>
      </c>
      <c r="D235" s="249">
        <v>149.26666666666665</v>
      </c>
      <c r="E235" s="249">
        <v>146.83333333333331</v>
      </c>
      <c r="F235" s="249">
        <v>143.66666666666666</v>
      </c>
      <c r="G235" s="249">
        <v>141.23333333333332</v>
      </c>
      <c r="H235" s="249">
        <v>152.43333333333331</v>
      </c>
      <c r="I235" s="249">
        <v>154.86666666666665</v>
      </c>
      <c r="J235" s="249">
        <v>158.0333333333333</v>
      </c>
      <c r="K235" s="248">
        <v>151.69999999999999</v>
      </c>
      <c r="L235" s="248">
        <v>146.1</v>
      </c>
      <c r="M235" s="248">
        <v>116.31988</v>
      </c>
      <c r="N235" s="1"/>
      <c r="O235" s="1"/>
    </row>
    <row r="236" spans="1:15" ht="12.75" customHeight="1">
      <c r="A236" s="30">
        <v>226</v>
      </c>
      <c r="B236" s="227" t="s">
        <v>387</v>
      </c>
      <c r="C236" s="248">
        <v>86.05</v>
      </c>
      <c r="D236" s="249">
        <v>85.583333333333329</v>
      </c>
      <c r="E236" s="249">
        <v>84.266666666666652</v>
      </c>
      <c r="F236" s="249">
        <v>82.48333333333332</v>
      </c>
      <c r="G236" s="249">
        <v>81.166666666666643</v>
      </c>
      <c r="H236" s="249">
        <v>87.36666666666666</v>
      </c>
      <c r="I236" s="249">
        <v>88.683333333333351</v>
      </c>
      <c r="J236" s="249">
        <v>90.466666666666669</v>
      </c>
      <c r="K236" s="248">
        <v>86.9</v>
      </c>
      <c r="L236" s="248">
        <v>83.8</v>
      </c>
      <c r="M236" s="248">
        <v>78.777690000000007</v>
      </c>
      <c r="N236" s="1"/>
      <c r="O236" s="1"/>
    </row>
    <row r="237" spans="1:15" ht="12.75" customHeight="1">
      <c r="A237" s="30">
        <v>227</v>
      </c>
      <c r="B237" s="227" t="s">
        <v>262</v>
      </c>
      <c r="C237" s="248">
        <v>4481.1499999999996</v>
      </c>
      <c r="D237" s="249">
        <v>4458.7166666666662</v>
      </c>
      <c r="E237" s="249">
        <v>4342.4333333333325</v>
      </c>
      <c r="F237" s="249">
        <v>4203.7166666666662</v>
      </c>
      <c r="G237" s="249">
        <v>4087.4333333333325</v>
      </c>
      <c r="H237" s="249">
        <v>4597.4333333333325</v>
      </c>
      <c r="I237" s="249">
        <v>4713.7166666666672</v>
      </c>
      <c r="J237" s="249">
        <v>4852.4333333333325</v>
      </c>
      <c r="K237" s="248">
        <v>4575</v>
      </c>
      <c r="L237" s="248">
        <v>4320</v>
      </c>
      <c r="M237" s="248">
        <v>3.1510500000000001</v>
      </c>
      <c r="N237" s="1"/>
      <c r="O237" s="1"/>
    </row>
    <row r="238" spans="1:15" ht="12.75" customHeight="1">
      <c r="A238" s="30">
        <v>228</v>
      </c>
      <c r="B238" s="227" t="s">
        <v>388</v>
      </c>
      <c r="C238" s="248">
        <v>291</v>
      </c>
      <c r="D238" s="249">
        <v>292.3</v>
      </c>
      <c r="E238" s="249">
        <v>286.8</v>
      </c>
      <c r="F238" s="249">
        <v>282.60000000000002</v>
      </c>
      <c r="G238" s="249">
        <v>277.10000000000002</v>
      </c>
      <c r="H238" s="249">
        <v>296.5</v>
      </c>
      <c r="I238" s="249">
        <v>302</v>
      </c>
      <c r="J238" s="249">
        <v>306.2</v>
      </c>
      <c r="K238" s="248">
        <v>297.8</v>
      </c>
      <c r="L238" s="248">
        <v>288.10000000000002</v>
      </c>
      <c r="M238" s="248">
        <v>14.040240000000001</v>
      </c>
      <c r="N238" s="1"/>
      <c r="O238" s="1"/>
    </row>
    <row r="239" spans="1:15" ht="12.75" customHeight="1">
      <c r="A239" s="30">
        <v>229</v>
      </c>
      <c r="B239" s="227" t="s">
        <v>389</v>
      </c>
      <c r="C239" s="248">
        <v>144.80000000000001</v>
      </c>
      <c r="D239" s="249">
        <v>144.43333333333334</v>
      </c>
      <c r="E239" s="249">
        <v>143.36666666666667</v>
      </c>
      <c r="F239" s="249">
        <v>141.93333333333334</v>
      </c>
      <c r="G239" s="249">
        <v>140.86666666666667</v>
      </c>
      <c r="H239" s="249">
        <v>145.86666666666667</v>
      </c>
      <c r="I239" s="249">
        <v>146.93333333333334</v>
      </c>
      <c r="J239" s="249">
        <v>148.36666666666667</v>
      </c>
      <c r="K239" s="248">
        <v>145.5</v>
      </c>
      <c r="L239" s="248">
        <v>143</v>
      </c>
      <c r="M239" s="248">
        <v>27.114470000000001</v>
      </c>
      <c r="N239" s="1"/>
      <c r="O239" s="1"/>
    </row>
    <row r="240" spans="1:15" ht="12.75" customHeight="1">
      <c r="A240" s="30">
        <v>230</v>
      </c>
      <c r="B240" s="227" t="s">
        <v>130</v>
      </c>
      <c r="C240" s="248">
        <v>326.8</v>
      </c>
      <c r="D240" s="249">
        <v>325.15000000000003</v>
      </c>
      <c r="E240" s="249">
        <v>321.90000000000009</v>
      </c>
      <c r="F240" s="249">
        <v>317.00000000000006</v>
      </c>
      <c r="G240" s="249">
        <v>313.75000000000011</v>
      </c>
      <c r="H240" s="249">
        <v>330.05000000000007</v>
      </c>
      <c r="I240" s="249">
        <v>333.29999999999995</v>
      </c>
      <c r="J240" s="249">
        <v>338.20000000000005</v>
      </c>
      <c r="K240" s="248">
        <v>328.4</v>
      </c>
      <c r="L240" s="248">
        <v>320.25</v>
      </c>
      <c r="M240" s="248">
        <v>33.372500000000002</v>
      </c>
      <c r="N240" s="1"/>
      <c r="O240" s="1"/>
    </row>
    <row r="241" spans="1:15" ht="12.75" customHeight="1">
      <c r="A241" s="30">
        <v>231</v>
      </c>
      <c r="B241" s="227" t="s">
        <v>135</v>
      </c>
      <c r="C241" s="248">
        <v>77.95</v>
      </c>
      <c r="D241" s="249">
        <v>77.566666666666677</v>
      </c>
      <c r="E241" s="249">
        <v>76.983333333333348</v>
      </c>
      <c r="F241" s="249">
        <v>76.016666666666666</v>
      </c>
      <c r="G241" s="249">
        <v>75.433333333333337</v>
      </c>
      <c r="H241" s="249">
        <v>78.53333333333336</v>
      </c>
      <c r="I241" s="249">
        <v>79.116666666666703</v>
      </c>
      <c r="J241" s="249">
        <v>80.083333333333371</v>
      </c>
      <c r="K241" s="248">
        <v>78.150000000000006</v>
      </c>
      <c r="L241" s="248">
        <v>76.599999999999994</v>
      </c>
      <c r="M241" s="248">
        <v>126.81354</v>
      </c>
      <c r="N241" s="1"/>
      <c r="O241" s="1"/>
    </row>
    <row r="242" spans="1:15" ht="12.75" customHeight="1">
      <c r="A242" s="30">
        <v>232</v>
      </c>
      <c r="B242" s="227" t="s">
        <v>390</v>
      </c>
      <c r="C242" s="248">
        <v>32.85</v>
      </c>
      <c r="D242" s="249">
        <v>33.300000000000004</v>
      </c>
      <c r="E242" s="249">
        <v>31.750000000000007</v>
      </c>
      <c r="F242" s="249">
        <v>30.650000000000006</v>
      </c>
      <c r="G242" s="249">
        <v>29.100000000000009</v>
      </c>
      <c r="H242" s="249">
        <v>34.400000000000006</v>
      </c>
      <c r="I242" s="249">
        <v>35.950000000000003</v>
      </c>
      <c r="J242" s="249">
        <v>37.050000000000004</v>
      </c>
      <c r="K242" s="248">
        <v>34.85</v>
      </c>
      <c r="L242" s="248">
        <v>32.200000000000003</v>
      </c>
      <c r="M242" s="248">
        <v>1159.15554</v>
      </c>
      <c r="N242" s="1"/>
      <c r="O242" s="1"/>
    </row>
    <row r="243" spans="1:15" ht="12.75" customHeight="1">
      <c r="A243" s="30">
        <v>233</v>
      </c>
      <c r="B243" s="227" t="s">
        <v>136</v>
      </c>
      <c r="C243" s="248">
        <v>676.8</v>
      </c>
      <c r="D243" s="249">
        <v>677.13333333333333</v>
      </c>
      <c r="E243" s="249">
        <v>672.66666666666663</v>
      </c>
      <c r="F243" s="249">
        <v>668.5333333333333</v>
      </c>
      <c r="G243" s="249">
        <v>664.06666666666661</v>
      </c>
      <c r="H243" s="249">
        <v>681.26666666666665</v>
      </c>
      <c r="I243" s="249">
        <v>685.73333333333335</v>
      </c>
      <c r="J243" s="249">
        <v>689.86666666666667</v>
      </c>
      <c r="K243" s="248">
        <v>681.6</v>
      </c>
      <c r="L243" s="248">
        <v>673</v>
      </c>
      <c r="M243" s="248">
        <v>26.96707</v>
      </c>
      <c r="N243" s="1"/>
      <c r="O243" s="1"/>
    </row>
    <row r="244" spans="1:15" ht="12.75" customHeight="1">
      <c r="A244" s="30">
        <v>234</v>
      </c>
      <c r="B244" s="227" t="s">
        <v>774</v>
      </c>
      <c r="C244" s="248">
        <v>32.85</v>
      </c>
      <c r="D244" s="249">
        <v>32.766666666666666</v>
      </c>
      <c r="E244" s="249">
        <v>32.283333333333331</v>
      </c>
      <c r="F244" s="249">
        <v>31.716666666666669</v>
      </c>
      <c r="G244" s="249">
        <v>31.233333333333334</v>
      </c>
      <c r="H244" s="249">
        <v>33.333333333333329</v>
      </c>
      <c r="I244" s="249">
        <v>33.816666666666663</v>
      </c>
      <c r="J244" s="249">
        <v>34.383333333333326</v>
      </c>
      <c r="K244" s="248">
        <v>33.25</v>
      </c>
      <c r="L244" s="248">
        <v>32.200000000000003</v>
      </c>
      <c r="M244" s="248">
        <v>384.18581999999998</v>
      </c>
      <c r="N244" s="1"/>
      <c r="O244" s="1"/>
    </row>
    <row r="245" spans="1:15" ht="12.75" customHeight="1">
      <c r="A245" s="30">
        <v>235</v>
      </c>
      <c r="B245" s="227" t="s">
        <v>780</v>
      </c>
      <c r="C245" s="248">
        <v>1322.1</v>
      </c>
      <c r="D245" s="249">
        <v>1320.1833333333334</v>
      </c>
      <c r="E245" s="249">
        <v>1313.4166666666667</v>
      </c>
      <c r="F245" s="249">
        <v>1304.7333333333333</v>
      </c>
      <c r="G245" s="249">
        <v>1297.9666666666667</v>
      </c>
      <c r="H245" s="249">
        <v>1328.8666666666668</v>
      </c>
      <c r="I245" s="249">
        <v>1335.6333333333332</v>
      </c>
      <c r="J245" s="249">
        <v>1344.3166666666668</v>
      </c>
      <c r="K245" s="248">
        <v>1326.95</v>
      </c>
      <c r="L245" s="248">
        <v>1311.5</v>
      </c>
      <c r="M245" s="248">
        <v>0.41449999999999998</v>
      </c>
      <c r="N245" s="1"/>
      <c r="O245" s="1"/>
    </row>
    <row r="246" spans="1:15" ht="12.75" customHeight="1">
      <c r="A246" s="30">
        <v>236</v>
      </c>
      <c r="B246" s="227" t="s">
        <v>391</v>
      </c>
      <c r="C246" s="248">
        <v>398.1</v>
      </c>
      <c r="D246" s="249">
        <v>396.84999999999997</v>
      </c>
      <c r="E246" s="249">
        <v>390.69999999999993</v>
      </c>
      <c r="F246" s="249">
        <v>383.29999999999995</v>
      </c>
      <c r="G246" s="249">
        <v>377.14999999999992</v>
      </c>
      <c r="H246" s="249">
        <v>404.24999999999994</v>
      </c>
      <c r="I246" s="249">
        <v>410.39999999999992</v>
      </c>
      <c r="J246" s="249">
        <v>417.79999999999995</v>
      </c>
      <c r="K246" s="248">
        <v>403</v>
      </c>
      <c r="L246" s="248">
        <v>389.45</v>
      </c>
      <c r="M246" s="248">
        <v>0.51571</v>
      </c>
      <c r="N246" s="1"/>
      <c r="O246" s="1"/>
    </row>
    <row r="247" spans="1:15" ht="12.75" customHeight="1">
      <c r="A247" s="30">
        <v>237</v>
      </c>
      <c r="B247" s="227" t="s">
        <v>129</v>
      </c>
      <c r="C247" s="248">
        <v>441.15</v>
      </c>
      <c r="D247" s="249">
        <v>438.18333333333334</v>
      </c>
      <c r="E247" s="249">
        <v>434.36666666666667</v>
      </c>
      <c r="F247" s="249">
        <v>427.58333333333331</v>
      </c>
      <c r="G247" s="249">
        <v>423.76666666666665</v>
      </c>
      <c r="H247" s="249">
        <v>444.9666666666667</v>
      </c>
      <c r="I247" s="249">
        <v>448.78333333333342</v>
      </c>
      <c r="J247" s="249">
        <v>455.56666666666672</v>
      </c>
      <c r="K247" s="248">
        <v>442</v>
      </c>
      <c r="L247" s="248">
        <v>431.4</v>
      </c>
      <c r="M247" s="248">
        <v>15.19313</v>
      </c>
      <c r="N247" s="1"/>
      <c r="O247" s="1"/>
    </row>
    <row r="248" spans="1:15" ht="12.75" customHeight="1">
      <c r="A248" s="30">
        <v>238</v>
      </c>
      <c r="B248" s="227" t="s">
        <v>133</v>
      </c>
      <c r="C248" s="248">
        <v>196.5</v>
      </c>
      <c r="D248" s="249">
        <v>196.86666666666667</v>
      </c>
      <c r="E248" s="249">
        <v>194.88333333333335</v>
      </c>
      <c r="F248" s="249">
        <v>193.26666666666668</v>
      </c>
      <c r="G248" s="249">
        <v>191.28333333333336</v>
      </c>
      <c r="H248" s="249">
        <v>198.48333333333335</v>
      </c>
      <c r="I248" s="249">
        <v>200.4666666666667</v>
      </c>
      <c r="J248" s="249">
        <v>202.08333333333334</v>
      </c>
      <c r="K248" s="248">
        <v>198.85</v>
      </c>
      <c r="L248" s="248">
        <v>195.25</v>
      </c>
      <c r="M248" s="248">
        <v>10.00864</v>
      </c>
      <c r="N248" s="1"/>
      <c r="O248" s="1"/>
    </row>
    <row r="249" spans="1:15" ht="12.75" customHeight="1">
      <c r="A249" s="30">
        <v>239</v>
      </c>
      <c r="B249" s="227" t="s">
        <v>132</v>
      </c>
      <c r="C249" s="248">
        <v>1223.55</v>
      </c>
      <c r="D249" s="249">
        <v>1225.7833333333333</v>
      </c>
      <c r="E249" s="249">
        <v>1209.8666666666666</v>
      </c>
      <c r="F249" s="249">
        <v>1196.1833333333332</v>
      </c>
      <c r="G249" s="249">
        <v>1180.2666666666664</v>
      </c>
      <c r="H249" s="249">
        <v>1239.4666666666667</v>
      </c>
      <c r="I249" s="249">
        <v>1255.3833333333337</v>
      </c>
      <c r="J249" s="249">
        <v>1269.0666666666668</v>
      </c>
      <c r="K249" s="248">
        <v>1241.7</v>
      </c>
      <c r="L249" s="248">
        <v>1212.0999999999999</v>
      </c>
      <c r="M249" s="248">
        <v>13.823779999999999</v>
      </c>
      <c r="N249" s="1"/>
      <c r="O249" s="1"/>
    </row>
    <row r="250" spans="1:15" ht="12.75" customHeight="1">
      <c r="A250" s="30">
        <v>240</v>
      </c>
      <c r="B250" s="227" t="s">
        <v>392</v>
      </c>
      <c r="C250" s="248">
        <v>18.95</v>
      </c>
      <c r="D250" s="249">
        <v>19.133333333333333</v>
      </c>
      <c r="E250" s="249">
        <v>18.566666666666666</v>
      </c>
      <c r="F250" s="249">
        <v>18.183333333333334</v>
      </c>
      <c r="G250" s="249">
        <v>17.616666666666667</v>
      </c>
      <c r="H250" s="249">
        <v>19.516666666666666</v>
      </c>
      <c r="I250" s="249">
        <v>20.083333333333329</v>
      </c>
      <c r="J250" s="249">
        <v>20.466666666666665</v>
      </c>
      <c r="K250" s="248">
        <v>19.7</v>
      </c>
      <c r="L250" s="248">
        <v>18.75</v>
      </c>
      <c r="M250" s="248">
        <v>88.699240000000003</v>
      </c>
      <c r="N250" s="1"/>
      <c r="O250" s="1"/>
    </row>
    <row r="251" spans="1:15" ht="12.75" customHeight="1">
      <c r="A251" s="30">
        <v>241</v>
      </c>
      <c r="B251" s="227" t="s">
        <v>163</v>
      </c>
      <c r="C251" s="248">
        <v>4193.3</v>
      </c>
      <c r="D251" s="249">
        <v>4164.7333333333327</v>
      </c>
      <c r="E251" s="249">
        <v>4093.7166666666653</v>
      </c>
      <c r="F251" s="249">
        <v>3994.1333333333328</v>
      </c>
      <c r="G251" s="249">
        <v>3923.1166666666654</v>
      </c>
      <c r="H251" s="249">
        <v>4264.3166666666657</v>
      </c>
      <c r="I251" s="249">
        <v>4335.3333333333339</v>
      </c>
      <c r="J251" s="249">
        <v>4434.9166666666652</v>
      </c>
      <c r="K251" s="248">
        <v>4235.75</v>
      </c>
      <c r="L251" s="248">
        <v>4065.15</v>
      </c>
      <c r="M251" s="248">
        <v>3.5250499999999998</v>
      </c>
      <c r="N251" s="1"/>
      <c r="O251" s="1"/>
    </row>
    <row r="252" spans="1:15" ht="12.75" customHeight="1">
      <c r="A252" s="30">
        <v>242</v>
      </c>
      <c r="B252" s="227" t="s">
        <v>134</v>
      </c>
      <c r="C252" s="248">
        <v>1507.35</v>
      </c>
      <c r="D252" s="249">
        <v>1506.4333333333334</v>
      </c>
      <c r="E252" s="249">
        <v>1495.9666666666667</v>
      </c>
      <c r="F252" s="249">
        <v>1484.5833333333333</v>
      </c>
      <c r="G252" s="249">
        <v>1474.1166666666666</v>
      </c>
      <c r="H252" s="249">
        <v>1517.8166666666668</v>
      </c>
      <c r="I252" s="249">
        <v>1528.2833333333335</v>
      </c>
      <c r="J252" s="249">
        <v>1539.666666666667</v>
      </c>
      <c r="K252" s="248">
        <v>1516.9</v>
      </c>
      <c r="L252" s="248">
        <v>1495.05</v>
      </c>
      <c r="M252" s="248">
        <v>62.227400000000003</v>
      </c>
      <c r="N252" s="1"/>
      <c r="O252" s="1"/>
    </row>
    <row r="253" spans="1:15" ht="12.75" customHeight="1">
      <c r="A253" s="30">
        <v>243</v>
      </c>
      <c r="B253" s="227" t="s">
        <v>393</v>
      </c>
      <c r="C253" s="248">
        <v>537.15</v>
      </c>
      <c r="D253" s="249">
        <v>536.54999999999995</v>
      </c>
      <c r="E253" s="249">
        <v>529.79999999999995</v>
      </c>
      <c r="F253" s="249">
        <v>522.45000000000005</v>
      </c>
      <c r="G253" s="249">
        <v>515.70000000000005</v>
      </c>
      <c r="H253" s="249">
        <v>543.89999999999986</v>
      </c>
      <c r="I253" s="249">
        <v>550.64999999999986</v>
      </c>
      <c r="J253" s="249">
        <v>557.99999999999977</v>
      </c>
      <c r="K253" s="248">
        <v>543.29999999999995</v>
      </c>
      <c r="L253" s="248">
        <v>529.20000000000005</v>
      </c>
      <c r="M253" s="248">
        <v>2.2297400000000001</v>
      </c>
      <c r="N253" s="1"/>
      <c r="O253" s="1"/>
    </row>
    <row r="254" spans="1:15" ht="12.75" customHeight="1">
      <c r="A254" s="30">
        <v>244</v>
      </c>
      <c r="B254" s="227" t="s">
        <v>394</v>
      </c>
      <c r="C254" s="248">
        <v>425.5</v>
      </c>
      <c r="D254" s="249">
        <v>423.56666666666666</v>
      </c>
      <c r="E254" s="249">
        <v>417.93333333333334</v>
      </c>
      <c r="F254" s="249">
        <v>410.36666666666667</v>
      </c>
      <c r="G254" s="249">
        <v>404.73333333333335</v>
      </c>
      <c r="H254" s="249">
        <v>431.13333333333333</v>
      </c>
      <c r="I254" s="249">
        <v>436.76666666666665</v>
      </c>
      <c r="J254" s="249">
        <v>444.33333333333331</v>
      </c>
      <c r="K254" s="248">
        <v>429.2</v>
      </c>
      <c r="L254" s="248">
        <v>416</v>
      </c>
      <c r="M254" s="248">
        <v>2.9979800000000001</v>
      </c>
      <c r="N254" s="1"/>
      <c r="O254" s="1"/>
    </row>
    <row r="255" spans="1:15" ht="12.75" customHeight="1">
      <c r="A255" s="30">
        <v>245</v>
      </c>
      <c r="B255" s="227" t="s">
        <v>131</v>
      </c>
      <c r="C255" s="248">
        <v>2027.1</v>
      </c>
      <c r="D255" s="249">
        <v>2001.6166666666668</v>
      </c>
      <c r="E255" s="249">
        <v>1970.7833333333335</v>
      </c>
      <c r="F255" s="249">
        <v>1914.4666666666667</v>
      </c>
      <c r="G255" s="249">
        <v>1883.6333333333334</v>
      </c>
      <c r="H255" s="249">
        <v>2057.9333333333334</v>
      </c>
      <c r="I255" s="249">
        <v>2088.7666666666664</v>
      </c>
      <c r="J255" s="249">
        <v>2145.0833333333339</v>
      </c>
      <c r="K255" s="248">
        <v>2032.45</v>
      </c>
      <c r="L255" s="248">
        <v>1945.3</v>
      </c>
      <c r="M255" s="248">
        <v>4.6396100000000002</v>
      </c>
      <c r="N255" s="1"/>
      <c r="O255" s="1"/>
    </row>
    <row r="256" spans="1:15" ht="12.75" customHeight="1">
      <c r="A256" s="30">
        <v>246</v>
      </c>
      <c r="B256" s="227" t="s">
        <v>263</v>
      </c>
      <c r="C256" s="248">
        <v>854.1</v>
      </c>
      <c r="D256" s="249">
        <v>853.4666666666667</v>
      </c>
      <c r="E256" s="249">
        <v>847.53333333333342</v>
      </c>
      <c r="F256" s="249">
        <v>840.9666666666667</v>
      </c>
      <c r="G256" s="249">
        <v>835.03333333333342</v>
      </c>
      <c r="H256" s="249">
        <v>860.03333333333342</v>
      </c>
      <c r="I256" s="249">
        <v>865.96666666666681</v>
      </c>
      <c r="J256" s="249">
        <v>872.53333333333342</v>
      </c>
      <c r="K256" s="248">
        <v>859.4</v>
      </c>
      <c r="L256" s="248">
        <v>846.9</v>
      </c>
      <c r="M256" s="248">
        <v>1.2964100000000001</v>
      </c>
      <c r="N256" s="1"/>
      <c r="O256" s="1"/>
    </row>
    <row r="257" spans="1:15" ht="12.75" customHeight="1">
      <c r="A257" s="30">
        <v>247</v>
      </c>
      <c r="B257" s="227" t="s">
        <v>395</v>
      </c>
      <c r="C257" s="248">
        <v>2064.8000000000002</v>
      </c>
      <c r="D257" s="249">
        <v>2084.8833333333332</v>
      </c>
      <c r="E257" s="249">
        <v>2031.9166666666665</v>
      </c>
      <c r="F257" s="249">
        <v>1999.0333333333333</v>
      </c>
      <c r="G257" s="249">
        <v>1946.0666666666666</v>
      </c>
      <c r="H257" s="249">
        <v>2117.7666666666664</v>
      </c>
      <c r="I257" s="249">
        <v>2170.7333333333336</v>
      </c>
      <c r="J257" s="249">
        <v>2203.6166666666663</v>
      </c>
      <c r="K257" s="248">
        <v>2137.85</v>
      </c>
      <c r="L257" s="248">
        <v>2052</v>
      </c>
      <c r="M257" s="248">
        <v>0.70843999999999996</v>
      </c>
      <c r="N257" s="1"/>
      <c r="O257" s="1"/>
    </row>
    <row r="258" spans="1:15" ht="12.75" customHeight="1">
      <c r="A258" s="30">
        <v>248</v>
      </c>
      <c r="B258" s="227" t="s">
        <v>396</v>
      </c>
      <c r="C258" s="248">
        <v>3073.45</v>
      </c>
      <c r="D258" s="249">
        <v>3062.4</v>
      </c>
      <c r="E258" s="249">
        <v>3036.05</v>
      </c>
      <c r="F258" s="249">
        <v>2998.65</v>
      </c>
      <c r="G258" s="249">
        <v>2972.3</v>
      </c>
      <c r="H258" s="249">
        <v>3099.8</v>
      </c>
      <c r="I258" s="249">
        <v>3126.1499999999996</v>
      </c>
      <c r="J258" s="249">
        <v>3163.55</v>
      </c>
      <c r="K258" s="248">
        <v>3088.75</v>
      </c>
      <c r="L258" s="248">
        <v>3025</v>
      </c>
      <c r="M258" s="248">
        <v>0.56396999999999997</v>
      </c>
      <c r="N258" s="1"/>
      <c r="O258" s="1"/>
    </row>
    <row r="259" spans="1:15" ht="12.75" customHeight="1">
      <c r="A259" s="30">
        <v>249</v>
      </c>
      <c r="B259" s="227" t="s">
        <v>863</v>
      </c>
      <c r="C259" s="248">
        <v>449.75</v>
      </c>
      <c r="D259" s="249">
        <v>445.06666666666666</v>
      </c>
      <c r="E259" s="249">
        <v>417.63333333333333</v>
      </c>
      <c r="F259" s="249">
        <v>385.51666666666665</v>
      </c>
      <c r="G259" s="249">
        <v>358.08333333333331</v>
      </c>
      <c r="H259" s="249">
        <v>477.18333333333334</v>
      </c>
      <c r="I259" s="249">
        <v>504.61666666666662</v>
      </c>
      <c r="J259" s="249">
        <v>536.73333333333335</v>
      </c>
      <c r="K259" s="248">
        <v>472.5</v>
      </c>
      <c r="L259" s="248">
        <v>412.95</v>
      </c>
      <c r="M259" s="248">
        <v>8.7796400000000006</v>
      </c>
      <c r="N259" s="1"/>
      <c r="O259" s="1"/>
    </row>
    <row r="260" spans="1:15" ht="12.75" customHeight="1">
      <c r="A260" s="30">
        <v>250</v>
      </c>
      <c r="B260" s="227" t="s">
        <v>397</v>
      </c>
      <c r="C260" s="248">
        <v>867.2</v>
      </c>
      <c r="D260" s="249">
        <v>869.4</v>
      </c>
      <c r="E260" s="249">
        <v>851.8</v>
      </c>
      <c r="F260" s="249">
        <v>836.4</v>
      </c>
      <c r="G260" s="249">
        <v>818.8</v>
      </c>
      <c r="H260" s="249">
        <v>884.8</v>
      </c>
      <c r="I260" s="249">
        <v>902.40000000000009</v>
      </c>
      <c r="J260" s="249">
        <v>917.8</v>
      </c>
      <c r="K260" s="248">
        <v>887</v>
      </c>
      <c r="L260" s="248">
        <v>854</v>
      </c>
      <c r="M260" s="248">
        <v>7.7362399999999996</v>
      </c>
      <c r="N260" s="1"/>
      <c r="O260" s="1"/>
    </row>
    <row r="261" spans="1:15" ht="12.75" customHeight="1">
      <c r="A261" s="30">
        <v>251</v>
      </c>
      <c r="B261" s="227" t="s">
        <v>398</v>
      </c>
      <c r="C261" s="248">
        <v>425.1</v>
      </c>
      <c r="D261" s="249">
        <v>424.18333333333334</v>
      </c>
      <c r="E261" s="249">
        <v>414.36666666666667</v>
      </c>
      <c r="F261" s="249">
        <v>403.63333333333333</v>
      </c>
      <c r="G261" s="249">
        <v>393.81666666666666</v>
      </c>
      <c r="H261" s="249">
        <v>434.91666666666669</v>
      </c>
      <c r="I261" s="249">
        <v>444.73333333333341</v>
      </c>
      <c r="J261" s="249">
        <v>455.4666666666667</v>
      </c>
      <c r="K261" s="248">
        <v>434</v>
      </c>
      <c r="L261" s="248">
        <v>413.45</v>
      </c>
      <c r="M261" s="248">
        <v>32.774999999999999</v>
      </c>
      <c r="N261" s="1"/>
      <c r="O261" s="1"/>
    </row>
    <row r="262" spans="1:15" ht="12.75" customHeight="1">
      <c r="A262" s="30">
        <v>252</v>
      </c>
      <c r="B262" s="227" t="s">
        <v>399</v>
      </c>
      <c r="C262" s="248">
        <v>80.900000000000006</v>
      </c>
      <c r="D262" s="249">
        <v>81.316666666666677</v>
      </c>
      <c r="E262" s="249">
        <v>80.183333333333351</v>
      </c>
      <c r="F262" s="249">
        <v>79.466666666666669</v>
      </c>
      <c r="G262" s="249">
        <v>78.333333333333343</v>
      </c>
      <c r="H262" s="249">
        <v>82.03333333333336</v>
      </c>
      <c r="I262" s="249">
        <v>83.166666666666686</v>
      </c>
      <c r="J262" s="249">
        <v>83.883333333333368</v>
      </c>
      <c r="K262" s="248">
        <v>82.45</v>
      </c>
      <c r="L262" s="248">
        <v>80.599999999999994</v>
      </c>
      <c r="M262" s="248">
        <v>11.659219999999999</v>
      </c>
      <c r="N262" s="1"/>
      <c r="O262" s="1"/>
    </row>
    <row r="263" spans="1:15" ht="12.75" customHeight="1">
      <c r="A263" s="30">
        <v>253</v>
      </c>
      <c r="B263" s="227" t="s">
        <v>264</v>
      </c>
      <c r="C263" s="248">
        <v>279.89999999999998</v>
      </c>
      <c r="D263" s="249">
        <v>281.91666666666669</v>
      </c>
      <c r="E263" s="249">
        <v>276.33333333333337</v>
      </c>
      <c r="F263" s="249">
        <v>272.76666666666671</v>
      </c>
      <c r="G263" s="249">
        <v>267.18333333333339</v>
      </c>
      <c r="H263" s="249">
        <v>285.48333333333335</v>
      </c>
      <c r="I263" s="249">
        <v>291.06666666666672</v>
      </c>
      <c r="J263" s="249">
        <v>294.63333333333333</v>
      </c>
      <c r="K263" s="248">
        <v>287.5</v>
      </c>
      <c r="L263" s="248">
        <v>278.35000000000002</v>
      </c>
      <c r="M263" s="248">
        <v>7.90238</v>
      </c>
      <c r="N263" s="1"/>
      <c r="O263" s="1"/>
    </row>
    <row r="264" spans="1:15" ht="12.75" customHeight="1">
      <c r="A264" s="30">
        <v>254</v>
      </c>
      <c r="B264" s="227" t="s">
        <v>139</v>
      </c>
      <c r="C264" s="248">
        <v>749.45</v>
      </c>
      <c r="D264" s="249">
        <v>746.66666666666663</v>
      </c>
      <c r="E264" s="249">
        <v>742.5333333333333</v>
      </c>
      <c r="F264" s="249">
        <v>735.61666666666667</v>
      </c>
      <c r="G264" s="249">
        <v>731.48333333333335</v>
      </c>
      <c r="H264" s="249">
        <v>753.58333333333326</v>
      </c>
      <c r="I264" s="249">
        <v>757.7166666666667</v>
      </c>
      <c r="J264" s="249">
        <v>764.63333333333321</v>
      </c>
      <c r="K264" s="248">
        <v>750.8</v>
      </c>
      <c r="L264" s="248">
        <v>739.75</v>
      </c>
      <c r="M264" s="248">
        <v>9.4474900000000002</v>
      </c>
      <c r="N264" s="1"/>
      <c r="O264" s="1"/>
    </row>
    <row r="265" spans="1:15" ht="12.75" customHeight="1">
      <c r="A265" s="30">
        <v>255</v>
      </c>
      <c r="B265" s="227" t="s">
        <v>400</v>
      </c>
      <c r="C265" s="248">
        <v>107.15</v>
      </c>
      <c r="D265" s="249">
        <v>106.78333333333335</v>
      </c>
      <c r="E265" s="249">
        <v>105.7166666666667</v>
      </c>
      <c r="F265" s="249">
        <v>104.28333333333335</v>
      </c>
      <c r="G265" s="249">
        <v>103.2166666666667</v>
      </c>
      <c r="H265" s="249">
        <v>108.2166666666667</v>
      </c>
      <c r="I265" s="249">
        <v>109.28333333333333</v>
      </c>
      <c r="J265" s="249">
        <v>110.7166666666667</v>
      </c>
      <c r="K265" s="248">
        <v>107.85</v>
      </c>
      <c r="L265" s="248">
        <v>105.35</v>
      </c>
      <c r="M265" s="248">
        <v>8.0666700000000002</v>
      </c>
      <c r="N265" s="1"/>
      <c r="O265" s="1"/>
    </row>
    <row r="266" spans="1:15" ht="12.75" customHeight="1">
      <c r="A266" s="30">
        <v>256</v>
      </c>
      <c r="B266" s="227" t="s">
        <v>401</v>
      </c>
      <c r="C266" s="248">
        <v>216.7</v>
      </c>
      <c r="D266" s="249">
        <v>216.51666666666665</v>
      </c>
      <c r="E266" s="249">
        <v>213.7833333333333</v>
      </c>
      <c r="F266" s="249">
        <v>210.86666666666665</v>
      </c>
      <c r="G266" s="249">
        <v>208.1333333333333</v>
      </c>
      <c r="H266" s="249">
        <v>219.43333333333331</v>
      </c>
      <c r="I266" s="249">
        <v>222.16666666666666</v>
      </c>
      <c r="J266" s="249">
        <v>225.08333333333331</v>
      </c>
      <c r="K266" s="248">
        <v>219.25</v>
      </c>
      <c r="L266" s="248">
        <v>213.6</v>
      </c>
      <c r="M266" s="248">
        <v>5.5139899999999997</v>
      </c>
      <c r="N266" s="1"/>
      <c r="O266" s="1"/>
    </row>
    <row r="267" spans="1:15" ht="12.75" customHeight="1">
      <c r="A267" s="30">
        <v>257</v>
      </c>
      <c r="B267" s="227" t="s">
        <v>138</v>
      </c>
      <c r="C267" s="248">
        <v>552.6</v>
      </c>
      <c r="D267" s="249">
        <v>549.68333333333328</v>
      </c>
      <c r="E267" s="249">
        <v>545.46666666666658</v>
      </c>
      <c r="F267" s="249">
        <v>538.33333333333326</v>
      </c>
      <c r="G267" s="249">
        <v>534.11666666666656</v>
      </c>
      <c r="H267" s="249">
        <v>556.81666666666661</v>
      </c>
      <c r="I267" s="249">
        <v>561.0333333333333</v>
      </c>
      <c r="J267" s="249">
        <v>568.16666666666663</v>
      </c>
      <c r="K267" s="248">
        <v>553.9</v>
      </c>
      <c r="L267" s="248">
        <v>542.54999999999995</v>
      </c>
      <c r="M267" s="248">
        <v>24.619869999999999</v>
      </c>
      <c r="N267" s="1"/>
      <c r="O267" s="1"/>
    </row>
    <row r="268" spans="1:15" ht="12.75" customHeight="1">
      <c r="A268" s="30">
        <v>258</v>
      </c>
      <c r="B268" s="227" t="s">
        <v>140</v>
      </c>
      <c r="C268" s="248">
        <v>519.29999999999995</v>
      </c>
      <c r="D268" s="249">
        <v>520.2166666666667</v>
      </c>
      <c r="E268" s="249">
        <v>516.18333333333339</v>
      </c>
      <c r="F268" s="249">
        <v>513.06666666666672</v>
      </c>
      <c r="G268" s="249">
        <v>509.03333333333342</v>
      </c>
      <c r="H268" s="249">
        <v>523.33333333333337</v>
      </c>
      <c r="I268" s="249">
        <v>527.36666666666667</v>
      </c>
      <c r="J268" s="249">
        <v>530.48333333333335</v>
      </c>
      <c r="K268" s="248">
        <v>524.25</v>
      </c>
      <c r="L268" s="248">
        <v>517.1</v>
      </c>
      <c r="M268" s="248">
        <v>13.39179</v>
      </c>
      <c r="N268" s="1"/>
      <c r="O268" s="1"/>
    </row>
    <row r="269" spans="1:15" ht="12.75" customHeight="1">
      <c r="A269" s="30">
        <v>259</v>
      </c>
      <c r="B269" s="227" t="s">
        <v>781</v>
      </c>
      <c r="C269" s="248">
        <v>548.4</v>
      </c>
      <c r="D269" s="249">
        <v>547.04999999999995</v>
      </c>
      <c r="E269" s="249">
        <v>541.39999999999986</v>
      </c>
      <c r="F269" s="249">
        <v>534.39999999999986</v>
      </c>
      <c r="G269" s="249">
        <v>528.74999999999977</v>
      </c>
      <c r="H269" s="249">
        <v>554.04999999999995</v>
      </c>
      <c r="I269" s="249">
        <v>559.70000000000005</v>
      </c>
      <c r="J269" s="249">
        <v>566.70000000000005</v>
      </c>
      <c r="K269" s="248">
        <v>552.70000000000005</v>
      </c>
      <c r="L269" s="248">
        <v>540.04999999999995</v>
      </c>
      <c r="M269" s="248">
        <v>1.7382299999999999</v>
      </c>
      <c r="N269" s="1"/>
      <c r="O269" s="1"/>
    </row>
    <row r="270" spans="1:15" ht="12.75" customHeight="1">
      <c r="A270" s="30">
        <v>260</v>
      </c>
      <c r="B270" s="227" t="s">
        <v>782</v>
      </c>
      <c r="C270" s="248">
        <v>403.15</v>
      </c>
      <c r="D270" s="249">
        <v>404.43333333333334</v>
      </c>
      <c r="E270" s="249">
        <v>400.2166666666667</v>
      </c>
      <c r="F270" s="249">
        <v>397.28333333333336</v>
      </c>
      <c r="G270" s="249">
        <v>393.06666666666672</v>
      </c>
      <c r="H270" s="249">
        <v>407.36666666666667</v>
      </c>
      <c r="I270" s="249">
        <v>411.58333333333326</v>
      </c>
      <c r="J270" s="249">
        <v>414.51666666666665</v>
      </c>
      <c r="K270" s="248">
        <v>408.65</v>
      </c>
      <c r="L270" s="248">
        <v>401.5</v>
      </c>
      <c r="M270" s="248">
        <v>0.71718000000000004</v>
      </c>
      <c r="N270" s="1"/>
      <c r="O270" s="1"/>
    </row>
    <row r="271" spans="1:15" ht="12.75" customHeight="1">
      <c r="A271" s="30">
        <v>261</v>
      </c>
      <c r="B271" s="227" t="s">
        <v>402</v>
      </c>
      <c r="C271" s="248">
        <v>622.45000000000005</v>
      </c>
      <c r="D271" s="249">
        <v>611.69999999999993</v>
      </c>
      <c r="E271" s="249">
        <v>594.39999999999986</v>
      </c>
      <c r="F271" s="249">
        <v>566.34999999999991</v>
      </c>
      <c r="G271" s="249">
        <v>549.04999999999984</v>
      </c>
      <c r="H271" s="249">
        <v>639.74999999999989</v>
      </c>
      <c r="I271" s="249">
        <v>657.04999999999984</v>
      </c>
      <c r="J271" s="249">
        <v>685.09999999999991</v>
      </c>
      <c r="K271" s="248">
        <v>629</v>
      </c>
      <c r="L271" s="248">
        <v>583.65</v>
      </c>
      <c r="M271" s="248">
        <v>7.6045699999999998</v>
      </c>
      <c r="N271" s="1"/>
      <c r="O271" s="1"/>
    </row>
    <row r="272" spans="1:15" ht="12.75" customHeight="1">
      <c r="A272" s="30">
        <v>262</v>
      </c>
      <c r="B272" s="227" t="s">
        <v>403</v>
      </c>
      <c r="C272" s="248">
        <v>207.45</v>
      </c>
      <c r="D272" s="249">
        <v>207.19999999999996</v>
      </c>
      <c r="E272" s="249">
        <v>202.94999999999993</v>
      </c>
      <c r="F272" s="249">
        <v>198.44999999999996</v>
      </c>
      <c r="G272" s="249">
        <v>194.19999999999993</v>
      </c>
      <c r="H272" s="249">
        <v>211.69999999999993</v>
      </c>
      <c r="I272" s="249">
        <v>215.95</v>
      </c>
      <c r="J272" s="249">
        <v>220.44999999999993</v>
      </c>
      <c r="K272" s="248">
        <v>211.45</v>
      </c>
      <c r="L272" s="248">
        <v>202.7</v>
      </c>
      <c r="M272" s="248">
        <v>3.8584499999999999</v>
      </c>
      <c r="N272" s="1"/>
      <c r="O272" s="1"/>
    </row>
    <row r="273" spans="1:15" ht="12.75" customHeight="1">
      <c r="A273" s="30">
        <v>263</v>
      </c>
      <c r="B273" s="227" t="s">
        <v>404</v>
      </c>
      <c r="C273" s="248">
        <v>501.85</v>
      </c>
      <c r="D273" s="249">
        <v>504.7833333333333</v>
      </c>
      <c r="E273" s="249">
        <v>495.06666666666661</v>
      </c>
      <c r="F273" s="249">
        <v>488.2833333333333</v>
      </c>
      <c r="G273" s="249">
        <v>478.56666666666661</v>
      </c>
      <c r="H273" s="249">
        <v>511.56666666666661</v>
      </c>
      <c r="I273" s="249">
        <v>521.2833333333333</v>
      </c>
      <c r="J273" s="249">
        <v>528.06666666666661</v>
      </c>
      <c r="K273" s="248">
        <v>514.5</v>
      </c>
      <c r="L273" s="248">
        <v>498</v>
      </c>
      <c r="M273" s="248">
        <v>8.6287400000000005</v>
      </c>
      <c r="N273" s="1"/>
      <c r="O273" s="1"/>
    </row>
    <row r="274" spans="1:15" ht="12.75" customHeight="1">
      <c r="A274" s="30">
        <v>264</v>
      </c>
      <c r="B274" s="227" t="s">
        <v>405</v>
      </c>
      <c r="C274" s="248">
        <v>1537.15</v>
      </c>
      <c r="D274" s="249">
        <v>1533.7333333333333</v>
      </c>
      <c r="E274" s="249">
        <v>1523.4666666666667</v>
      </c>
      <c r="F274" s="249">
        <v>1509.7833333333333</v>
      </c>
      <c r="G274" s="249">
        <v>1499.5166666666667</v>
      </c>
      <c r="H274" s="249">
        <v>1547.4166666666667</v>
      </c>
      <c r="I274" s="249">
        <v>1557.6833333333336</v>
      </c>
      <c r="J274" s="249">
        <v>1571.3666666666668</v>
      </c>
      <c r="K274" s="248">
        <v>1544</v>
      </c>
      <c r="L274" s="248">
        <v>1520.05</v>
      </c>
      <c r="M274" s="248">
        <v>1.4513</v>
      </c>
      <c r="N274" s="1"/>
      <c r="O274" s="1"/>
    </row>
    <row r="275" spans="1:15" ht="12.75" customHeight="1">
      <c r="A275" s="30">
        <v>265</v>
      </c>
      <c r="B275" s="227" t="s">
        <v>406</v>
      </c>
      <c r="C275" s="248">
        <v>258.45</v>
      </c>
      <c r="D275" s="249">
        <v>259.03333333333336</v>
      </c>
      <c r="E275" s="249">
        <v>253.06666666666672</v>
      </c>
      <c r="F275" s="249">
        <v>247.68333333333337</v>
      </c>
      <c r="G275" s="249">
        <v>241.71666666666673</v>
      </c>
      <c r="H275" s="249">
        <v>264.41666666666674</v>
      </c>
      <c r="I275" s="249">
        <v>270.38333333333333</v>
      </c>
      <c r="J275" s="249">
        <v>275.76666666666671</v>
      </c>
      <c r="K275" s="248">
        <v>265</v>
      </c>
      <c r="L275" s="248">
        <v>253.65</v>
      </c>
      <c r="M275" s="248">
        <v>2.5047899999999998</v>
      </c>
      <c r="N275" s="1"/>
      <c r="O275" s="1"/>
    </row>
    <row r="276" spans="1:15" ht="12.75" customHeight="1">
      <c r="A276" s="30">
        <v>266</v>
      </c>
      <c r="B276" s="227" t="s">
        <v>407</v>
      </c>
      <c r="C276" s="248">
        <v>710.05</v>
      </c>
      <c r="D276" s="249">
        <v>710.15</v>
      </c>
      <c r="E276" s="249">
        <v>700.5</v>
      </c>
      <c r="F276" s="249">
        <v>690.95</v>
      </c>
      <c r="G276" s="249">
        <v>681.30000000000007</v>
      </c>
      <c r="H276" s="249">
        <v>719.69999999999993</v>
      </c>
      <c r="I276" s="249">
        <v>729.3499999999998</v>
      </c>
      <c r="J276" s="249">
        <v>738.89999999999986</v>
      </c>
      <c r="K276" s="248">
        <v>719.8</v>
      </c>
      <c r="L276" s="248">
        <v>700.6</v>
      </c>
      <c r="M276" s="248">
        <v>22.814229999999998</v>
      </c>
      <c r="N276" s="1"/>
      <c r="O276" s="1"/>
    </row>
    <row r="277" spans="1:15" ht="12.75" customHeight="1">
      <c r="A277" s="30">
        <v>267</v>
      </c>
      <c r="B277" s="227" t="s">
        <v>408</v>
      </c>
      <c r="C277" s="248">
        <v>429.15</v>
      </c>
      <c r="D277" s="249">
        <v>424.75</v>
      </c>
      <c r="E277" s="249">
        <v>419.5</v>
      </c>
      <c r="F277" s="249">
        <v>409.85</v>
      </c>
      <c r="G277" s="249">
        <v>404.6</v>
      </c>
      <c r="H277" s="249">
        <v>434.4</v>
      </c>
      <c r="I277" s="249">
        <v>439.65</v>
      </c>
      <c r="J277" s="249">
        <v>449.29999999999995</v>
      </c>
      <c r="K277" s="248">
        <v>430</v>
      </c>
      <c r="L277" s="248">
        <v>415.1</v>
      </c>
      <c r="M277" s="248">
        <v>5.0310800000000002</v>
      </c>
      <c r="N277" s="1"/>
      <c r="O277" s="1"/>
    </row>
    <row r="278" spans="1:15" ht="12.75" customHeight="1">
      <c r="A278" s="30">
        <v>268</v>
      </c>
      <c r="B278" s="227" t="s">
        <v>409</v>
      </c>
      <c r="C278" s="248">
        <v>1107.75</v>
      </c>
      <c r="D278" s="249">
        <v>1108.1333333333334</v>
      </c>
      <c r="E278" s="249">
        <v>1093.6166666666668</v>
      </c>
      <c r="F278" s="249">
        <v>1079.4833333333333</v>
      </c>
      <c r="G278" s="249">
        <v>1064.9666666666667</v>
      </c>
      <c r="H278" s="249">
        <v>1122.2666666666669</v>
      </c>
      <c r="I278" s="249">
        <v>1136.7833333333338</v>
      </c>
      <c r="J278" s="249">
        <v>1150.916666666667</v>
      </c>
      <c r="K278" s="248">
        <v>1122.6500000000001</v>
      </c>
      <c r="L278" s="248">
        <v>1094</v>
      </c>
      <c r="M278" s="248">
        <v>2.33378</v>
      </c>
      <c r="N278" s="1"/>
      <c r="O278" s="1"/>
    </row>
    <row r="279" spans="1:15" ht="12.75" customHeight="1">
      <c r="A279" s="30">
        <v>269</v>
      </c>
      <c r="B279" s="227" t="s">
        <v>410</v>
      </c>
      <c r="C279" s="248">
        <v>539.9</v>
      </c>
      <c r="D279" s="249">
        <v>539.46666666666658</v>
      </c>
      <c r="E279" s="249">
        <v>532.48333333333312</v>
      </c>
      <c r="F279" s="249">
        <v>525.06666666666649</v>
      </c>
      <c r="G279" s="249">
        <v>518.08333333333303</v>
      </c>
      <c r="H279" s="249">
        <v>546.88333333333321</v>
      </c>
      <c r="I279" s="249">
        <v>553.86666666666656</v>
      </c>
      <c r="J279" s="249">
        <v>561.2833333333333</v>
      </c>
      <c r="K279" s="248">
        <v>546.45000000000005</v>
      </c>
      <c r="L279" s="248">
        <v>532.04999999999995</v>
      </c>
      <c r="M279" s="248">
        <v>1.38286</v>
      </c>
      <c r="N279" s="1"/>
      <c r="O279" s="1"/>
    </row>
    <row r="280" spans="1:15" ht="12.75" customHeight="1">
      <c r="A280" s="30">
        <v>270</v>
      </c>
      <c r="B280" s="227" t="s">
        <v>783</v>
      </c>
      <c r="C280" s="248">
        <v>129.19999999999999</v>
      </c>
      <c r="D280" s="249">
        <v>127.59999999999998</v>
      </c>
      <c r="E280" s="249">
        <v>125.19999999999996</v>
      </c>
      <c r="F280" s="249">
        <v>121.19999999999997</v>
      </c>
      <c r="G280" s="249">
        <v>118.79999999999995</v>
      </c>
      <c r="H280" s="249">
        <v>131.59999999999997</v>
      </c>
      <c r="I280" s="249">
        <v>133.99999999999997</v>
      </c>
      <c r="J280" s="249">
        <v>137.99999999999997</v>
      </c>
      <c r="K280" s="248">
        <v>130</v>
      </c>
      <c r="L280" s="248">
        <v>123.6</v>
      </c>
      <c r="M280" s="248">
        <v>80.688810000000004</v>
      </c>
      <c r="N280" s="1"/>
      <c r="O280" s="1"/>
    </row>
    <row r="281" spans="1:15" ht="12.75" customHeight="1">
      <c r="A281" s="30">
        <v>271</v>
      </c>
      <c r="B281" s="227" t="s">
        <v>411</v>
      </c>
      <c r="C281" s="248">
        <v>429.95</v>
      </c>
      <c r="D281" s="249">
        <v>429.39999999999992</v>
      </c>
      <c r="E281" s="249">
        <v>425.14999999999986</v>
      </c>
      <c r="F281" s="249">
        <v>420.34999999999997</v>
      </c>
      <c r="G281" s="249">
        <v>416.09999999999991</v>
      </c>
      <c r="H281" s="249">
        <v>434.19999999999982</v>
      </c>
      <c r="I281" s="249">
        <v>438.44999999999993</v>
      </c>
      <c r="J281" s="249">
        <v>443.24999999999977</v>
      </c>
      <c r="K281" s="248">
        <v>433.65</v>
      </c>
      <c r="L281" s="248">
        <v>424.6</v>
      </c>
      <c r="M281" s="248">
        <v>0.71718999999999999</v>
      </c>
      <c r="N281" s="1"/>
      <c r="O281" s="1"/>
    </row>
    <row r="282" spans="1:15" ht="12.75" customHeight="1">
      <c r="A282" s="30">
        <v>272</v>
      </c>
      <c r="B282" s="227" t="s">
        <v>412</v>
      </c>
      <c r="C282" s="248">
        <v>114.1</v>
      </c>
      <c r="D282" s="249">
        <v>112.26666666666667</v>
      </c>
      <c r="E282" s="249">
        <v>109.63333333333333</v>
      </c>
      <c r="F282" s="249">
        <v>105.16666666666666</v>
      </c>
      <c r="G282" s="249">
        <v>102.53333333333332</v>
      </c>
      <c r="H282" s="249">
        <v>116.73333333333333</v>
      </c>
      <c r="I282" s="249">
        <v>119.36666666666669</v>
      </c>
      <c r="J282" s="249">
        <v>123.83333333333334</v>
      </c>
      <c r="K282" s="248">
        <v>114.9</v>
      </c>
      <c r="L282" s="248">
        <v>107.8</v>
      </c>
      <c r="M282" s="248">
        <v>60.760339999999999</v>
      </c>
      <c r="N282" s="1"/>
      <c r="O282" s="1"/>
    </row>
    <row r="283" spans="1:15" ht="12.75" customHeight="1">
      <c r="A283" s="30">
        <v>273</v>
      </c>
      <c r="B283" s="227" t="s">
        <v>413</v>
      </c>
      <c r="C283" s="248">
        <v>478.2</v>
      </c>
      <c r="D283" s="249">
        <v>479.89999999999992</v>
      </c>
      <c r="E283" s="249">
        <v>471.64999999999986</v>
      </c>
      <c r="F283" s="249">
        <v>465.09999999999997</v>
      </c>
      <c r="G283" s="249">
        <v>456.84999999999991</v>
      </c>
      <c r="H283" s="249">
        <v>486.44999999999982</v>
      </c>
      <c r="I283" s="249">
        <v>494.69999999999993</v>
      </c>
      <c r="J283" s="249">
        <v>501.24999999999977</v>
      </c>
      <c r="K283" s="248">
        <v>488.15</v>
      </c>
      <c r="L283" s="248">
        <v>473.35</v>
      </c>
      <c r="M283" s="248">
        <v>3.40273</v>
      </c>
      <c r="N283" s="1"/>
      <c r="O283" s="1"/>
    </row>
    <row r="284" spans="1:15" ht="12.75" customHeight="1">
      <c r="A284" s="30">
        <v>274</v>
      </c>
      <c r="B284" s="227" t="s">
        <v>141</v>
      </c>
      <c r="C284" s="248">
        <v>1858.15</v>
      </c>
      <c r="D284" s="249">
        <v>1854.2166666666665</v>
      </c>
      <c r="E284" s="249">
        <v>1844.4333333333329</v>
      </c>
      <c r="F284" s="249">
        <v>1830.7166666666665</v>
      </c>
      <c r="G284" s="249">
        <v>1820.9333333333329</v>
      </c>
      <c r="H284" s="249">
        <v>1867.9333333333329</v>
      </c>
      <c r="I284" s="249">
        <v>1877.7166666666662</v>
      </c>
      <c r="J284" s="249">
        <v>1891.4333333333329</v>
      </c>
      <c r="K284" s="248">
        <v>1864</v>
      </c>
      <c r="L284" s="248">
        <v>1840.5</v>
      </c>
      <c r="M284" s="248">
        <v>17.136469999999999</v>
      </c>
      <c r="N284" s="1"/>
      <c r="O284" s="1"/>
    </row>
    <row r="285" spans="1:15" ht="12.75" customHeight="1">
      <c r="A285" s="30">
        <v>275</v>
      </c>
      <c r="B285" s="227" t="s">
        <v>767</v>
      </c>
      <c r="C285" s="248">
        <v>1469.35</v>
      </c>
      <c r="D285" s="249">
        <v>1468.4333333333334</v>
      </c>
      <c r="E285" s="249">
        <v>1452.7166666666667</v>
      </c>
      <c r="F285" s="249">
        <v>1436.0833333333333</v>
      </c>
      <c r="G285" s="249">
        <v>1420.3666666666666</v>
      </c>
      <c r="H285" s="249">
        <v>1485.0666666666668</v>
      </c>
      <c r="I285" s="249">
        <v>1500.7833333333335</v>
      </c>
      <c r="J285" s="249">
        <v>1517.416666666667</v>
      </c>
      <c r="K285" s="248">
        <v>1484.15</v>
      </c>
      <c r="L285" s="248">
        <v>1451.8</v>
      </c>
      <c r="M285" s="248">
        <v>0.20304</v>
      </c>
      <c r="N285" s="1"/>
      <c r="O285" s="1"/>
    </row>
    <row r="286" spans="1:15" ht="12.75" customHeight="1">
      <c r="A286" s="30">
        <v>276</v>
      </c>
      <c r="B286" s="227" t="s">
        <v>142</v>
      </c>
      <c r="C286" s="248">
        <v>93.1</v>
      </c>
      <c r="D286" s="249">
        <v>92.416666666666671</v>
      </c>
      <c r="E286" s="249">
        <v>91.233333333333348</v>
      </c>
      <c r="F286" s="249">
        <v>89.366666666666674</v>
      </c>
      <c r="G286" s="249">
        <v>88.183333333333351</v>
      </c>
      <c r="H286" s="249">
        <v>94.283333333333346</v>
      </c>
      <c r="I286" s="249">
        <v>95.466666666666654</v>
      </c>
      <c r="J286" s="249">
        <v>97.333333333333343</v>
      </c>
      <c r="K286" s="248">
        <v>93.6</v>
      </c>
      <c r="L286" s="248">
        <v>90.55</v>
      </c>
      <c r="M286" s="248">
        <v>79.896469999999994</v>
      </c>
      <c r="N286" s="1"/>
      <c r="O286" s="1"/>
    </row>
    <row r="287" spans="1:15" ht="12.75" customHeight="1">
      <c r="A287" s="30">
        <v>277</v>
      </c>
      <c r="B287" s="227" t="s">
        <v>147</v>
      </c>
      <c r="C287" s="248">
        <v>3990.05</v>
      </c>
      <c r="D287" s="249">
        <v>3982.1833333333329</v>
      </c>
      <c r="E287" s="249">
        <v>3939.3666666666659</v>
      </c>
      <c r="F287" s="249">
        <v>3888.6833333333329</v>
      </c>
      <c r="G287" s="249">
        <v>3845.8666666666659</v>
      </c>
      <c r="H287" s="249">
        <v>4032.8666666666659</v>
      </c>
      <c r="I287" s="249">
        <v>4075.6833333333325</v>
      </c>
      <c r="J287" s="249">
        <v>4126.3666666666659</v>
      </c>
      <c r="K287" s="248">
        <v>4025</v>
      </c>
      <c r="L287" s="248">
        <v>3931.5</v>
      </c>
      <c r="M287" s="248">
        <v>1.27152</v>
      </c>
      <c r="N287" s="1"/>
      <c r="O287" s="1"/>
    </row>
    <row r="288" spans="1:15" ht="12.75" customHeight="1">
      <c r="A288" s="30">
        <v>278</v>
      </c>
      <c r="B288" s="227" t="s">
        <v>144</v>
      </c>
      <c r="C288" s="248">
        <v>409.45</v>
      </c>
      <c r="D288" s="249">
        <v>407.48333333333335</v>
      </c>
      <c r="E288" s="249">
        <v>404.26666666666671</v>
      </c>
      <c r="F288" s="249">
        <v>399.08333333333337</v>
      </c>
      <c r="G288" s="249">
        <v>395.86666666666673</v>
      </c>
      <c r="H288" s="249">
        <v>412.66666666666669</v>
      </c>
      <c r="I288" s="249">
        <v>415.88333333333338</v>
      </c>
      <c r="J288" s="249">
        <v>421.06666666666666</v>
      </c>
      <c r="K288" s="248">
        <v>410.7</v>
      </c>
      <c r="L288" s="248">
        <v>402.3</v>
      </c>
      <c r="M288" s="248">
        <v>7.91092</v>
      </c>
      <c r="N288" s="1"/>
      <c r="O288" s="1"/>
    </row>
    <row r="289" spans="1:15" ht="12.75" customHeight="1">
      <c r="A289" s="30">
        <v>279</v>
      </c>
      <c r="B289" s="227" t="s">
        <v>414</v>
      </c>
      <c r="C289" s="248">
        <v>12708</v>
      </c>
      <c r="D289" s="249">
        <v>12754.4</v>
      </c>
      <c r="E289" s="249">
        <v>12553.599999999999</v>
      </c>
      <c r="F289" s="249">
        <v>12399.199999999999</v>
      </c>
      <c r="G289" s="249">
        <v>12198.399999999998</v>
      </c>
      <c r="H289" s="249">
        <v>12908.8</v>
      </c>
      <c r="I289" s="249">
        <v>13109.599999999999</v>
      </c>
      <c r="J289" s="249">
        <v>13264</v>
      </c>
      <c r="K289" s="248">
        <v>12955.2</v>
      </c>
      <c r="L289" s="248">
        <v>12600</v>
      </c>
      <c r="M289" s="248">
        <v>5.8540000000000002E-2</v>
      </c>
      <c r="N289" s="1"/>
      <c r="O289" s="1"/>
    </row>
    <row r="290" spans="1:15" ht="12.75" customHeight="1">
      <c r="A290" s="30">
        <v>280</v>
      </c>
      <c r="B290" s="227" t="s">
        <v>952</v>
      </c>
      <c r="C290" s="248">
        <v>4372.6000000000004</v>
      </c>
      <c r="D290" s="249">
        <v>4337.8666666666668</v>
      </c>
      <c r="E290" s="249">
        <v>4295.7333333333336</v>
      </c>
      <c r="F290" s="249">
        <v>4218.8666666666668</v>
      </c>
      <c r="G290" s="249">
        <v>4176.7333333333336</v>
      </c>
      <c r="H290" s="249">
        <v>4414.7333333333336</v>
      </c>
      <c r="I290" s="249">
        <v>4456.8666666666668</v>
      </c>
      <c r="J290" s="249">
        <v>4533.7333333333336</v>
      </c>
      <c r="K290" s="248">
        <v>4380</v>
      </c>
      <c r="L290" s="248">
        <v>4261</v>
      </c>
      <c r="M290" s="248">
        <v>4.3596700000000004</v>
      </c>
      <c r="N290" s="1"/>
      <c r="O290" s="1"/>
    </row>
    <row r="291" spans="1:15" ht="12.75" customHeight="1">
      <c r="A291" s="30">
        <v>281</v>
      </c>
      <c r="B291" s="227" t="s">
        <v>145</v>
      </c>
      <c r="C291" s="248">
        <v>2184</v>
      </c>
      <c r="D291" s="249">
        <v>2175.5</v>
      </c>
      <c r="E291" s="249">
        <v>2163.5500000000002</v>
      </c>
      <c r="F291" s="249">
        <v>2143.1000000000004</v>
      </c>
      <c r="G291" s="249">
        <v>2131.1500000000005</v>
      </c>
      <c r="H291" s="249">
        <v>2195.9499999999998</v>
      </c>
      <c r="I291" s="249">
        <v>2207.8999999999996</v>
      </c>
      <c r="J291" s="249">
        <v>2228.3499999999995</v>
      </c>
      <c r="K291" s="248">
        <v>2187.4499999999998</v>
      </c>
      <c r="L291" s="248">
        <v>2155.0500000000002</v>
      </c>
      <c r="M291" s="248">
        <v>15.92779</v>
      </c>
      <c r="N291" s="1"/>
      <c r="O291" s="1"/>
    </row>
    <row r="292" spans="1:15" ht="12.75" customHeight="1">
      <c r="A292" s="30">
        <v>282</v>
      </c>
      <c r="B292" s="227" t="s">
        <v>825</v>
      </c>
      <c r="C292" s="248">
        <v>342.75</v>
      </c>
      <c r="D292" s="249">
        <v>345.16666666666669</v>
      </c>
      <c r="E292" s="249">
        <v>339.33333333333337</v>
      </c>
      <c r="F292" s="249">
        <v>335.91666666666669</v>
      </c>
      <c r="G292" s="249">
        <v>330.08333333333337</v>
      </c>
      <c r="H292" s="249">
        <v>348.58333333333337</v>
      </c>
      <c r="I292" s="249">
        <v>354.41666666666674</v>
      </c>
      <c r="J292" s="249">
        <v>357.83333333333337</v>
      </c>
      <c r="K292" s="248">
        <v>351</v>
      </c>
      <c r="L292" s="248">
        <v>341.75</v>
      </c>
      <c r="M292" s="248">
        <v>2.3708399999999998</v>
      </c>
      <c r="N292" s="1"/>
      <c r="O292" s="1"/>
    </row>
    <row r="293" spans="1:15" ht="12.75" customHeight="1">
      <c r="A293" s="30">
        <v>283</v>
      </c>
      <c r="B293" s="227" t="s">
        <v>265</v>
      </c>
      <c r="C293" s="248">
        <v>387.75</v>
      </c>
      <c r="D293" s="249">
        <v>387.05</v>
      </c>
      <c r="E293" s="249">
        <v>382.70000000000005</v>
      </c>
      <c r="F293" s="249">
        <v>377.65000000000003</v>
      </c>
      <c r="G293" s="249">
        <v>373.30000000000007</v>
      </c>
      <c r="H293" s="249">
        <v>392.1</v>
      </c>
      <c r="I293" s="249">
        <v>396.45000000000005</v>
      </c>
      <c r="J293" s="249">
        <v>401.5</v>
      </c>
      <c r="K293" s="248">
        <v>391.4</v>
      </c>
      <c r="L293" s="248">
        <v>382</v>
      </c>
      <c r="M293" s="248">
        <v>15.30265</v>
      </c>
      <c r="N293" s="1"/>
      <c r="O293" s="1"/>
    </row>
    <row r="294" spans="1:15" ht="12.75" customHeight="1">
      <c r="A294" s="30">
        <v>284</v>
      </c>
      <c r="B294" s="227" t="s">
        <v>785</v>
      </c>
      <c r="C294" s="248">
        <v>312.3</v>
      </c>
      <c r="D294" s="249">
        <v>310.75</v>
      </c>
      <c r="E294" s="249">
        <v>303.10000000000002</v>
      </c>
      <c r="F294" s="249">
        <v>293.90000000000003</v>
      </c>
      <c r="G294" s="249">
        <v>286.25000000000006</v>
      </c>
      <c r="H294" s="249">
        <v>319.95</v>
      </c>
      <c r="I294" s="249">
        <v>327.59999999999997</v>
      </c>
      <c r="J294" s="249">
        <v>336.79999999999995</v>
      </c>
      <c r="K294" s="248">
        <v>318.39999999999998</v>
      </c>
      <c r="L294" s="248">
        <v>301.55</v>
      </c>
      <c r="M294" s="248">
        <v>13.56334</v>
      </c>
      <c r="N294" s="1"/>
      <c r="O294" s="1"/>
    </row>
    <row r="295" spans="1:15" ht="12.75" customHeight="1">
      <c r="A295" s="30">
        <v>285</v>
      </c>
      <c r="B295" s="227" t="s">
        <v>855</v>
      </c>
      <c r="C295" s="248">
        <v>734.6</v>
      </c>
      <c r="D295" s="249">
        <v>722.0333333333333</v>
      </c>
      <c r="E295" s="249">
        <v>702.31666666666661</v>
      </c>
      <c r="F295" s="249">
        <v>670.0333333333333</v>
      </c>
      <c r="G295" s="249">
        <v>650.31666666666661</v>
      </c>
      <c r="H295" s="249">
        <v>754.31666666666661</v>
      </c>
      <c r="I295" s="249">
        <v>774.0333333333333</v>
      </c>
      <c r="J295" s="249">
        <v>806.31666666666661</v>
      </c>
      <c r="K295" s="248">
        <v>741.75</v>
      </c>
      <c r="L295" s="248">
        <v>689.75</v>
      </c>
      <c r="M295" s="248">
        <v>64.901030000000006</v>
      </c>
      <c r="N295" s="1"/>
      <c r="O295" s="1"/>
    </row>
    <row r="296" spans="1:15" ht="12.75" customHeight="1">
      <c r="A296" s="30">
        <v>286</v>
      </c>
      <c r="B296" s="227" t="s">
        <v>415</v>
      </c>
      <c r="C296" s="248">
        <v>3526.6</v>
      </c>
      <c r="D296" s="249">
        <v>3521.6</v>
      </c>
      <c r="E296" s="249">
        <v>3487.45</v>
      </c>
      <c r="F296" s="249">
        <v>3448.2999999999997</v>
      </c>
      <c r="G296" s="249">
        <v>3414.1499999999996</v>
      </c>
      <c r="H296" s="249">
        <v>3560.75</v>
      </c>
      <c r="I296" s="249">
        <v>3594.9000000000005</v>
      </c>
      <c r="J296" s="249">
        <v>3634.05</v>
      </c>
      <c r="K296" s="248">
        <v>3555.75</v>
      </c>
      <c r="L296" s="248">
        <v>3482.45</v>
      </c>
      <c r="M296" s="248">
        <v>1.1027499999999999</v>
      </c>
      <c r="N296" s="1"/>
      <c r="O296" s="1"/>
    </row>
    <row r="297" spans="1:15" ht="12.75" customHeight="1">
      <c r="A297" s="30">
        <v>287</v>
      </c>
      <c r="B297" s="227" t="s">
        <v>148</v>
      </c>
      <c r="C297" s="248">
        <v>728.6</v>
      </c>
      <c r="D297" s="249">
        <v>728.26666666666677</v>
      </c>
      <c r="E297" s="249">
        <v>724.48333333333358</v>
      </c>
      <c r="F297" s="249">
        <v>720.36666666666679</v>
      </c>
      <c r="G297" s="249">
        <v>716.5833333333336</v>
      </c>
      <c r="H297" s="249">
        <v>732.38333333333355</v>
      </c>
      <c r="I297" s="249">
        <v>736.16666666666663</v>
      </c>
      <c r="J297" s="249">
        <v>740.28333333333353</v>
      </c>
      <c r="K297" s="248">
        <v>732.05</v>
      </c>
      <c r="L297" s="248">
        <v>724.15</v>
      </c>
      <c r="M297" s="248">
        <v>3.9341499999999998</v>
      </c>
      <c r="N297" s="1"/>
      <c r="O297" s="1"/>
    </row>
    <row r="298" spans="1:15" ht="12.75" customHeight="1">
      <c r="A298" s="30">
        <v>288</v>
      </c>
      <c r="B298" s="227" t="s">
        <v>416</v>
      </c>
      <c r="C298" s="248">
        <v>1680.85</v>
      </c>
      <c r="D298" s="249">
        <v>1682.7333333333333</v>
      </c>
      <c r="E298" s="249">
        <v>1670.1166666666668</v>
      </c>
      <c r="F298" s="249">
        <v>1659.3833333333334</v>
      </c>
      <c r="G298" s="249">
        <v>1646.7666666666669</v>
      </c>
      <c r="H298" s="249">
        <v>1693.4666666666667</v>
      </c>
      <c r="I298" s="249">
        <v>1706.083333333333</v>
      </c>
      <c r="J298" s="249">
        <v>1716.8166666666666</v>
      </c>
      <c r="K298" s="248">
        <v>1695.35</v>
      </c>
      <c r="L298" s="248">
        <v>1672</v>
      </c>
      <c r="M298" s="248">
        <v>0.24534</v>
      </c>
      <c r="N298" s="1"/>
      <c r="O298" s="1"/>
    </row>
    <row r="299" spans="1:15" ht="12.75" customHeight="1">
      <c r="A299" s="30">
        <v>289</v>
      </c>
      <c r="B299" s="227" t="s">
        <v>417</v>
      </c>
      <c r="C299" s="248">
        <v>41.35</v>
      </c>
      <c r="D299" s="249">
        <v>41.083333333333336</v>
      </c>
      <c r="E299" s="249">
        <v>40.466666666666669</v>
      </c>
      <c r="F299" s="249">
        <v>39.583333333333336</v>
      </c>
      <c r="G299" s="249">
        <v>38.966666666666669</v>
      </c>
      <c r="H299" s="249">
        <v>41.966666666666669</v>
      </c>
      <c r="I299" s="249">
        <v>42.583333333333329</v>
      </c>
      <c r="J299" s="249">
        <v>43.466666666666669</v>
      </c>
      <c r="K299" s="248">
        <v>41.7</v>
      </c>
      <c r="L299" s="248">
        <v>40.200000000000003</v>
      </c>
      <c r="M299" s="248">
        <v>24.400410000000001</v>
      </c>
      <c r="N299" s="1"/>
      <c r="O299" s="1"/>
    </row>
    <row r="300" spans="1:15" ht="12.75" customHeight="1">
      <c r="A300" s="30">
        <v>290</v>
      </c>
      <c r="B300" s="227" t="s">
        <v>418</v>
      </c>
      <c r="C300" s="248">
        <v>171.45</v>
      </c>
      <c r="D300" s="249">
        <v>170.6</v>
      </c>
      <c r="E300" s="249">
        <v>169</v>
      </c>
      <c r="F300" s="249">
        <v>166.55</v>
      </c>
      <c r="G300" s="249">
        <v>164.95000000000002</v>
      </c>
      <c r="H300" s="249">
        <v>173.04999999999998</v>
      </c>
      <c r="I300" s="249">
        <v>174.64999999999995</v>
      </c>
      <c r="J300" s="249">
        <v>177.09999999999997</v>
      </c>
      <c r="K300" s="248">
        <v>172.2</v>
      </c>
      <c r="L300" s="248">
        <v>168.15</v>
      </c>
      <c r="M300" s="248">
        <v>4.7777500000000002</v>
      </c>
      <c r="N300" s="1"/>
      <c r="O300" s="1"/>
    </row>
    <row r="301" spans="1:15" ht="12.75" customHeight="1">
      <c r="A301" s="30">
        <v>291</v>
      </c>
      <c r="B301" s="227" t="s">
        <v>159</v>
      </c>
      <c r="C301" s="248">
        <v>89916.95</v>
      </c>
      <c r="D301" s="249">
        <v>89561.516666666663</v>
      </c>
      <c r="E301" s="249">
        <v>88892.083333333328</v>
      </c>
      <c r="F301" s="249">
        <v>87867.21666666666</v>
      </c>
      <c r="G301" s="249">
        <v>87197.783333333326</v>
      </c>
      <c r="H301" s="249">
        <v>90586.383333333331</v>
      </c>
      <c r="I301" s="249">
        <v>91255.81666666668</v>
      </c>
      <c r="J301" s="249">
        <v>92280.683333333334</v>
      </c>
      <c r="K301" s="248">
        <v>90230.95</v>
      </c>
      <c r="L301" s="248">
        <v>88536.65</v>
      </c>
      <c r="M301" s="248">
        <v>5.0889999999999998E-2</v>
      </c>
      <c r="N301" s="1"/>
      <c r="O301" s="1"/>
    </row>
    <row r="302" spans="1:15" ht="12.75" customHeight="1">
      <c r="A302" s="30">
        <v>292</v>
      </c>
      <c r="B302" s="227" t="s">
        <v>826</v>
      </c>
      <c r="C302" s="248">
        <v>1635.7</v>
      </c>
      <c r="D302" s="249">
        <v>1635.8666666666668</v>
      </c>
      <c r="E302" s="249">
        <v>1622.3833333333337</v>
      </c>
      <c r="F302" s="249">
        <v>1609.0666666666668</v>
      </c>
      <c r="G302" s="249">
        <v>1595.5833333333337</v>
      </c>
      <c r="H302" s="249">
        <v>1649.1833333333336</v>
      </c>
      <c r="I302" s="249">
        <v>1662.6666666666667</v>
      </c>
      <c r="J302" s="249">
        <v>1675.9833333333336</v>
      </c>
      <c r="K302" s="248">
        <v>1649.35</v>
      </c>
      <c r="L302" s="248">
        <v>1622.55</v>
      </c>
      <c r="M302" s="248">
        <v>1.08413</v>
      </c>
      <c r="N302" s="1"/>
      <c r="O302" s="1"/>
    </row>
    <row r="303" spans="1:15" ht="12.75" customHeight="1">
      <c r="A303" s="30">
        <v>293</v>
      </c>
      <c r="B303" s="227" t="s">
        <v>784</v>
      </c>
      <c r="C303" s="248">
        <v>1040.0999999999999</v>
      </c>
      <c r="D303" s="249">
        <v>1035.9333333333334</v>
      </c>
      <c r="E303" s="249">
        <v>1027.2166666666667</v>
      </c>
      <c r="F303" s="249">
        <v>1014.3333333333333</v>
      </c>
      <c r="G303" s="249">
        <v>1005.6166666666666</v>
      </c>
      <c r="H303" s="249">
        <v>1048.8166666666668</v>
      </c>
      <c r="I303" s="249">
        <v>1057.5333333333335</v>
      </c>
      <c r="J303" s="249">
        <v>1070.416666666667</v>
      </c>
      <c r="K303" s="248">
        <v>1044.6500000000001</v>
      </c>
      <c r="L303" s="248">
        <v>1023.05</v>
      </c>
      <c r="M303" s="248">
        <v>1.40639</v>
      </c>
      <c r="N303" s="1"/>
      <c r="O303" s="1"/>
    </row>
    <row r="304" spans="1:15" ht="12.75" customHeight="1">
      <c r="A304" s="30">
        <v>294</v>
      </c>
      <c r="B304" s="227" t="s">
        <v>157</v>
      </c>
      <c r="C304" s="248">
        <v>906.85</v>
      </c>
      <c r="D304" s="249">
        <v>901.86666666666679</v>
      </c>
      <c r="E304" s="249">
        <v>893.03333333333353</v>
      </c>
      <c r="F304" s="249">
        <v>879.2166666666667</v>
      </c>
      <c r="G304" s="249">
        <v>870.38333333333344</v>
      </c>
      <c r="H304" s="249">
        <v>915.68333333333362</v>
      </c>
      <c r="I304" s="249">
        <v>924.51666666666688</v>
      </c>
      <c r="J304" s="249">
        <v>938.33333333333371</v>
      </c>
      <c r="K304" s="248">
        <v>910.7</v>
      </c>
      <c r="L304" s="248">
        <v>888.05</v>
      </c>
      <c r="M304" s="248">
        <v>5.8735400000000002</v>
      </c>
      <c r="N304" s="1"/>
      <c r="O304" s="1"/>
    </row>
    <row r="305" spans="1:15" ht="12.75" customHeight="1">
      <c r="A305" s="30">
        <v>295</v>
      </c>
      <c r="B305" s="227" t="s">
        <v>150</v>
      </c>
      <c r="C305" s="248">
        <v>236.05</v>
      </c>
      <c r="D305" s="249">
        <v>234.63333333333333</v>
      </c>
      <c r="E305" s="249">
        <v>232.06666666666666</v>
      </c>
      <c r="F305" s="249">
        <v>228.08333333333334</v>
      </c>
      <c r="G305" s="249">
        <v>225.51666666666668</v>
      </c>
      <c r="H305" s="249">
        <v>238.61666666666665</v>
      </c>
      <c r="I305" s="249">
        <v>241.18333333333331</v>
      </c>
      <c r="J305" s="249">
        <v>245.16666666666663</v>
      </c>
      <c r="K305" s="248">
        <v>237.2</v>
      </c>
      <c r="L305" s="248">
        <v>230.65</v>
      </c>
      <c r="M305" s="248">
        <v>12.92061</v>
      </c>
      <c r="N305" s="1"/>
      <c r="O305" s="1"/>
    </row>
    <row r="306" spans="1:15" ht="12.75" customHeight="1">
      <c r="A306" s="30">
        <v>296</v>
      </c>
      <c r="B306" s="227" t="s">
        <v>149</v>
      </c>
      <c r="C306" s="248">
        <v>1290.6500000000001</v>
      </c>
      <c r="D306" s="249">
        <v>1276.8666666666668</v>
      </c>
      <c r="E306" s="249">
        <v>1258.8333333333335</v>
      </c>
      <c r="F306" s="249">
        <v>1227.0166666666667</v>
      </c>
      <c r="G306" s="249">
        <v>1208.9833333333333</v>
      </c>
      <c r="H306" s="249">
        <v>1308.6833333333336</v>
      </c>
      <c r="I306" s="249">
        <v>1326.7166666666669</v>
      </c>
      <c r="J306" s="249">
        <v>1358.5333333333338</v>
      </c>
      <c r="K306" s="248">
        <v>1294.9000000000001</v>
      </c>
      <c r="L306" s="248">
        <v>1245.05</v>
      </c>
      <c r="M306" s="248">
        <v>27.676030000000001</v>
      </c>
      <c r="N306" s="1"/>
      <c r="O306" s="1"/>
    </row>
    <row r="307" spans="1:15" ht="12.75" customHeight="1">
      <c r="A307" s="30">
        <v>297</v>
      </c>
      <c r="B307" s="227" t="s">
        <v>419</v>
      </c>
      <c r="C307" s="248">
        <v>333.7</v>
      </c>
      <c r="D307" s="249">
        <v>335.76666666666665</v>
      </c>
      <c r="E307" s="249">
        <v>326.93333333333328</v>
      </c>
      <c r="F307" s="249">
        <v>320.16666666666663</v>
      </c>
      <c r="G307" s="249">
        <v>311.33333333333326</v>
      </c>
      <c r="H307" s="249">
        <v>342.5333333333333</v>
      </c>
      <c r="I307" s="249">
        <v>351.36666666666667</v>
      </c>
      <c r="J307" s="249">
        <v>358.13333333333333</v>
      </c>
      <c r="K307" s="248">
        <v>344.6</v>
      </c>
      <c r="L307" s="248">
        <v>329</v>
      </c>
      <c r="M307" s="248">
        <v>34.274819999999998</v>
      </c>
      <c r="N307" s="1"/>
      <c r="O307" s="1"/>
    </row>
    <row r="308" spans="1:15" ht="12.75" customHeight="1">
      <c r="A308" s="30">
        <v>298</v>
      </c>
      <c r="B308" s="227" t="s">
        <v>420</v>
      </c>
      <c r="C308" s="248">
        <v>278.25</v>
      </c>
      <c r="D308" s="249">
        <v>277.34999999999997</v>
      </c>
      <c r="E308" s="249">
        <v>275.69999999999993</v>
      </c>
      <c r="F308" s="249">
        <v>273.14999999999998</v>
      </c>
      <c r="G308" s="249">
        <v>271.49999999999994</v>
      </c>
      <c r="H308" s="249">
        <v>279.89999999999992</v>
      </c>
      <c r="I308" s="249">
        <v>281.5499999999999</v>
      </c>
      <c r="J308" s="249">
        <v>284.09999999999991</v>
      </c>
      <c r="K308" s="248">
        <v>279</v>
      </c>
      <c r="L308" s="248">
        <v>274.8</v>
      </c>
      <c r="M308" s="248">
        <v>1.3656900000000001</v>
      </c>
      <c r="N308" s="1"/>
      <c r="O308" s="1"/>
    </row>
    <row r="309" spans="1:15" ht="12.75" customHeight="1">
      <c r="A309" s="30">
        <v>299</v>
      </c>
      <c r="B309" s="227" t="s">
        <v>864</v>
      </c>
      <c r="C309" s="248">
        <v>363.65</v>
      </c>
      <c r="D309" s="249">
        <v>363.26666666666665</v>
      </c>
      <c r="E309" s="249">
        <v>360.58333333333331</v>
      </c>
      <c r="F309" s="249">
        <v>357.51666666666665</v>
      </c>
      <c r="G309" s="249">
        <v>354.83333333333331</v>
      </c>
      <c r="H309" s="249">
        <v>366.33333333333331</v>
      </c>
      <c r="I309" s="249">
        <v>369.01666666666671</v>
      </c>
      <c r="J309" s="249">
        <v>372.08333333333331</v>
      </c>
      <c r="K309" s="248">
        <v>365.95</v>
      </c>
      <c r="L309" s="248">
        <v>360.2</v>
      </c>
      <c r="M309" s="248">
        <v>0.48381000000000002</v>
      </c>
      <c r="N309" s="1"/>
      <c r="O309" s="1"/>
    </row>
    <row r="310" spans="1:15" ht="12.75" customHeight="1">
      <c r="A310" s="30">
        <v>300</v>
      </c>
      <c r="B310" s="227" t="s">
        <v>421</v>
      </c>
      <c r="C310" s="248">
        <v>458.3</v>
      </c>
      <c r="D310" s="249">
        <v>460.98333333333335</v>
      </c>
      <c r="E310" s="249">
        <v>449.16666666666669</v>
      </c>
      <c r="F310" s="249">
        <v>440.03333333333336</v>
      </c>
      <c r="G310" s="249">
        <v>428.2166666666667</v>
      </c>
      <c r="H310" s="249">
        <v>470.11666666666667</v>
      </c>
      <c r="I310" s="249">
        <v>481.93333333333328</v>
      </c>
      <c r="J310" s="249">
        <v>491.06666666666666</v>
      </c>
      <c r="K310" s="248">
        <v>472.8</v>
      </c>
      <c r="L310" s="248">
        <v>451.85</v>
      </c>
      <c r="M310" s="248">
        <v>2.7224400000000002</v>
      </c>
      <c r="N310" s="1"/>
      <c r="O310" s="1"/>
    </row>
    <row r="311" spans="1:15" ht="12.75" customHeight="1">
      <c r="A311" s="30">
        <v>301</v>
      </c>
      <c r="B311" s="227" t="s">
        <v>151</v>
      </c>
      <c r="C311" s="248">
        <v>117.15</v>
      </c>
      <c r="D311" s="249">
        <v>116.40000000000002</v>
      </c>
      <c r="E311" s="249">
        <v>115.15000000000003</v>
      </c>
      <c r="F311" s="249">
        <v>113.15000000000002</v>
      </c>
      <c r="G311" s="249">
        <v>111.90000000000003</v>
      </c>
      <c r="H311" s="249">
        <v>118.40000000000003</v>
      </c>
      <c r="I311" s="249">
        <v>119.65</v>
      </c>
      <c r="J311" s="249">
        <v>121.65000000000003</v>
      </c>
      <c r="K311" s="248">
        <v>117.65</v>
      </c>
      <c r="L311" s="248">
        <v>114.4</v>
      </c>
      <c r="M311" s="248">
        <v>33.84892</v>
      </c>
      <c r="N311" s="1"/>
      <c r="O311" s="1"/>
    </row>
    <row r="312" spans="1:15" ht="12.75" customHeight="1">
      <c r="A312" s="30">
        <v>302</v>
      </c>
      <c r="B312" s="227" t="s">
        <v>422</v>
      </c>
      <c r="C312" s="248">
        <v>61.65</v>
      </c>
      <c r="D312" s="249">
        <v>61.4</v>
      </c>
      <c r="E312" s="249">
        <v>60.599999999999994</v>
      </c>
      <c r="F312" s="249">
        <v>59.55</v>
      </c>
      <c r="G312" s="249">
        <v>58.749999999999993</v>
      </c>
      <c r="H312" s="249">
        <v>62.449999999999996</v>
      </c>
      <c r="I312" s="249">
        <v>63.249999999999993</v>
      </c>
      <c r="J312" s="249">
        <v>64.3</v>
      </c>
      <c r="K312" s="248">
        <v>62.2</v>
      </c>
      <c r="L312" s="248">
        <v>60.35</v>
      </c>
      <c r="M312" s="248">
        <v>28.476600000000001</v>
      </c>
      <c r="N312" s="1"/>
      <c r="O312" s="1"/>
    </row>
    <row r="313" spans="1:15" ht="12.75" customHeight="1">
      <c r="A313" s="30">
        <v>303</v>
      </c>
      <c r="B313" s="227" t="s">
        <v>152</v>
      </c>
      <c r="C313" s="248">
        <v>525.45000000000005</v>
      </c>
      <c r="D313" s="249">
        <v>521.73333333333335</v>
      </c>
      <c r="E313" s="249">
        <v>516.91666666666674</v>
      </c>
      <c r="F313" s="249">
        <v>508.38333333333344</v>
      </c>
      <c r="G313" s="249">
        <v>503.56666666666683</v>
      </c>
      <c r="H313" s="249">
        <v>530.26666666666665</v>
      </c>
      <c r="I313" s="249">
        <v>535.08333333333326</v>
      </c>
      <c r="J313" s="249">
        <v>543.61666666666656</v>
      </c>
      <c r="K313" s="248">
        <v>526.54999999999995</v>
      </c>
      <c r="L313" s="248">
        <v>513.20000000000005</v>
      </c>
      <c r="M313" s="248">
        <v>13.96813</v>
      </c>
      <c r="N313" s="1"/>
      <c r="O313" s="1"/>
    </row>
    <row r="314" spans="1:15" ht="12.75" customHeight="1">
      <c r="A314" s="30">
        <v>304</v>
      </c>
      <c r="B314" s="227" t="s">
        <v>153</v>
      </c>
      <c r="C314" s="248">
        <v>8603.85</v>
      </c>
      <c r="D314" s="249">
        <v>8558.7666666666682</v>
      </c>
      <c r="E314" s="249">
        <v>8496.0833333333358</v>
      </c>
      <c r="F314" s="249">
        <v>8388.3166666666675</v>
      </c>
      <c r="G314" s="249">
        <v>8325.633333333335</v>
      </c>
      <c r="H314" s="249">
        <v>8666.5333333333365</v>
      </c>
      <c r="I314" s="249">
        <v>8729.2166666666672</v>
      </c>
      <c r="J314" s="249">
        <v>8836.9833333333372</v>
      </c>
      <c r="K314" s="248">
        <v>8621.4500000000007</v>
      </c>
      <c r="L314" s="248">
        <v>8451</v>
      </c>
      <c r="M314" s="248">
        <v>4.6410600000000004</v>
      </c>
      <c r="N314" s="1"/>
      <c r="O314" s="1"/>
    </row>
    <row r="315" spans="1:15" ht="12.75" customHeight="1">
      <c r="A315" s="30">
        <v>305</v>
      </c>
      <c r="B315" s="227" t="s">
        <v>786</v>
      </c>
      <c r="C315" s="248">
        <v>1776.85</v>
      </c>
      <c r="D315" s="249">
        <v>1778.9166666666667</v>
      </c>
      <c r="E315" s="249">
        <v>1761.9333333333334</v>
      </c>
      <c r="F315" s="249">
        <v>1747.0166666666667</v>
      </c>
      <c r="G315" s="249">
        <v>1730.0333333333333</v>
      </c>
      <c r="H315" s="249">
        <v>1793.8333333333335</v>
      </c>
      <c r="I315" s="249">
        <v>1810.8166666666666</v>
      </c>
      <c r="J315" s="249">
        <v>1825.7333333333336</v>
      </c>
      <c r="K315" s="248">
        <v>1795.9</v>
      </c>
      <c r="L315" s="248">
        <v>1764</v>
      </c>
      <c r="M315" s="248">
        <v>0.31124000000000002</v>
      </c>
      <c r="N315" s="1"/>
      <c r="O315" s="1"/>
    </row>
    <row r="316" spans="1:15" ht="12.75" customHeight="1">
      <c r="A316" s="30">
        <v>306</v>
      </c>
      <c r="B316" s="227" t="s">
        <v>156</v>
      </c>
      <c r="C316" s="248">
        <v>716.15</v>
      </c>
      <c r="D316" s="249">
        <v>713.91666666666663</v>
      </c>
      <c r="E316" s="249">
        <v>705.43333333333328</v>
      </c>
      <c r="F316" s="249">
        <v>694.7166666666667</v>
      </c>
      <c r="G316" s="249">
        <v>686.23333333333335</v>
      </c>
      <c r="H316" s="249">
        <v>724.63333333333321</v>
      </c>
      <c r="I316" s="249">
        <v>733.11666666666656</v>
      </c>
      <c r="J316" s="249">
        <v>743.83333333333314</v>
      </c>
      <c r="K316" s="248">
        <v>722.4</v>
      </c>
      <c r="L316" s="248">
        <v>703.2</v>
      </c>
      <c r="M316" s="248">
        <v>4.4849600000000001</v>
      </c>
      <c r="N316" s="1"/>
      <c r="O316" s="1"/>
    </row>
    <row r="317" spans="1:15" ht="12.75" customHeight="1">
      <c r="A317" s="30">
        <v>307</v>
      </c>
      <c r="B317" s="227" t="s">
        <v>423</v>
      </c>
      <c r="C317" s="248">
        <v>424.6</v>
      </c>
      <c r="D317" s="249">
        <v>425.3</v>
      </c>
      <c r="E317" s="249">
        <v>417.90000000000003</v>
      </c>
      <c r="F317" s="249">
        <v>411.20000000000005</v>
      </c>
      <c r="G317" s="249">
        <v>403.80000000000007</v>
      </c>
      <c r="H317" s="249">
        <v>432</v>
      </c>
      <c r="I317" s="249">
        <v>439.4</v>
      </c>
      <c r="J317" s="249">
        <v>446.09999999999997</v>
      </c>
      <c r="K317" s="248">
        <v>432.7</v>
      </c>
      <c r="L317" s="248">
        <v>418.6</v>
      </c>
      <c r="M317" s="248">
        <v>11.20013</v>
      </c>
      <c r="N317" s="1"/>
      <c r="O317" s="1"/>
    </row>
    <row r="318" spans="1:15" ht="12.75" customHeight="1">
      <c r="A318" s="30">
        <v>308</v>
      </c>
      <c r="B318" s="227" t="s">
        <v>424</v>
      </c>
      <c r="C318" s="248">
        <v>841.6</v>
      </c>
      <c r="D318" s="249">
        <v>838.40000000000009</v>
      </c>
      <c r="E318" s="249">
        <v>818.85000000000014</v>
      </c>
      <c r="F318" s="249">
        <v>796.1</v>
      </c>
      <c r="G318" s="249">
        <v>776.55000000000007</v>
      </c>
      <c r="H318" s="249">
        <v>861.1500000000002</v>
      </c>
      <c r="I318" s="249">
        <v>880.70000000000016</v>
      </c>
      <c r="J318" s="249">
        <v>903.45000000000027</v>
      </c>
      <c r="K318" s="248">
        <v>857.95</v>
      </c>
      <c r="L318" s="248">
        <v>815.65</v>
      </c>
      <c r="M318" s="248">
        <v>26.731030000000001</v>
      </c>
      <c r="N318" s="1"/>
      <c r="O318" s="1"/>
    </row>
    <row r="319" spans="1:15" ht="12.75" customHeight="1">
      <c r="A319" s="30">
        <v>309</v>
      </c>
      <c r="B319" s="227" t="s">
        <v>827</v>
      </c>
      <c r="C319" s="248">
        <v>630.54999999999995</v>
      </c>
      <c r="D319" s="249">
        <v>639.73333333333323</v>
      </c>
      <c r="E319" s="249">
        <v>617.46666666666647</v>
      </c>
      <c r="F319" s="249">
        <v>604.38333333333321</v>
      </c>
      <c r="G319" s="249">
        <v>582.11666666666645</v>
      </c>
      <c r="H319" s="249">
        <v>652.81666666666649</v>
      </c>
      <c r="I319" s="249">
        <v>675.08333333333314</v>
      </c>
      <c r="J319" s="249">
        <v>688.16666666666652</v>
      </c>
      <c r="K319" s="248">
        <v>662</v>
      </c>
      <c r="L319" s="248">
        <v>626.65</v>
      </c>
      <c r="M319" s="248">
        <v>1.0560700000000001</v>
      </c>
      <c r="N319" s="1"/>
      <c r="O319" s="1"/>
    </row>
    <row r="320" spans="1:15" ht="12.75" customHeight="1">
      <c r="A320" s="30">
        <v>310</v>
      </c>
      <c r="B320" s="227" t="s">
        <v>828</v>
      </c>
      <c r="C320" s="248">
        <v>827</v>
      </c>
      <c r="D320" s="249">
        <v>828.65</v>
      </c>
      <c r="E320" s="249">
        <v>822.3</v>
      </c>
      <c r="F320" s="249">
        <v>817.6</v>
      </c>
      <c r="G320" s="249">
        <v>811.25</v>
      </c>
      <c r="H320" s="249">
        <v>833.34999999999991</v>
      </c>
      <c r="I320" s="249">
        <v>839.7</v>
      </c>
      <c r="J320" s="249">
        <v>844.39999999999986</v>
      </c>
      <c r="K320" s="248">
        <v>835</v>
      </c>
      <c r="L320" s="248">
        <v>823.95</v>
      </c>
      <c r="M320" s="248">
        <v>0.60818000000000005</v>
      </c>
      <c r="N320" s="1"/>
      <c r="O320" s="1"/>
    </row>
    <row r="321" spans="1:15" ht="12.75" customHeight="1">
      <c r="A321" s="30">
        <v>311</v>
      </c>
      <c r="B321" s="227" t="s">
        <v>155</v>
      </c>
      <c r="C321" s="248">
        <v>1285.45</v>
      </c>
      <c r="D321" s="249">
        <v>1288.8833333333334</v>
      </c>
      <c r="E321" s="249">
        <v>1274.3166666666668</v>
      </c>
      <c r="F321" s="249">
        <v>1263.1833333333334</v>
      </c>
      <c r="G321" s="249">
        <v>1248.6166666666668</v>
      </c>
      <c r="H321" s="249">
        <v>1300.0166666666669</v>
      </c>
      <c r="I321" s="249">
        <v>1314.5833333333335</v>
      </c>
      <c r="J321" s="249">
        <v>1325.7166666666669</v>
      </c>
      <c r="K321" s="248">
        <v>1303.45</v>
      </c>
      <c r="L321" s="248">
        <v>1277.75</v>
      </c>
      <c r="M321" s="248">
        <v>3.1993100000000001</v>
      </c>
      <c r="N321" s="1"/>
      <c r="O321" s="1"/>
    </row>
    <row r="322" spans="1:15" ht="12.75" customHeight="1">
      <c r="A322" s="30">
        <v>312</v>
      </c>
      <c r="B322" s="227" t="s">
        <v>856</v>
      </c>
      <c r="C322" s="248">
        <v>58.45</v>
      </c>
      <c r="D322" s="249">
        <v>58.6</v>
      </c>
      <c r="E322" s="249">
        <v>57.800000000000004</v>
      </c>
      <c r="F322" s="249">
        <v>57.150000000000006</v>
      </c>
      <c r="G322" s="249">
        <v>56.350000000000009</v>
      </c>
      <c r="H322" s="249">
        <v>59.25</v>
      </c>
      <c r="I322" s="249">
        <v>60.05</v>
      </c>
      <c r="J322" s="249">
        <v>60.699999999999996</v>
      </c>
      <c r="K322" s="248">
        <v>59.4</v>
      </c>
      <c r="L322" s="248">
        <v>57.95</v>
      </c>
      <c r="M322" s="248">
        <v>55.316409999999998</v>
      </c>
      <c r="N322" s="1"/>
      <c r="O322" s="1"/>
    </row>
    <row r="323" spans="1:15" ht="12.75" customHeight="1">
      <c r="A323" s="30">
        <v>313</v>
      </c>
      <c r="B323" s="227" t="s">
        <v>426</v>
      </c>
      <c r="C323" s="248">
        <v>701.2</v>
      </c>
      <c r="D323" s="249">
        <v>702.44999999999993</v>
      </c>
      <c r="E323" s="249">
        <v>690.89999999999986</v>
      </c>
      <c r="F323" s="249">
        <v>680.59999999999991</v>
      </c>
      <c r="G323" s="249">
        <v>669.04999999999984</v>
      </c>
      <c r="H323" s="249">
        <v>712.74999999999989</v>
      </c>
      <c r="I323" s="249">
        <v>724.29999999999984</v>
      </c>
      <c r="J323" s="249">
        <v>734.59999999999991</v>
      </c>
      <c r="K323" s="248">
        <v>714</v>
      </c>
      <c r="L323" s="248">
        <v>692.15</v>
      </c>
      <c r="M323" s="248">
        <v>1.32664</v>
      </c>
      <c r="N323" s="1"/>
      <c r="O323" s="1"/>
    </row>
    <row r="324" spans="1:15" ht="12.75" customHeight="1">
      <c r="A324" s="30">
        <v>314</v>
      </c>
      <c r="B324" s="227" t="s">
        <v>158</v>
      </c>
      <c r="C324" s="248">
        <v>1923.05</v>
      </c>
      <c r="D324" s="249">
        <v>1916.0666666666666</v>
      </c>
      <c r="E324" s="249">
        <v>1903.0333333333333</v>
      </c>
      <c r="F324" s="249">
        <v>1883.0166666666667</v>
      </c>
      <c r="G324" s="249">
        <v>1869.9833333333333</v>
      </c>
      <c r="H324" s="249">
        <v>1936.0833333333333</v>
      </c>
      <c r="I324" s="249">
        <v>1949.1166666666666</v>
      </c>
      <c r="J324" s="249">
        <v>1969.1333333333332</v>
      </c>
      <c r="K324" s="248">
        <v>1929.1</v>
      </c>
      <c r="L324" s="248">
        <v>1896.05</v>
      </c>
      <c r="M324" s="248">
        <v>3.2334800000000001</v>
      </c>
      <c r="N324" s="1"/>
      <c r="O324" s="1"/>
    </row>
    <row r="325" spans="1:15" ht="12.75" customHeight="1">
      <c r="A325" s="30">
        <v>315</v>
      </c>
      <c r="B325" s="227" t="s">
        <v>427</v>
      </c>
      <c r="C325" s="248">
        <v>1658.55</v>
      </c>
      <c r="D325" s="249">
        <v>1652.5</v>
      </c>
      <c r="E325" s="249">
        <v>1640.2</v>
      </c>
      <c r="F325" s="249">
        <v>1621.8500000000001</v>
      </c>
      <c r="G325" s="249">
        <v>1609.5500000000002</v>
      </c>
      <c r="H325" s="249">
        <v>1670.85</v>
      </c>
      <c r="I325" s="249">
        <v>1683.15</v>
      </c>
      <c r="J325" s="249">
        <v>1701.4999999999998</v>
      </c>
      <c r="K325" s="248">
        <v>1664.8</v>
      </c>
      <c r="L325" s="248">
        <v>1634.15</v>
      </c>
      <c r="M325" s="248">
        <v>2.2158000000000002</v>
      </c>
      <c r="N325" s="1"/>
      <c r="O325" s="1"/>
    </row>
    <row r="326" spans="1:15" ht="12.75" customHeight="1">
      <c r="A326" s="30">
        <v>316</v>
      </c>
      <c r="B326" s="227" t="s">
        <v>160</v>
      </c>
      <c r="C326" s="248">
        <v>1089.6500000000001</v>
      </c>
      <c r="D326" s="249">
        <v>1090.7333333333333</v>
      </c>
      <c r="E326" s="249">
        <v>1079.5166666666667</v>
      </c>
      <c r="F326" s="249">
        <v>1069.3833333333332</v>
      </c>
      <c r="G326" s="249">
        <v>1058.1666666666665</v>
      </c>
      <c r="H326" s="249">
        <v>1100.8666666666668</v>
      </c>
      <c r="I326" s="249">
        <v>1112.0833333333335</v>
      </c>
      <c r="J326" s="249">
        <v>1122.2166666666669</v>
      </c>
      <c r="K326" s="248">
        <v>1101.95</v>
      </c>
      <c r="L326" s="248">
        <v>1080.5999999999999</v>
      </c>
      <c r="M326" s="248">
        <v>3.5625800000000001</v>
      </c>
      <c r="N326" s="1"/>
      <c r="O326" s="1"/>
    </row>
    <row r="327" spans="1:15" ht="12.75" customHeight="1">
      <c r="A327" s="30">
        <v>317</v>
      </c>
      <c r="B327" s="227" t="s">
        <v>266</v>
      </c>
      <c r="C327" s="248">
        <v>549.35</v>
      </c>
      <c r="D327" s="249">
        <v>553.46666666666658</v>
      </c>
      <c r="E327" s="249">
        <v>543.93333333333317</v>
      </c>
      <c r="F327" s="249">
        <v>538.51666666666654</v>
      </c>
      <c r="G327" s="249">
        <v>528.98333333333312</v>
      </c>
      <c r="H327" s="249">
        <v>558.88333333333321</v>
      </c>
      <c r="I327" s="249">
        <v>568.41666666666674</v>
      </c>
      <c r="J327" s="249">
        <v>573.83333333333326</v>
      </c>
      <c r="K327" s="248">
        <v>563</v>
      </c>
      <c r="L327" s="248">
        <v>548.04999999999995</v>
      </c>
      <c r="M327" s="248">
        <v>3.8014600000000001</v>
      </c>
      <c r="N327" s="1"/>
      <c r="O327" s="1"/>
    </row>
    <row r="328" spans="1:15" ht="12.75" customHeight="1">
      <c r="A328" s="30">
        <v>318</v>
      </c>
      <c r="B328" s="227" t="s">
        <v>428</v>
      </c>
      <c r="C328" s="248">
        <v>41.3</v>
      </c>
      <c r="D328" s="249">
        <v>41.15</v>
      </c>
      <c r="E328" s="249">
        <v>40.65</v>
      </c>
      <c r="F328" s="249">
        <v>40</v>
      </c>
      <c r="G328" s="249">
        <v>39.5</v>
      </c>
      <c r="H328" s="249">
        <v>41.8</v>
      </c>
      <c r="I328" s="249">
        <v>42.3</v>
      </c>
      <c r="J328" s="249">
        <v>42.949999999999996</v>
      </c>
      <c r="K328" s="248">
        <v>41.65</v>
      </c>
      <c r="L328" s="248">
        <v>40.5</v>
      </c>
      <c r="M328" s="248">
        <v>57.627490000000002</v>
      </c>
      <c r="N328" s="1"/>
      <c r="O328" s="1"/>
    </row>
    <row r="329" spans="1:15" ht="12.75" customHeight="1">
      <c r="A329" s="30">
        <v>319</v>
      </c>
      <c r="B329" s="227" t="s">
        <v>429</v>
      </c>
      <c r="C329" s="248">
        <v>87</v>
      </c>
      <c r="D329" s="249">
        <v>86.566666666666677</v>
      </c>
      <c r="E329" s="249">
        <v>85.083333333333357</v>
      </c>
      <c r="F329" s="249">
        <v>83.166666666666686</v>
      </c>
      <c r="G329" s="249">
        <v>81.683333333333366</v>
      </c>
      <c r="H329" s="249">
        <v>88.483333333333348</v>
      </c>
      <c r="I329" s="249">
        <v>89.966666666666669</v>
      </c>
      <c r="J329" s="249">
        <v>91.88333333333334</v>
      </c>
      <c r="K329" s="248">
        <v>88.05</v>
      </c>
      <c r="L329" s="248">
        <v>84.65</v>
      </c>
      <c r="M329" s="248">
        <v>60.247439999999997</v>
      </c>
      <c r="N329" s="1"/>
      <c r="O329" s="1"/>
    </row>
    <row r="330" spans="1:15" ht="12.75" customHeight="1">
      <c r="A330" s="30">
        <v>320</v>
      </c>
      <c r="B330" s="227" t="s">
        <v>430</v>
      </c>
      <c r="C330" s="248">
        <v>40.15</v>
      </c>
      <c r="D330" s="249">
        <v>40.35</v>
      </c>
      <c r="E330" s="249">
        <v>39.800000000000004</v>
      </c>
      <c r="F330" s="249">
        <v>39.450000000000003</v>
      </c>
      <c r="G330" s="249">
        <v>38.900000000000006</v>
      </c>
      <c r="H330" s="249">
        <v>40.700000000000003</v>
      </c>
      <c r="I330" s="249">
        <v>41.25</v>
      </c>
      <c r="J330" s="249">
        <v>41.6</v>
      </c>
      <c r="K330" s="248">
        <v>40.9</v>
      </c>
      <c r="L330" s="248">
        <v>40</v>
      </c>
      <c r="M330" s="248">
        <v>75.535049999999998</v>
      </c>
      <c r="N330" s="1"/>
      <c r="O330" s="1"/>
    </row>
    <row r="331" spans="1:15" ht="12.75" customHeight="1">
      <c r="A331" s="30">
        <v>321</v>
      </c>
      <c r="B331" s="227" t="s">
        <v>865</v>
      </c>
      <c r="C331" s="248">
        <v>310.85000000000002</v>
      </c>
      <c r="D331" s="249">
        <v>314.11666666666662</v>
      </c>
      <c r="E331" s="249">
        <v>305.78333333333325</v>
      </c>
      <c r="F331" s="249">
        <v>300.71666666666664</v>
      </c>
      <c r="G331" s="249">
        <v>292.38333333333327</v>
      </c>
      <c r="H331" s="249">
        <v>319.18333333333322</v>
      </c>
      <c r="I331" s="249">
        <v>327.51666666666659</v>
      </c>
      <c r="J331" s="249">
        <v>332.5833333333332</v>
      </c>
      <c r="K331" s="248">
        <v>322.45</v>
      </c>
      <c r="L331" s="248">
        <v>309.05</v>
      </c>
      <c r="M331" s="248">
        <v>2.4302999999999999</v>
      </c>
      <c r="N331" s="1"/>
      <c r="O331" s="1"/>
    </row>
    <row r="332" spans="1:15" ht="12.75" customHeight="1">
      <c r="A332" s="30">
        <v>322</v>
      </c>
      <c r="B332" s="227" t="s">
        <v>431</v>
      </c>
      <c r="C332" s="248">
        <v>91.5</v>
      </c>
      <c r="D332" s="249">
        <v>90.266666666666666</v>
      </c>
      <c r="E332" s="249">
        <v>88.533333333333331</v>
      </c>
      <c r="F332" s="249">
        <v>85.566666666666663</v>
      </c>
      <c r="G332" s="249">
        <v>83.833333333333329</v>
      </c>
      <c r="H332" s="249">
        <v>93.233333333333334</v>
      </c>
      <c r="I332" s="249">
        <v>94.966666666666654</v>
      </c>
      <c r="J332" s="249">
        <v>97.933333333333337</v>
      </c>
      <c r="K332" s="248">
        <v>92</v>
      </c>
      <c r="L332" s="248">
        <v>87.3</v>
      </c>
      <c r="M332" s="248">
        <v>56.740409999999997</v>
      </c>
      <c r="N332" s="1"/>
      <c r="O332" s="1"/>
    </row>
    <row r="333" spans="1:15" ht="12.75" customHeight="1">
      <c r="A333" s="30">
        <v>323</v>
      </c>
      <c r="B333" s="227" t="s">
        <v>432</v>
      </c>
      <c r="C333" s="248">
        <v>240.45</v>
      </c>
      <c r="D333" s="249">
        <v>238.6</v>
      </c>
      <c r="E333" s="249">
        <v>234.04999999999998</v>
      </c>
      <c r="F333" s="249">
        <v>227.64999999999998</v>
      </c>
      <c r="G333" s="249">
        <v>223.09999999999997</v>
      </c>
      <c r="H333" s="249">
        <v>245</v>
      </c>
      <c r="I333" s="249">
        <v>249.55</v>
      </c>
      <c r="J333" s="249">
        <v>255.95000000000002</v>
      </c>
      <c r="K333" s="248">
        <v>243.15</v>
      </c>
      <c r="L333" s="248">
        <v>232.2</v>
      </c>
      <c r="M333" s="248">
        <v>6.2079700000000004</v>
      </c>
      <c r="N333" s="1"/>
      <c r="O333" s="1"/>
    </row>
    <row r="334" spans="1:15" ht="12.75" customHeight="1">
      <c r="A334" s="30">
        <v>324</v>
      </c>
      <c r="B334" s="227" t="s">
        <v>168</v>
      </c>
      <c r="C334" s="248">
        <v>171.8</v>
      </c>
      <c r="D334" s="249">
        <v>171.18333333333331</v>
      </c>
      <c r="E334" s="249">
        <v>170.11666666666662</v>
      </c>
      <c r="F334" s="249">
        <v>168.43333333333331</v>
      </c>
      <c r="G334" s="249">
        <v>167.36666666666662</v>
      </c>
      <c r="H334" s="249">
        <v>172.86666666666662</v>
      </c>
      <c r="I334" s="249">
        <v>173.93333333333328</v>
      </c>
      <c r="J334" s="249">
        <v>175.61666666666662</v>
      </c>
      <c r="K334" s="248">
        <v>172.25</v>
      </c>
      <c r="L334" s="248">
        <v>169.5</v>
      </c>
      <c r="M334" s="248">
        <v>77.068550000000002</v>
      </c>
      <c r="N334" s="1"/>
      <c r="O334" s="1"/>
    </row>
    <row r="335" spans="1:15" ht="12.75" customHeight="1">
      <c r="A335" s="30">
        <v>325</v>
      </c>
      <c r="B335" s="227" t="s">
        <v>433</v>
      </c>
      <c r="C335" s="248">
        <v>756.3</v>
      </c>
      <c r="D335" s="249">
        <v>754.96666666666658</v>
      </c>
      <c r="E335" s="249">
        <v>750.53333333333319</v>
      </c>
      <c r="F335" s="249">
        <v>744.76666666666665</v>
      </c>
      <c r="G335" s="249">
        <v>740.33333333333326</v>
      </c>
      <c r="H335" s="249">
        <v>760.73333333333312</v>
      </c>
      <c r="I335" s="249">
        <v>765.16666666666652</v>
      </c>
      <c r="J335" s="249">
        <v>770.93333333333305</v>
      </c>
      <c r="K335" s="248">
        <v>759.4</v>
      </c>
      <c r="L335" s="248">
        <v>749.2</v>
      </c>
      <c r="M335" s="248">
        <v>0.73699999999999999</v>
      </c>
      <c r="N335" s="1"/>
      <c r="O335" s="1"/>
    </row>
    <row r="336" spans="1:15" ht="12.75" customHeight="1">
      <c r="A336" s="30">
        <v>326</v>
      </c>
      <c r="B336" s="227" t="s">
        <v>162</v>
      </c>
      <c r="C336" s="248">
        <v>78.099999999999994</v>
      </c>
      <c r="D336" s="249">
        <v>77.75</v>
      </c>
      <c r="E336" s="249">
        <v>77.099999999999994</v>
      </c>
      <c r="F336" s="249">
        <v>76.099999999999994</v>
      </c>
      <c r="G336" s="249">
        <v>75.449999999999989</v>
      </c>
      <c r="H336" s="249">
        <v>78.75</v>
      </c>
      <c r="I336" s="249">
        <v>79.400000000000006</v>
      </c>
      <c r="J336" s="249">
        <v>80.400000000000006</v>
      </c>
      <c r="K336" s="248">
        <v>78.400000000000006</v>
      </c>
      <c r="L336" s="248">
        <v>76.75</v>
      </c>
      <c r="M336" s="248">
        <v>71.082830000000001</v>
      </c>
      <c r="N336" s="1"/>
      <c r="O336" s="1"/>
    </row>
    <row r="337" spans="1:15" ht="12.75" customHeight="1">
      <c r="A337" s="30">
        <v>327</v>
      </c>
      <c r="B337" s="227" t="s">
        <v>164</v>
      </c>
      <c r="C337" s="248">
        <v>4156.25</v>
      </c>
      <c r="D337" s="249">
        <v>4116.083333333333</v>
      </c>
      <c r="E337" s="249">
        <v>4058.1666666666661</v>
      </c>
      <c r="F337" s="249">
        <v>3960.083333333333</v>
      </c>
      <c r="G337" s="249">
        <v>3902.1666666666661</v>
      </c>
      <c r="H337" s="249">
        <v>4214.1666666666661</v>
      </c>
      <c r="I337" s="249">
        <v>4272.0833333333321</v>
      </c>
      <c r="J337" s="249">
        <v>4370.1666666666661</v>
      </c>
      <c r="K337" s="248">
        <v>4174</v>
      </c>
      <c r="L337" s="248">
        <v>4018</v>
      </c>
      <c r="M337" s="248">
        <v>1.9376899999999999</v>
      </c>
      <c r="N337" s="1"/>
      <c r="O337" s="1"/>
    </row>
    <row r="338" spans="1:15" ht="12.75" customHeight="1">
      <c r="A338" s="30">
        <v>328</v>
      </c>
      <c r="B338" s="227" t="s">
        <v>787</v>
      </c>
      <c r="C338" s="248">
        <v>588.95000000000005</v>
      </c>
      <c r="D338" s="249">
        <v>592.51666666666677</v>
      </c>
      <c r="E338" s="249">
        <v>581.53333333333353</v>
      </c>
      <c r="F338" s="249">
        <v>574.11666666666679</v>
      </c>
      <c r="G338" s="249">
        <v>563.13333333333355</v>
      </c>
      <c r="H338" s="249">
        <v>599.93333333333351</v>
      </c>
      <c r="I338" s="249">
        <v>610.91666666666686</v>
      </c>
      <c r="J338" s="249">
        <v>618.33333333333348</v>
      </c>
      <c r="K338" s="248">
        <v>603.5</v>
      </c>
      <c r="L338" s="248">
        <v>585.1</v>
      </c>
      <c r="M338" s="248">
        <v>1.2790699999999999</v>
      </c>
      <c r="N338" s="1"/>
      <c r="O338" s="1"/>
    </row>
    <row r="339" spans="1:15" ht="12.75" customHeight="1">
      <c r="A339" s="30">
        <v>329</v>
      </c>
      <c r="B339" s="227" t="s">
        <v>165</v>
      </c>
      <c r="C339" s="248">
        <v>20081.650000000001</v>
      </c>
      <c r="D339" s="249">
        <v>20000.533333333336</v>
      </c>
      <c r="E339" s="249">
        <v>19881.066666666673</v>
      </c>
      <c r="F339" s="249">
        <v>19680.483333333337</v>
      </c>
      <c r="G339" s="249">
        <v>19561.016666666674</v>
      </c>
      <c r="H339" s="249">
        <v>20201.116666666672</v>
      </c>
      <c r="I339" s="249">
        <v>20320.583333333339</v>
      </c>
      <c r="J339" s="249">
        <v>20521.166666666672</v>
      </c>
      <c r="K339" s="248">
        <v>20120</v>
      </c>
      <c r="L339" s="248">
        <v>19799.95</v>
      </c>
      <c r="M339" s="248">
        <v>0.65447999999999995</v>
      </c>
      <c r="N339" s="1"/>
      <c r="O339" s="1"/>
    </row>
    <row r="340" spans="1:15" ht="12.75" customHeight="1">
      <c r="A340" s="30">
        <v>330</v>
      </c>
      <c r="B340" s="227" t="s">
        <v>434</v>
      </c>
      <c r="C340" s="248">
        <v>70.95</v>
      </c>
      <c r="D340" s="249">
        <v>71.38333333333334</v>
      </c>
      <c r="E340" s="249">
        <v>70.216666666666683</v>
      </c>
      <c r="F340" s="249">
        <v>69.483333333333348</v>
      </c>
      <c r="G340" s="249">
        <v>68.316666666666691</v>
      </c>
      <c r="H340" s="249">
        <v>72.116666666666674</v>
      </c>
      <c r="I340" s="249">
        <v>73.283333333333331</v>
      </c>
      <c r="J340" s="249">
        <v>74.016666666666666</v>
      </c>
      <c r="K340" s="248">
        <v>72.55</v>
      </c>
      <c r="L340" s="248">
        <v>70.650000000000006</v>
      </c>
      <c r="M340" s="248">
        <v>8.9657999999999998</v>
      </c>
      <c r="N340" s="1"/>
      <c r="O340" s="1"/>
    </row>
    <row r="341" spans="1:15" ht="12.75" customHeight="1">
      <c r="A341" s="30">
        <v>331</v>
      </c>
      <c r="B341" s="227" t="s">
        <v>161</v>
      </c>
      <c r="C341" s="248">
        <v>266.25</v>
      </c>
      <c r="D341" s="249">
        <v>266.2833333333333</v>
      </c>
      <c r="E341" s="249">
        <v>264.16666666666663</v>
      </c>
      <c r="F341" s="249">
        <v>262.08333333333331</v>
      </c>
      <c r="G341" s="249">
        <v>259.96666666666664</v>
      </c>
      <c r="H341" s="249">
        <v>268.36666666666662</v>
      </c>
      <c r="I341" s="249">
        <v>270.48333333333329</v>
      </c>
      <c r="J341" s="249">
        <v>272.56666666666661</v>
      </c>
      <c r="K341" s="248">
        <v>268.39999999999998</v>
      </c>
      <c r="L341" s="248">
        <v>264.2</v>
      </c>
      <c r="M341" s="248">
        <v>3.42353</v>
      </c>
      <c r="N341" s="1"/>
      <c r="O341" s="1"/>
    </row>
    <row r="342" spans="1:15" ht="12.75" customHeight="1">
      <c r="A342" s="30">
        <v>332</v>
      </c>
      <c r="B342" s="227" t="s">
        <v>829</v>
      </c>
      <c r="C342" s="248">
        <v>385.5</v>
      </c>
      <c r="D342" s="249">
        <v>387.73333333333335</v>
      </c>
      <c r="E342" s="249">
        <v>382.76666666666671</v>
      </c>
      <c r="F342" s="249">
        <v>380.03333333333336</v>
      </c>
      <c r="G342" s="249">
        <v>375.06666666666672</v>
      </c>
      <c r="H342" s="249">
        <v>390.4666666666667</v>
      </c>
      <c r="I342" s="249">
        <v>395.43333333333339</v>
      </c>
      <c r="J342" s="249">
        <v>398.16666666666669</v>
      </c>
      <c r="K342" s="248">
        <v>392.7</v>
      </c>
      <c r="L342" s="248">
        <v>385</v>
      </c>
      <c r="M342" s="248">
        <v>0.32440999999999998</v>
      </c>
      <c r="N342" s="1"/>
      <c r="O342" s="1"/>
    </row>
    <row r="343" spans="1:15" ht="12.75" customHeight="1">
      <c r="A343" s="30">
        <v>333</v>
      </c>
      <c r="B343" s="227" t="s">
        <v>267</v>
      </c>
      <c r="C343" s="248">
        <v>885.1</v>
      </c>
      <c r="D343" s="249">
        <v>879.04999999999984</v>
      </c>
      <c r="E343" s="249">
        <v>866.59999999999968</v>
      </c>
      <c r="F343" s="249">
        <v>848.0999999999998</v>
      </c>
      <c r="G343" s="249">
        <v>835.64999999999964</v>
      </c>
      <c r="H343" s="249">
        <v>897.54999999999973</v>
      </c>
      <c r="I343" s="249">
        <v>909.99999999999977</v>
      </c>
      <c r="J343" s="249">
        <v>928.49999999999977</v>
      </c>
      <c r="K343" s="248">
        <v>891.5</v>
      </c>
      <c r="L343" s="248">
        <v>860.55</v>
      </c>
      <c r="M343" s="248">
        <v>5.2337899999999999</v>
      </c>
      <c r="N343" s="1"/>
      <c r="O343" s="1"/>
    </row>
    <row r="344" spans="1:15" ht="12.75" customHeight="1">
      <c r="A344" s="30">
        <v>334</v>
      </c>
      <c r="B344" s="227" t="s">
        <v>169</v>
      </c>
      <c r="C344" s="248">
        <v>145.80000000000001</v>
      </c>
      <c r="D344" s="249">
        <v>146.11666666666667</v>
      </c>
      <c r="E344" s="249">
        <v>144.68333333333334</v>
      </c>
      <c r="F344" s="249">
        <v>143.56666666666666</v>
      </c>
      <c r="G344" s="249">
        <v>142.13333333333333</v>
      </c>
      <c r="H344" s="249">
        <v>147.23333333333335</v>
      </c>
      <c r="I344" s="249">
        <v>148.66666666666669</v>
      </c>
      <c r="J344" s="249">
        <v>149.78333333333336</v>
      </c>
      <c r="K344" s="248">
        <v>147.55000000000001</v>
      </c>
      <c r="L344" s="248">
        <v>145</v>
      </c>
      <c r="M344" s="248">
        <v>106.35055</v>
      </c>
      <c r="N344" s="1"/>
      <c r="O344" s="1"/>
    </row>
    <row r="345" spans="1:15" ht="12.75" customHeight="1">
      <c r="A345" s="30">
        <v>335</v>
      </c>
      <c r="B345" s="227" t="s">
        <v>268</v>
      </c>
      <c r="C345" s="248">
        <v>211.75</v>
      </c>
      <c r="D345" s="249">
        <v>212.43333333333331</v>
      </c>
      <c r="E345" s="249">
        <v>209.76666666666662</v>
      </c>
      <c r="F345" s="249">
        <v>207.7833333333333</v>
      </c>
      <c r="G345" s="249">
        <v>205.11666666666662</v>
      </c>
      <c r="H345" s="249">
        <v>214.41666666666663</v>
      </c>
      <c r="I345" s="249">
        <v>217.08333333333331</v>
      </c>
      <c r="J345" s="249">
        <v>219.06666666666663</v>
      </c>
      <c r="K345" s="248">
        <v>215.1</v>
      </c>
      <c r="L345" s="248">
        <v>210.45</v>
      </c>
      <c r="M345" s="248">
        <v>5.88605</v>
      </c>
      <c r="N345" s="1"/>
      <c r="O345" s="1"/>
    </row>
    <row r="346" spans="1:15" ht="12.75" customHeight="1">
      <c r="A346" s="30">
        <v>336</v>
      </c>
      <c r="B346" s="227" t="s">
        <v>866</v>
      </c>
      <c r="C346" s="248">
        <v>557.25</v>
      </c>
      <c r="D346" s="249">
        <v>558.2166666666667</v>
      </c>
      <c r="E346" s="249">
        <v>545.38333333333344</v>
      </c>
      <c r="F346" s="249">
        <v>533.51666666666677</v>
      </c>
      <c r="G346" s="249">
        <v>520.68333333333351</v>
      </c>
      <c r="H346" s="249">
        <v>570.08333333333337</v>
      </c>
      <c r="I346" s="249">
        <v>582.91666666666663</v>
      </c>
      <c r="J346" s="249">
        <v>594.7833333333333</v>
      </c>
      <c r="K346" s="248">
        <v>571.04999999999995</v>
      </c>
      <c r="L346" s="248">
        <v>546.35</v>
      </c>
      <c r="M346" s="248">
        <v>1.5899300000000001</v>
      </c>
      <c r="N346" s="1"/>
      <c r="O346" s="1"/>
    </row>
    <row r="347" spans="1:15" ht="12.75" customHeight="1">
      <c r="A347" s="30">
        <v>337</v>
      </c>
      <c r="B347" s="227" t="s">
        <v>811</v>
      </c>
      <c r="C347" s="248">
        <v>523.5</v>
      </c>
      <c r="D347" s="249">
        <v>526.11666666666667</v>
      </c>
      <c r="E347" s="249">
        <v>519.88333333333333</v>
      </c>
      <c r="F347" s="249">
        <v>516.26666666666665</v>
      </c>
      <c r="G347" s="249">
        <v>510.0333333333333</v>
      </c>
      <c r="H347" s="249">
        <v>529.73333333333335</v>
      </c>
      <c r="I347" s="249">
        <v>535.9666666666667</v>
      </c>
      <c r="J347" s="249">
        <v>539.58333333333337</v>
      </c>
      <c r="K347" s="248">
        <v>532.35</v>
      </c>
      <c r="L347" s="248">
        <v>522.5</v>
      </c>
      <c r="M347" s="248">
        <v>16.180109999999999</v>
      </c>
      <c r="N347" s="1"/>
      <c r="O347" s="1"/>
    </row>
    <row r="348" spans="1:15" ht="12.75" customHeight="1">
      <c r="A348" s="30">
        <v>338</v>
      </c>
      <c r="B348" s="227" t="s">
        <v>435</v>
      </c>
      <c r="C348" s="248">
        <v>2999.7</v>
      </c>
      <c r="D348" s="249">
        <v>3009.6333333333332</v>
      </c>
      <c r="E348" s="249">
        <v>2980.3166666666666</v>
      </c>
      <c r="F348" s="249">
        <v>2960.9333333333334</v>
      </c>
      <c r="G348" s="249">
        <v>2931.6166666666668</v>
      </c>
      <c r="H348" s="249">
        <v>3029.0166666666664</v>
      </c>
      <c r="I348" s="249">
        <v>3058.333333333333</v>
      </c>
      <c r="J348" s="249">
        <v>3077.7166666666662</v>
      </c>
      <c r="K348" s="248">
        <v>3038.95</v>
      </c>
      <c r="L348" s="248">
        <v>2990.25</v>
      </c>
      <c r="M348" s="248">
        <v>0.62592000000000003</v>
      </c>
      <c r="N348" s="1"/>
      <c r="O348" s="1"/>
    </row>
    <row r="349" spans="1:15" ht="12.75" customHeight="1">
      <c r="A349" s="30">
        <v>339</v>
      </c>
      <c r="B349" s="227" t="s">
        <v>436</v>
      </c>
      <c r="C349" s="248">
        <v>271.95</v>
      </c>
      <c r="D349" s="249">
        <v>272</v>
      </c>
      <c r="E349" s="249">
        <v>269</v>
      </c>
      <c r="F349" s="249">
        <v>266.05</v>
      </c>
      <c r="G349" s="249">
        <v>263.05</v>
      </c>
      <c r="H349" s="249">
        <v>274.95</v>
      </c>
      <c r="I349" s="249">
        <v>277.95</v>
      </c>
      <c r="J349" s="249">
        <v>280.89999999999998</v>
      </c>
      <c r="K349" s="248">
        <v>275</v>
      </c>
      <c r="L349" s="248">
        <v>269.05</v>
      </c>
      <c r="M349" s="248">
        <v>0.77190000000000003</v>
      </c>
      <c r="N349" s="1"/>
      <c r="O349" s="1"/>
    </row>
    <row r="350" spans="1:15" ht="12.75" customHeight="1">
      <c r="A350" s="30">
        <v>340</v>
      </c>
      <c r="B350" s="227" t="s">
        <v>812</v>
      </c>
      <c r="C350" s="248">
        <v>485.6</v>
      </c>
      <c r="D350" s="249">
        <v>479.76666666666671</v>
      </c>
      <c r="E350" s="249">
        <v>466.68333333333339</v>
      </c>
      <c r="F350" s="249">
        <v>447.76666666666671</v>
      </c>
      <c r="G350" s="249">
        <v>434.68333333333339</v>
      </c>
      <c r="H350" s="249">
        <v>498.68333333333339</v>
      </c>
      <c r="I350" s="249">
        <v>511.76666666666677</v>
      </c>
      <c r="J350" s="249">
        <v>530.68333333333339</v>
      </c>
      <c r="K350" s="248">
        <v>492.85</v>
      </c>
      <c r="L350" s="248">
        <v>460.85</v>
      </c>
      <c r="M350" s="248">
        <v>55.167859999999997</v>
      </c>
      <c r="N350" s="1"/>
      <c r="O350" s="1"/>
    </row>
    <row r="351" spans="1:15" ht="12.75" customHeight="1">
      <c r="A351" s="30">
        <v>341</v>
      </c>
      <c r="B351" s="227" t="s">
        <v>801</v>
      </c>
      <c r="C351" s="248">
        <v>137.69999999999999</v>
      </c>
      <c r="D351" s="249">
        <v>137.06666666666669</v>
      </c>
      <c r="E351" s="249">
        <v>135.73333333333338</v>
      </c>
      <c r="F351" s="249">
        <v>133.76666666666668</v>
      </c>
      <c r="G351" s="249">
        <v>132.43333333333337</v>
      </c>
      <c r="H351" s="249">
        <v>139.03333333333339</v>
      </c>
      <c r="I351" s="249">
        <v>140.3666666666667</v>
      </c>
      <c r="J351" s="249">
        <v>142.3333333333334</v>
      </c>
      <c r="K351" s="248">
        <v>138.4</v>
      </c>
      <c r="L351" s="248">
        <v>135.1</v>
      </c>
      <c r="M351" s="248">
        <v>9.1847100000000008</v>
      </c>
      <c r="N351" s="1"/>
      <c r="O351" s="1"/>
    </row>
    <row r="352" spans="1:15" ht="12.75" customHeight="1">
      <c r="A352" s="30">
        <v>342</v>
      </c>
      <c r="B352" s="227" t="s">
        <v>176</v>
      </c>
      <c r="C352" s="248">
        <v>3558.5</v>
      </c>
      <c r="D352" s="249">
        <v>3541.8166666666671</v>
      </c>
      <c r="E352" s="249">
        <v>3515.6833333333343</v>
      </c>
      <c r="F352" s="249">
        <v>3472.8666666666672</v>
      </c>
      <c r="G352" s="249">
        <v>3446.7333333333345</v>
      </c>
      <c r="H352" s="249">
        <v>3584.6333333333341</v>
      </c>
      <c r="I352" s="249">
        <v>3610.7666666666664</v>
      </c>
      <c r="J352" s="249">
        <v>3653.5833333333339</v>
      </c>
      <c r="K352" s="248">
        <v>3567.95</v>
      </c>
      <c r="L352" s="248">
        <v>3499</v>
      </c>
      <c r="M352" s="248">
        <v>3.6964399999999999</v>
      </c>
      <c r="N352" s="1"/>
      <c r="O352" s="1"/>
    </row>
    <row r="353" spans="1:15" ht="12.75" customHeight="1">
      <c r="A353" s="30">
        <v>343</v>
      </c>
      <c r="B353" s="227" t="s">
        <v>438</v>
      </c>
      <c r="C353" s="248">
        <v>506.7</v>
      </c>
      <c r="D353" s="249">
        <v>493</v>
      </c>
      <c r="E353" s="249">
        <v>474.5</v>
      </c>
      <c r="F353" s="249">
        <v>442.3</v>
      </c>
      <c r="G353" s="249">
        <v>423.8</v>
      </c>
      <c r="H353" s="249">
        <v>525.20000000000005</v>
      </c>
      <c r="I353" s="249">
        <v>543.70000000000005</v>
      </c>
      <c r="J353" s="249">
        <v>575.9</v>
      </c>
      <c r="K353" s="248">
        <v>511.5</v>
      </c>
      <c r="L353" s="248">
        <v>460.8</v>
      </c>
      <c r="M353" s="248">
        <v>32.801220000000001</v>
      </c>
      <c r="N353" s="1"/>
      <c r="O353" s="1"/>
    </row>
    <row r="354" spans="1:15" ht="12.75" customHeight="1">
      <c r="A354" s="30">
        <v>344</v>
      </c>
      <c r="B354" s="227" t="s">
        <v>439</v>
      </c>
      <c r="C354" s="248">
        <v>286.7</v>
      </c>
      <c r="D354" s="249">
        <v>287.56666666666666</v>
      </c>
      <c r="E354" s="249">
        <v>280.38333333333333</v>
      </c>
      <c r="F354" s="249">
        <v>274.06666666666666</v>
      </c>
      <c r="G354" s="249">
        <v>266.88333333333333</v>
      </c>
      <c r="H354" s="249">
        <v>293.88333333333333</v>
      </c>
      <c r="I354" s="249">
        <v>301.06666666666661</v>
      </c>
      <c r="J354" s="249">
        <v>307.38333333333333</v>
      </c>
      <c r="K354" s="248">
        <v>294.75</v>
      </c>
      <c r="L354" s="248">
        <v>281.25</v>
      </c>
      <c r="M354" s="248">
        <v>7.7286900000000003</v>
      </c>
      <c r="N354" s="1"/>
      <c r="O354" s="1"/>
    </row>
    <row r="355" spans="1:15" ht="12.75" customHeight="1">
      <c r="A355" s="30">
        <v>345</v>
      </c>
      <c r="B355" s="227" t="s">
        <v>180</v>
      </c>
      <c r="C355" s="248">
        <v>1845.65</v>
      </c>
      <c r="D355" s="249">
        <v>1835.45</v>
      </c>
      <c r="E355" s="249">
        <v>1820.8000000000002</v>
      </c>
      <c r="F355" s="249">
        <v>1795.95</v>
      </c>
      <c r="G355" s="249">
        <v>1781.3000000000002</v>
      </c>
      <c r="H355" s="249">
        <v>1860.3000000000002</v>
      </c>
      <c r="I355" s="249">
        <v>1874.9500000000003</v>
      </c>
      <c r="J355" s="249">
        <v>1899.8000000000002</v>
      </c>
      <c r="K355" s="248">
        <v>1850.1</v>
      </c>
      <c r="L355" s="248">
        <v>1810.6</v>
      </c>
      <c r="M355" s="248">
        <v>4.6054199999999996</v>
      </c>
      <c r="N355" s="1"/>
      <c r="O355" s="1"/>
    </row>
    <row r="356" spans="1:15" ht="12.75" customHeight="1">
      <c r="A356" s="30">
        <v>346</v>
      </c>
      <c r="B356" s="227" t="s">
        <v>170</v>
      </c>
      <c r="C356" s="248">
        <v>43998.8</v>
      </c>
      <c r="D356" s="249">
        <v>43612.01666666667</v>
      </c>
      <c r="E356" s="249">
        <v>43099.03333333334</v>
      </c>
      <c r="F356" s="249">
        <v>42199.26666666667</v>
      </c>
      <c r="G356" s="249">
        <v>41686.28333333334</v>
      </c>
      <c r="H356" s="249">
        <v>44511.78333333334</v>
      </c>
      <c r="I356" s="249">
        <v>45024.766666666663</v>
      </c>
      <c r="J356" s="249">
        <v>45924.53333333334</v>
      </c>
      <c r="K356" s="248">
        <v>44125</v>
      </c>
      <c r="L356" s="248">
        <v>42712.25</v>
      </c>
      <c r="M356" s="248">
        <v>0.19871</v>
      </c>
      <c r="N356" s="1"/>
      <c r="O356" s="1"/>
    </row>
    <row r="357" spans="1:15" ht="12.75" customHeight="1">
      <c r="A357" s="30">
        <v>347</v>
      </c>
      <c r="B357" s="227" t="s">
        <v>857</v>
      </c>
      <c r="C357" s="248">
        <v>1230.6500000000001</v>
      </c>
      <c r="D357" s="249">
        <v>1234.2833333333335</v>
      </c>
      <c r="E357" s="249">
        <v>1224.5666666666671</v>
      </c>
      <c r="F357" s="249">
        <v>1218.4833333333336</v>
      </c>
      <c r="G357" s="249">
        <v>1208.7666666666671</v>
      </c>
      <c r="H357" s="249">
        <v>1240.366666666667</v>
      </c>
      <c r="I357" s="249">
        <v>1250.0833333333337</v>
      </c>
      <c r="J357" s="249">
        <v>1256.166666666667</v>
      </c>
      <c r="K357" s="248">
        <v>1244</v>
      </c>
      <c r="L357" s="248">
        <v>1228.2</v>
      </c>
      <c r="M357" s="248">
        <v>1.29955</v>
      </c>
      <c r="N357" s="1"/>
      <c r="O357" s="1"/>
    </row>
    <row r="358" spans="1:15" ht="12.75" customHeight="1">
      <c r="A358" s="30">
        <v>348</v>
      </c>
      <c r="B358" s="227" t="s">
        <v>440</v>
      </c>
      <c r="C358" s="248">
        <v>3961.35</v>
      </c>
      <c r="D358" s="249">
        <v>3939.75</v>
      </c>
      <c r="E358" s="249">
        <v>3892.65</v>
      </c>
      <c r="F358" s="249">
        <v>3823.9500000000003</v>
      </c>
      <c r="G358" s="249">
        <v>3776.8500000000004</v>
      </c>
      <c r="H358" s="249">
        <v>4008.45</v>
      </c>
      <c r="I358" s="249">
        <v>4055.55</v>
      </c>
      <c r="J358" s="249">
        <v>4124.25</v>
      </c>
      <c r="K358" s="248">
        <v>3986.85</v>
      </c>
      <c r="L358" s="248">
        <v>3871.05</v>
      </c>
      <c r="M358" s="248">
        <v>2.6489600000000002</v>
      </c>
      <c r="N358" s="1"/>
      <c r="O358" s="1"/>
    </row>
    <row r="359" spans="1:15" ht="12.75" customHeight="1">
      <c r="A359" s="30">
        <v>349</v>
      </c>
      <c r="B359" s="227" t="s">
        <v>172</v>
      </c>
      <c r="C359" s="248">
        <v>213.1</v>
      </c>
      <c r="D359" s="249">
        <v>212.75</v>
      </c>
      <c r="E359" s="249">
        <v>211.8</v>
      </c>
      <c r="F359" s="249">
        <v>210.5</v>
      </c>
      <c r="G359" s="249">
        <v>209.55</v>
      </c>
      <c r="H359" s="249">
        <v>214.05</v>
      </c>
      <c r="I359" s="249">
        <v>215</v>
      </c>
      <c r="J359" s="249">
        <v>216.3</v>
      </c>
      <c r="K359" s="248">
        <v>213.7</v>
      </c>
      <c r="L359" s="248">
        <v>211.45</v>
      </c>
      <c r="M359" s="248">
        <v>11.126749999999999</v>
      </c>
      <c r="N359" s="1"/>
      <c r="O359" s="1"/>
    </row>
    <row r="360" spans="1:15" ht="12.75" customHeight="1">
      <c r="A360" s="30">
        <v>350</v>
      </c>
      <c r="B360" s="227" t="s">
        <v>174</v>
      </c>
      <c r="C360" s="248">
        <v>4417.3999999999996</v>
      </c>
      <c r="D360" s="249">
        <v>4424.1333333333332</v>
      </c>
      <c r="E360" s="249">
        <v>4393.2666666666664</v>
      </c>
      <c r="F360" s="249">
        <v>4369.1333333333332</v>
      </c>
      <c r="G360" s="249">
        <v>4338.2666666666664</v>
      </c>
      <c r="H360" s="249">
        <v>4448.2666666666664</v>
      </c>
      <c r="I360" s="249">
        <v>4479.1333333333332</v>
      </c>
      <c r="J360" s="249">
        <v>4503.2666666666664</v>
      </c>
      <c r="K360" s="248">
        <v>4455</v>
      </c>
      <c r="L360" s="248">
        <v>4400</v>
      </c>
      <c r="M360" s="248">
        <v>4.9829999999999999E-2</v>
      </c>
      <c r="N360" s="1"/>
      <c r="O360" s="1"/>
    </row>
    <row r="361" spans="1:15" ht="12.75" customHeight="1">
      <c r="A361" s="30">
        <v>351</v>
      </c>
      <c r="B361" s="227" t="s">
        <v>442</v>
      </c>
      <c r="C361" s="248">
        <v>1402.95</v>
      </c>
      <c r="D361" s="249">
        <v>1413.3833333333332</v>
      </c>
      <c r="E361" s="249">
        <v>1381.8166666666664</v>
      </c>
      <c r="F361" s="249">
        <v>1360.6833333333332</v>
      </c>
      <c r="G361" s="249">
        <v>1329.1166666666663</v>
      </c>
      <c r="H361" s="249">
        <v>1434.5166666666664</v>
      </c>
      <c r="I361" s="249">
        <v>1466.083333333333</v>
      </c>
      <c r="J361" s="249">
        <v>1487.2166666666665</v>
      </c>
      <c r="K361" s="248">
        <v>1444.95</v>
      </c>
      <c r="L361" s="248">
        <v>1392.25</v>
      </c>
      <c r="M361" s="248">
        <v>1.9223600000000001</v>
      </c>
      <c r="N361" s="1"/>
      <c r="O361" s="1"/>
    </row>
    <row r="362" spans="1:15" ht="12.75" customHeight="1">
      <c r="A362" s="30">
        <v>352</v>
      </c>
      <c r="B362" s="227" t="s">
        <v>175</v>
      </c>
      <c r="C362" s="248">
        <v>2599.85</v>
      </c>
      <c r="D362" s="249">
        <v>2592.5166666666664</v>
      </c>
      <c r="E362" s="249">
        <v>2579.333333333333</v>
      </c>
      <c r="F362" s="249">
        <v>2558.8166666666666</v>
      </c>
      <c r="G362" s="249">
        <v>2545.6333333333332</v>
      </c>
      <c r="H362" s="249">
        <v>2613.0333333333328</v>
      </c>
      <c r="I362" s="249">
        <v>2626.2166666666662</v>
      </c>
      <c r="J362" s="249">
        <v>2646.7333333333327</v>
      </c>
      <c r="K362" s="248">
        <v>2605.6999999999998</v>
      </c>
      <c r="L362" s="248">
        <v>2572</v>
      </c>
      <c r="M362" s="248">
        <v>2.1632899999999999</v>
      </c>
      <c r="N362" s="1"/>
      <c r="O362" s="1"/>
    </row>
    <row r="363" spans="1:15" ht="12.75" customHeight="1">
      <c r="A363" s="30">
        <v>353</v>
      </c>
      <c r="B363" s="227" t="s">
        <v>443</v>
      </c>
      <c r="C363" s="248">
        <v>893.55</v>
      </c>
      <c r="D363" s="249">
        <v>897</v>
      </c>
      <c r="E363" s="249">
        <v>884.55</v>
      </c>
      <c r="F363" s="249">
        <v>875.55</v>
      </c>
      <c r="G363" s="249">
        <v>863.09999999999991</v>
      </c>
      <c r="H363" s="249">
        <v>906</v>
      </c>
      <c r="I363" s="249">
        <v>918.45</v>
      </c>
      <c r="J363" s="249">
        <v>927.45</v>
      </c>
      <c r="K363" s="248">
        <v>909.45</v>
      </c>
      <c r="L363" s="248">
        <v>888</v>
      </c>
      <c r="M363" s="248">
        <v>0.16425000000000001</v>
      </c>
      <c r="N363" s="1"/>
      <c r="O363" s="1"/>
    </row>
    <row r="364" spans="1:15" ht="12.75" customHeight="1">
      <c r="A364" s="30">
        <v>354</v>
      </c>
      <c r="B364" s="227" t="s">
        <v>269</v>
      </c>
      <c r="C364" s="248">
        <v>2730</v>
      </c>
      <c r="D364" s="249">
        <v>2717.4500000000003</v>
      </c>
      <c r="E364" s="249">
        <v>2669.5500000000006</v>
      </c>
      <c r="F364" s="249">
        <v>2609.1000000000004</v>
      </c>
      <c r="G364" s="249">
        <v>2561.2000000000007</v>
      </c>
      <c r="H364" s="249">
        <v>2777.9000000000005</v>
      </c>
      <c r="I364" s="249">
        <v>2825.8</v>
      </c>
      <c r="J364" s="249">
        <v>2886.2500000000005</v>
      </c>
      <c r="K364" s="248">
        <v>2765.35</v>
      </c>
      <c r="L364" s="248">
        <v>2657</v>
      </c>
      <c r="M364" s="248">
        <v>8.1135300000000008</v>
      </c>
      <c r="N364" s="1"/>
      <c r="O364" s="1"/>
    </row>
    <row r="365" spans="1:15" ht="12.75" customHeight="1">
      <c r="A365" s="30">
        <v>355</v>
      </c>
      <c r="B365" s="227" t="s">
        <v>444</v>
      </c>
      <c r="C365" s="248">
        <v>1632.1</v>
      </c>
      <c r="D365" s="249">
        <v>1640.6833333333334</v>
      </c>
      <c r="E365" s="249">
        <v>1616.3666666666668</v>
      </c>
      <c r="F365" s="249">
        <v>1600.6333333333334</v>
      </c>
      <c r="G365" s="249">
        <v>1576.3166666666668</v>
      </c>
      <c r="H365" s="249">
        <v>1656.4166666666667</v>
      </c>
      <c r="I365" s="249">
        <v>1680.7333333333333</v>
      </c>
      <c r="J365" s="249">
        <v>1696.4666666666667</v>
      </c>
      <c r="K365" s="248">
        <v>1665</v>
      </c>
      <c r="L365" s="248">
        <v>1624.95</v>
      </c>
      <c r="M365" s="248">
        <v>0.90356000000000003</v>
      </c>
      <c r="N365" s="1"/>
      <c r="O365" s="1"/>
    </row>
    <row r="366" spans="1:15" ht="12.75" customHeight="1">
      <c r="A366" s="30">
        <v>356</v>
      </c>
      <c r="B366" s="227" t="s">
        <v>788</v>
      </c>
      <c r="C366" s="248">
        <v>287.2</v>
      </c>
      <c r="D366" s="249">
        <v>288.23333333333329</v>
      </c>
      <c r="E366" s="249">
        <v>285.06666666666661</v>
      </c>
      <c r="F366" s="249">
        <v>282.93333333333334</v>
      </c>
      <c r="G366" s="249">
        <v>279.76666666666665</v>
      </c>
      <c r="H366" s="249">
        <v>290.36666666666656</v>
      </c>
      <c r="I366" s="249">
        <v>293.53333333333319</v>
      </c>
      <c r="J366" s="249">
        <v>295.66666666666652</v>
      </c>
      <c r="K366" s="248">
        <v>291.39999999999998</v>
      </c>
      <c r="L366" s="248">
        <v>286.10000000000002</v>
      </c>
      <c r="M366" s="248">
        <v>15.22627</v>
      </c>
      <c r="N366" s="1"/>
      <c r="O366" s="1"/>
    </row>
    <row r="367" spans="1:15" ht="12.75" customHeight="1">
      <c r="A367" s="30">
        <v>357</v>
      </c>
      <c r="B367" s="227" t="s">
        <v>173</v>
      </c>
      <c r="C367" s="248">
        <v>144.30000000000001</v>
      </c>
      <c r="D367" s="249">
        <v>143.38333333333335</v>
      </c>
      <c r="E367" s="249">
        <v>141.8666666666667</v>
      </c>
      <c r="F367" s="249">
        <v>139.43333333333334</v>
      </c>
      <c r="G367" s="249">
        <v>137.91666666666669</v>
      </c>
      <c r="H367" s="249">
        <v>145.81666666666672</v>
      </c>
      <c r="I367" s="249">
        <v>147.33333333333337</v>
      </c>
      <c r="J367" s="249">
        <v>149.76666666666674</v>
      </c>
      <c r="K367" s="248">
        <v>144.9</v>
      </c>
      <c r="L367" s="248">
        <v>140.94999999999999</v>
      </c>
      <c r="M367" s="248">
        <v>42.577030000000001</v>
      </c>
      <c r="N367" s="1"/>
      <c r="O367" s="1"/>
    </row>
    <row r="368" spans="1:15" ht="12.75" customHeight="1">
      <c r="A368" s="30">
        <v>358</v>
      </c>
      <c r="B368" s="227" t="s">
        <v>178</v>
      </c>
      <c r="C368" s="248">
        <v>218.9</v>
      </c>
      <c r="D368" s="249">
        <v>217.20000000000002</v>
      </c>
      <c r="E368" s="249">
        <v>215.20000000000005</v>
      </c>
      <c r="F368" s="249">
        <v>211.50000000000003</v>
      </c>
      <c r="G368" s="249">
        <v>209.50000000000006</v>
      </c>
      <c r="H368" s="249">
        <v>220.90000000000003</v>
      </c>
      <c r="I368" s="249">
        <v>222.89999999999998</v>
      </c>
      <c r="J368" s="249">
        <v>226.60000000000002</v>
      </c>
      <c r="K368" s="248">
        <v>219.2</v>
      </c>
      <c r="L368" s="248">
        <v>213.5</v>
      </c>
      <c r="M368" s="248">
        <v>58.191470000000002</v>
      </c>
      <c r="N368" s="1"/>
      <c r="O368" s="1"/>
    </row>
    <row r="369" spans="1:15" ht="12.75" customHeight="1">
      <c r="A369" s="30">
        <v>359</v>
      </c>
      <c r="B369" s="227" t="s">
        <v>789</v>
      </c>
      <c r="C369" s="248">
        <v>375.15</v>
      </c>
      <c r="D369" s="249">
        <v>380.05</v>
      </c>
      <c r="E369" s="249">
        <v>368.6</v>
      </c>
      <c r="F369" s="249">
        <v>362.05</v>
      </c>
      <c r="G369" s="249">
        <v>350.6</v>
      </c>
      <c r="H369" s="249">
        <v>386.6</v>
      </c>
      <c r="I369" s="249">
        <v>398.04999999999995</v>
      </c>
      <c r="J369" s="249">
        <v>404.6</v>
      </c>
      <c r="K369" s="248">
        <v>391.5</v>
      </c>
      <c r="L369" s="248">
        <v>373.5</v>
      </c>
      <c r="M369" s="248">
        <v>31.00253</v>
      </c>
      <c r="N369" s="1"/>
      <c r="O369" s="1"/>
    </row>
    <row r="370" spans="1:15" ht="12.75" customHeight="1">
      <c r="A370" s="30">
        <v>360</v>
      </c>
      <c r="B370" s="227" t="s">
        <v>270</v>
      </c>
      <c r="C370" s="248">
        <v>468.45</v>
      </c>
      <c r="D370" s="249">
        <v>469.2833333333333</v>
      </c>
      <c r="E370" s="249">
        <v>462.96666666666658</v>
      </c>
      <c r="F370" s="249">
        <v>457.48333333333329</v>
      </c>
      <c r="G370" s="249">
        <v>451.16666666666657</v>
      </c>
      <c r="H370" s="249">
        <v>474.76666666666659</v>
      </c>
      <c r="I370" s="249">
        <v>481.08333333333331</v>
      </c>
      <c r="J370" s="249">
        <v>486.56666666666661</v>
      </c>
      <c r="K370" s="248">
        <v>475.6</v>
      </c>
      <c r="L370" s="248">
        <v>463.8</v>
      </c>
      <c r="M370" s="248">
        <v>2.7682199999999999</v>
      </c>
      <c r="N370" s="1"/>
      <c r="O370" s="1"/>
    </row>
    <row r="371" spans="1:15" ht="12.75" customHeight="1">
      <c r="A371" s="30">
        <v>361</v>
      </c>
      <c r="B371" s="227" t="s">
        <v>445</v>
      </c>
      <c r="C371" s="248">
        <v>614.4</v>
      </c>
      <c r="D371" s="249">
        <v>618.2166666666667</v>
      </c>
      <c r="E371" s="249">
        <v>606.43333333333339</v>
      </c>
      <c r="F371" s="249">
        <v>598.4666666666667</v>
      </c>
      <c r="G371" s="249">
        <v>586.68333333333339</v>
      </c>
      <c r="H371" s="249">
        <v>626.18333333333339</v>
      </c>
      <c r="I371" s="249">
        <v>637.9666666666667</v>
      </c>
      <c r="J371" s="249">
        <v>645.93333333333339</v>
      </c>
      <c r="K371" s="248">
        <v>630</v>
      </c>
      <c r="L371" s="248">
        <v>610.25</v>
      </c>
      <c r="M371" s="248">
        <v>2.9266399999999999</v>
      </c>
      <c r="N371" s="1"/>
      <c r="O371" s="1"/>
    </row>
    <row r="372" spans="1:15" ht="12.75" customHeight="1">
      <c r="A372" s="30">
        <v>362</v>
      </c>
      <c r="B372" s="227" t="s">
        <v>446</v>
      </c>
      <c r="C372" s="248">
        <v>116.5</v>
      </c>
      <c r="D372" s="249">
        <v>116.66666666666667</v>
      </c>
      <c r="E372" s="249">
        <v>115.43333333333334</v>
      </c>
      <c r="F372" s="249">
        <v>114.36666666666666</v>
      </c>
      <c r="G372" s="249">
        <v>113.13333333333333</v>
      </c>
      <c r="H372" s="249">
        <v>117.73333333333335</v>
      </c>
      <c r="I372" s="249">
        <v>118.96666666666667</v>
      </c>
      <c r="J372" s="249">
        <v>120.03333333333336</v>
      </c>
      <c r="K372" s="248">
        <v>117.9</v>
      </c>
      <c r="L372" s="248">
        <v>115.6</v>
      </c>
      <c r="M372" s="248">
        <v>1.8275699999999999</v>
      </c>
      <c r="N372" s="1"/>
      <c r="O372" s="1"/>
    </row>
    <row r="373" spans="1:15" ht="12.75" customHeight="1">
      <c r="A373" s="30">
        <v>363</v>
      </c>
      <c r="B373" s="227" t="s">
        <v>830</v>
      </c>
      <c r="C373" s="248">
        <v>1177</v>
      </c>
      <c r="D373" s="249">
        <v>1174.3333333333333</v>
      </c>
      <c r="E373" s="249">
        <v>1163.6666666666665</v>
      </c>
      <c r="F373" s="249">
        <v>1150.3333333333333</v>
      </c>
      <c r="G373" s="249">
        <v>1139.6666666666665</v>
      </c>
      <c r="H373" s="249">
        <v>1187.6666666666665</v>
      </c>
      <c r="I373" s="249">
        <v>1198.333333333333</v>
      </c>
      <c r="J373" s="249">
        <v>1211.6666666666665</v>
      </c>
      <c r="K373" s="248">
        <v>1185</v>
      </c>
      <c r="L373" s="248">
        <v>1161</v>
      </c>
      <c r="M373" s="248">
        <v>9.0329999999999994E-2</v>
      </c>
      <c r="N373" s="1"/>
      <c r="O373" s="1"/>
    </row>
    <row r="374" spans="1:15" ht="12.75" customHeight="1">
      <c r="A374" s="30">
        <v>364</v>
      </c>
      <c r="B374" s="227" t="s">
        <v>447</v>
      </c>
      <c r="C374" s="248">
        <v>4081.25</v>
      </c>
      <c r="D374" s="249">
        <v>4083.25</v>
      </c>
      <c r="E374" s="249">
        <v>4027.8</v>
      </c>
      <c r="F374" s="249">
        <v>3974.3500000000004</v>
      </c>
      <c r="G374" s="249">
        <v>3918.9000000000005</v>
      </c>
      <c r="H374" s="249">
        <v>4136.7</v>
      </c>
      <c r="I374" s="249">
        <v>4192.1500000000005</v>
      </c>
      <c r="J374" s="249">
        <v>4245.5999999999995</v>
      </c>
      <c r="K374" s="248">
        <v>4138.7</v>
      </c>
      <c r="L374" s="248">
        <v>4029.8</v>
      </c>
      <c r="M374" s="248">
        <v>9.5570000000000002E-2</v>
      </c>
      <c r="N374" s="1"/>
      <c r="O374" s="1"/>
    </row>
    <row r="375" spans="1:15" ht="12.75" customHeight="1">
      <c r="A375" s="30">
        <v>365</v>
      </c>
      <c r="B375" s="227" t="s">
        <v>271</v>
      </c>
      <c r="C375" s="248">
        <v>14044.85</v>
      </c>
      <c r="D375" s="249">
        <v>14143.283333333333</v>
      </c>
      <c r="E375" s="249">
        <v>13886.566666666666</v>
      </c>
      <c r="F375" s="249">
        <v>13728.283333333333</v>
      </c>
      <c r="G375" s="249">
        <v>13471.566666666666</v>
      </c>
      <c r="H375" s="249">
        <v>14301.566666666666</v>
      </c>
      <c r="I375" s="249">
        <v>14558.283333333333</v>
      </c>
      <c r="J375" s="249">
        <v>14716.566666666666</v>
      </c>
      <c r="K375" s="248">
        <v>14400</v>
      </c>
      <c r="L375" s="248">
        <v>13985</v>
      </c>
      <c r="M375" s="248">
        <v>3.6549999999999999E-2</v>
      </c>
      <c r="N375" s="1"/>
      <c r="O375" s="1"/>
    </row>
    <row r="376" spans="1:15" ht="12.75" customHeight="1">
      <c r="A376" s="30">
        <v>366</v>
      </c>
      <c r="B376" s="227" t="s">
        <v>177</v>
      </c>
      <c r="C376" s="248">
        <v>56.05</v>
      </c>
      <c r="D376" s="249">
        <v>56.316666666666663</v>
      </c>
      <c r="E376" s="249">
        <v>55.333333333333329</v>
      </c>
      <c r="F376" s="249">
        <v>54.616666666666667</v>
      </c>
      <c r="G376" s="249">
        <v>53.633333333333333</v>
      </c>
      <c r="H376" s="249">
        <v>57.033333333333324</v>
      </c>
      <c r="I376" s="249">
        <v>58.016666666666659</v>
      </c>
      <c r="J376" s="249">
        <v>58.73333333333332</v>
      </c>
      <c r="K376" s="248">
        <v>57.3</v>
      </c>
      <c r="L376" s="248">
        <v>55.6</v>
      </c>
      <c r="M376" s="248">
        <v>858.31831</v>
      </c>
      <c r="N376" s="1"/>
      <c r="O376" s="1"/>
    </row>
    <row r="377" spans="1:15" ht="12.75" customHeight="1">
      <c r="A377" s="30">
        <v>367</v>
      </c>
      <c r="B377" s="227" t="s">
        <v>448</v>
      </c>
      <c r="C377" s="248">
        <v>436.7</v>
      </c>
      <c r="D377" s="249">
        <v>438.23333333333335</v>
      </c>
      <c r="E377" s="249">
        <v>432.9666666666667</v>
      </c>
      <c r="F377" s="249">
        <v>429.23333333333335</v>
      </c>
      <c r="G377" s="249">
        <v>423.9666666666667</v>
      </c>
      <c r="H377" s="249">
        <v>441.9666666666667</v>
      </c>
      <c r="I377" s="249">
        <v>447.23333333333335</v>
      </c>
      <c r="J377" s="249">
        <v>450.9666666666667</v>
      </c>
      <c r="K377" s="248">
        <v>443.5</v>
      </c>
      <c r="L377" s="248">
        <v>434.5</v>
      </c>
      <c r="M377" s="248">
        <v>1.9414800000000001</v>
      </c>
      <c r="N377" s="1"/>
      <c r="O377" s="1"/>
    </row>
    <row r="378" spans="1:15" ht="12.75" customHeight="1">
      <c r="A378" s="30">
        <v>368</v>
      </c>
      <c r="B378" s="227" t="s">
        <v>182</v>
      </c>
      <c r="C378" s="248">
        <v>167.95</v>
      </c>
      <c r="D378" s="249">
        <v>166.13333333333333</v>
      </c>
      <c r="E378" s="249">
        <v>163.76666666666665</v>
      </c>
      <c r="F378" s="249">
        <v>159.58333333333331</v>
      </c>
      <c r="G378" s="249">
        <v>157.21666666666664</v>
      </c>
      <c r="H378" s="249">
        <v>170.31666666666666</v>
      </c>
      <c r="I378" s="249">
        <v>172.68333333333334</v>
      </c>
      <c r="J378" s="249">
        <v>176.86666666666667</v>
      </c>
      <c r="K378" s="248">
        <v>168.5</v>
      </c>
      <c r="L378" s="248">
        <v>161.94999999999999</v>
      </c>
      <c r="M378" s="248">
        <v>113.00602000000001</v>
      </c>
      <c r="N378" s="1"/>
      <c r="O378" s="1"/>
    </row>
    <row r="379" spans="1:15" ht="12.75" customHeight="1">
      <c r="A379" s="30">
        <v>369</v>
      </c>
      <c r="B379" s="227" t="s">
        <v>183</v>
      </c>
      <c r="C379" s="248">
        <v>113.3</v>
      </c>
      <c r="D379" s="249">
        <v>112.7</v>
      </c>
      <c r="E379" s="249">
        <v>111.60000000000001</v>
      </c>
      <c r="F379" s="249">
        <v>109.9</v>
      </c>
      <c r="G379" s="249">
        <v>108.80000000000001</v>
      </c>
      <c r="H379" s="249">
        <v>114.4</v>
      </c>
      <c r="I379" s="249">
        <v>115.5</v>
      </c>
      <c r="J379" s="249">
        <v>117.2</v>
      </c>
      <c r="K379" s="248">
        <v>113.8</v>
      </c>
      <c r="L379" s="248">
        <v>111</v>
      </c>
      <c r="M379" s="248">
        <v>70.03</v>
      </c>
      <c r="N379" s="1"/>
      <c r="O379" s="1"/>
    </row>
    <row r="380" spans="1:15" ht="12.75" customHeight="1">
      <c r="A380" s="30">
        <v>370</v>
      </c>
      <c r="B380" s="227" t="s">
        <v>790</v>
      </c>
      <c r="C380" s="248">
        <v>816.65</v>
      </c>
      <c r="D380" s="249">
        <v>817.56666666666661</v>
      </c>
      <c r="E380" s="249">
        <v>805.13333333333321</v>
      </c>
      <c r="F380" s="249">
        <v>793.61666666666656</v>
      </c>
      <c r="G380" s="249">
        <v>781.18333333333317</v>
      </c>
      <c r="H380" s="249">
        <v>829.08333333333326</v>
      </c>
      <c r="I380" s="249">
        <v>841.51666666666665</v>
      </c>
      <c r="J380" s="249">
        <v>853.0333333333333</v>
      </c>
      <c r="K380" s="248">
        <v>830</v>
      </c>
      <c r="L380" s="248">
        <v>806.05</v>
      </c>
      <c r="M380" s="248">
        <v>2.7048999999999999</v>
      </c>
      <c r="N380" s="1"/>
      <c r="O380" s="1"/>
    </row>
    <row r="381" spans="1:15" ht="12.75" customHeight="1">
      <c r="A381" s="30">
        <v>371</v>
      </c>
      <c r="B381" s="227" t="s">
        <v>449</v>
      </c>
      <c r="C381" s="248">
        <v>346.15</v>
      </c>
      <c r="D381" s="249">
        <v>350.56666666666666</v>
      </c>
      <c r="E381" s="249">
        <v>337.63333333333333</v>
      </c>
      <c r="F381" s="249">
        <v>329.11666666666667</v>
      </c>
      <c r="G381" s="249">
        <v>316.18333333333334</v>
      </c>
      <c r="H381" s="249">
        <v>359.08333333333331</v>
      </c>
      <c r="I381" s="249">
        <v>372.01666666666659</v>
      </c>
      <c r="J381" s="249">
        <v>380.5333333333333</v>
      </c>
      <c r="K381" s="248">
        <v>363.5</v>
      </c>
      <c r="L381" s="248">
        <v>342.05</v>
      </c>
      <c r="M381" s="248">
        <v>9.4944900000000008</v>
      </c>
      <c r="N381" s="1"/>
      <c r="O381" s="1"/>
    </row>
    <row r="382" spans="1:15" ht="12.75" customHeight="1">
      <c r="A382" s="30">
        <v>372</v>
      </c>
      <c r="B382" s="227" t="s">
        <v>450</v>
      </c>
      <c r="C382" s="248">
        <v>1046.8</v>
      </c>
      <c r="D382" s="249">
        <v>1048.55</v>
      </c>
      <c r="E382" s="249">
        <v>1038.3499999999999</v>
      </c>
      <c r="F382" s="249">
        <v>1029.8999999999999</v>
      </c>
      <c r="G382" s="249">
        <v>1019.6999999999998</v>
      </c>
      <c r="H382" s="249">
        <v>1057</v>
      </c>
      <c r="I382" s="249">
        <v>1067.2000000000003</v>
      </c>
      <c r="J382" s="249">
        <v>1075.6500000000001</v>
      </c>
      <c r="K382" s="248">
        <v>1058.75</v>
      </c>
      <c r="L382" s="248">
        <v>1040.0999999999999</v>
      </c>
      <c r="M382" s="248">
        <v>0.92898000000000003</v>
      </c>
      <c r="N382" s="1"/>
      <c r="O382" s="1"/>
    </row>
    <row r="383" spans="1:15" ht="12.75" customHeight="1">
      <c r="A383" s="30">
        <v>373</v>
      </c>
      <c r="B383" s="227" t="s">
        <v>451</v>
      </c>
      <c r="C383" s="248">
        <v>70.05</v>
      </c>
      <c r="D383" s="249">
        <v>69.916666666666671</v>
      </c>
      <c r="E383" s="249">
        <v>68.783333333333346</v>
      </c>
      <c r="F383" s="249">
        <v>67.51666666666668</v>
      </c>
      <c r="G383" s="249">
        <v>66.383333333333354</v>
      </c>
      <c r="H383" s="249">
        <v>71.183333333333337</v>
      </c>
      <c r="I383" s="249">
        <v>72.316666666666663</v>
      </c>
      <c r="J383" s="249">
        <v>73.583333333333329</v>
      </c>
      <c r="K383" s="248">
        <v>71.05</v>
      </c>
      <c r="L383" s="248">
        <v>68.650000000000006</v>
      </c>
      <c r="M383" s="248">
        <v>65.501009999999994</v>
      </c>
      <c r="N383" s="1"/>
      <c r="O383" s="1"/>
    </row>
    <row r="384" spans="1:15" ht="12.75" customHeight="1">
      <c r="A384" s="30">
        <v>374</v>
      </c>
      <c r="B384" s="227" t="s">
        <v>452</v>
      </c>
      <c r="C384" s="248">
        <v>178.05</v>
      </c>
      <c r="D384" s="249">
        <v>177.53333333333333</v>
      </c>
      <c r="E384" s="249">
        <v>176.11666666666667</v>
      </c>
      <c r="F384" s="249">
        <v>174.18333333333334</v>
      </c>
      <c r="G384" s="249">
        <v>172.76666666666668</v>
      </c>
      <c r="H384" s="249">
        <v>179.46666666666667</v>
      </c>
      <c r="I384" s="249">
        <v>180.88333333333335</v>
      </c>
      <c r="J384" s="249">
        <v>182.81666666666666</v>
      </c>
      <c r="K384" s="248">
        <v>178.95</v>
      </c>
      <c r="L384" s="248">
        <v>175.6</v>
      </c>
      <c r="M384" s="248">
        <v>9.5809099999999994</v>
      </c>
      <c r="N384" s="1"/>
      <c r="O384" s="1"/>
    </row>
    <row r="385" spans="1:15" ht="12.75" customHeight="1">
      <c r="A385" s="30">
        <v>375</v>
      </c>
      <c r="B385" s="227" t="s">
        <v>453</v>
      </c>
      <c r="C385" s="248">
        <v>785.6</v>
      </c>
      <c r="D385" s="249">
        <v>795.13333333333333</v>
      </c>
      <c r="E385" s="249">
        <v>765.4666666666667</v>
      </c>
      <c r="F385" s="249">
        <v>745.33333333333337</v>
      </c>
      <c r="G385" s="249">
        <v>715.66666666666674</v>
      </c>
      <c r="H385" s="249">
        <v>815.26666666666665</v>
      </c>
      <c r="I385" s="249">
        <v>844.93333333333339</v>
      </c>
      <c r="J385" s="249">
        <v>865.06666666666661</v>
      </c>
      <c r="K385" s="248">
        <v>824.8</v>
      </c>
      <c r="L385" s="248">
        <v>775</v>
      </c>
      <c r="M385" s="248">
        <v>4.7772600000000001</v>
      </c>
      <c r="N385" s="1"/>
      <c r="O385" s="1"/>
    </row>
    <row r="386" spans="1:15" ht="12.75" customHeight="1">
      <c r="A386" s="30">
        <v>376</v>
      </c>
      <c r="B386" s="227" t="s">
        <v>454</v>
      </c>
      <c r="C386" s="248">
        <v>253.45</v>
      </c>
      <c r="D386" s="249">
        <v>253.93333333333331</v>
      </c>
      <c r="E386" s="249">
        <v>250.61666666666662</v>
      </c>
      <c r="F386" s="249">
        <v>247.7833333333333</v>
      </c>
      <c r="G386" s="249">
        <v>244.46666666666661</v>
      </c>
      <c r="H386" s="249">
        <v>256.76666666666665</v>
      </c>
      <c r="I386" s="249">
        <v>260.08333333333326</v>
      </c>
      <c r="J386" s="249">
        <v>262.91666666666663</v>
      </c>
      <c r="K386" s="248">
        <v>257.25</v>
      </c>
      <c r="L386" s="248">
        <v>251.1</v>
      </c>
      <c r="M386" s="248">
        <v>2.7240500000000001</v>
      </c>
      <c r="N386" s="1"/>
      <c r="O386" s="1"/>
    </row>
    <row r="387" spans="1:15" ht="12.75" customHeight="1">
      <c r="A387" s="30">
        <v>377</v>
      </c>
      <c r="B387" s="227" t="s">
        <v>455</v>
      </c>
      <c r="C387" s="248">
        <v>133.19999999999999</v>
      </c>
      <c r="D387" s="249">
        <v>135.08333333333334</v>
      </c>
      <c r="E387" s="249">
        <v>130.4666666666667</v>
      </c>
      <c r="F387" s="249">
        <v>127.73333333333335</v>
      </c>
      <c r="G387" s="249">
        <v>123.1166666666667</v>
      </c>
      <c r="H387" s="249">
        <v>137.81666666666669</v>
      </c>
      <c r="I387" s="249">
        <v>142.43333333333331</v>
      </c>
      <c r="J387" s="249">
        <v>145.16666666666669</v>
      </c>
      <c r="K387" s="248">
        <v>139.69999999999999</v>
      </c>
      <c r="L387" s="248">
        <v>132.35</v>
      </c>
      <c r="M387" s="248">
        <v>74.585229999999996</v>
      </c>
      <c r="N387" s="1"/>
      <c r="O387" s="1"/>
    </row>
    <row r="388" spans="1:15" ht="12.75" customHeight="1">
      <c r="A388" s="30">
        <v>378</v>
      </c>
      <c r="B388" s="227" t="s">
        <v>456</v>
      </c>
      <c r="C388" s="248">
        <v>1977.2</v>
      </c>
      <c r="D388" s="249">
        <v>1966.8833333333332</v>
      </c>
      <c r="E388" s="249">
        <v>1953.9166666666665</v>
      </c>
      <c r="F388" s="249">
        <v>1930.6333333333332</v>
      </c>
      <c r="G388" s="249">
        <v>1917.6666666666665</v>
      </c>
      <c r="H388" s="249">
        <v>1990.1666666666665</v>
      </c>
      <c r="I388" s="249">
        <v>2003.1333333333332</v>
      </c>
      <c r="J388" s="249">
        <v>2026.4166666666665</v>
      </c>
      <c r="K388" s="248">
        <v>1979.85</v>
      </c>
      <c r="L388" s="248">
        <v>1943.6</v>
      </c>
      <c r="M388" s="248">
        <v>0.18426000000000001</v>
      </c>
      <c r="N388" s="1"/>
      <c r="O388" s="1"/>
    </row>
    <row r="389" spans="1:15" ht="12.75" customHeight="1">
      <c r="A389" s="30">
        <v>379</v>
      </c>
      <c r="B389" s="227" t="s">
        <v>831</v>
      </c>
      <c r="C389" s="248">
        <v>47.3</v>
      </c>
      <c r="D389" s="249">
        <v>47.5</v>
      </c>
      <c r="E389" s="249">
        <v>46.7</v>
      </c>
      <c r="F389" s="249">
        <v>46.1</v>
      </c>
      <c r="G389" s="249">
        <v>45.300000000000004</v>
      </c>
      <c r="H389" s="249">
        <v>48.1</v>
      </c>
      <c r="I389" s="249">
        <v>48.9</v>
      </c>
      <c r="J389" s="249">
        <v>49.5</v>
      </c>
      <c r="K389" s="248">
        <v>48.3</v>
      </c>
      <c r="L389" s="248">
        <v>46.9</v>
      </c>
      <c r="M389" s="248">
        <v>8.7668800000000005</v>
      </c>
      <c r="N389" s="1"/>
      <c r="O389" s="1"/>
    </row>
    <row r="390" spans="1:15" ht="12.75" customHeight="1">
      <c r="A390" s="30">
        <v>380</v>
      </c>
      <c r="B390" s="227" t="s">
        <v>867</v>
      </c>
      <c r="C390" s="248">
        <v>1578.9</v>
      </c>
      <c r="D390" s="249">
        <v>1583.8</v>
      </c>
      <c r="E390" s="249">
        <v>1543.1</v>
      </c>
      <c r="F390" s="249">
        <v>1507.3</v>
      </c>
      <c r="G390" s="249">
        <v>1466.6</v>
      </c>
      <c r="H390" s="249">
        <v>1619.6</v>
      </c>
      <c r="I390" s="249">
        <v>1660.3000000000002</v>
      </c>
      <c r="J390" s="249">
        <v>1696.1</v>
      </c>
      <c r="K390" s="248">
        <v>1624.5</v>
      </c>
      <c r="L390" s="248">
        <v>1548</v>
      </c>
      <c r="M390" s="248">
        <v>13.151210000000001</v>
      </c>
      <c r="N390" s="1"/>
      <c r="O390" s="1"/>
    </row>
    <row r="391" spans="1:15" ht="12.75" customHeight="1">
      <c r="A391" s="30">
        <v>381</v>
      </c>
      <c r="B391" s="227" t="s">
        <v>457</v>
      </c>
      <c r="C391" s="248">
        <v>188.8</v>
      </c>
      <c r="D391" s="249">
        <v>188.91666666666666</v>
      </c>
      <c r="E391" s="249">
        <v>183.83333333333331</v>
      </c>
      <c r="F391" s="249">
        <v>178.86666666666665</v>
      </c>
      <c r="G391" s="249">
        <v>173.7833333333333</v>
      </c>
      <c r="H391" s="249">
        <v>193.88333333333333</v>
      </c>
      <c r="I391" s="249">
        <v>198.96666666666664</v>
      </c>
      <c r="J391" s="249">
        <v>203.93333333333334</v>
      </c>
      <c r="K391" s="248">
        <v>194</v>
      </c>
      <c r="L391" s="248">
        <v>183.95</v>
      </c>
      <c r="M391" s="248">
        <v>42.663870000000003</v>
      </c>
      <c r="N391" s="1"/>
      <c r="O391" s="1"/>
    </row>
    <row r="392" spans="1:15" ht="12.75" customHeight="1">
      <c r="A392" s="30">
        <v>382</v>
      </c>
      <c r="B392" s="227" t="s">
        <v>458</v>
      </c>
      <c r="C392" s="248">
        <v>920</v>
      </c>
      <c r="D392" s="249">
        <v>918.66666666666663</v>
      </c>
      <c r="E392" s="249">
        <v>912.33333333333326</v>
      </c>
      <c r="F392" s="249">
        <v>904.66666666666663</v>
      </c>
      <c r="G392" s="249">
        <v>898.33333333333326</v>
      </c>
      <c r="H392" s="249">
        <v>926.33333333333326</v>
      </c>
      <c r="I392" s="249">
        <v>932.66666666666652</v>
      </c>
      <c r="J392" s="249">
        <v>940.33333333333326</v>
      </c>
      <c r="K392" s="248">
        <v>925</v>
      </c>
      <c r="L392" s="248">
        <v>911</v>
      </c>
      <c r="M392" s="248">
        <v>0.49214999999999998</v>
      </c>
      <c r="N392" s="1"/>
      <c r="O392" s="1"/>
    </row>
    <row r="393" spans="1:15" ht="12.75" customHeight="1">
      <c r="A393" s="30">
        <v>383</v>
      </c>
      <c r="B393" s="227" t="s">
        <v>184</v>
      </c>
      <c r="C393" s="248">
        <v>2599.3000000000002</v>
      </c>
      <c r="D393" s="249">
        <v>2590</v>
      </c>
      <c r="E393" s="249">
        <v>2576</v>
      </c>
      <c r="F393" s="249">
        <v>2552.6999999999998</v>
      </c>
      <c r="G393" s="249">
        <v>2538.6999999999998</v>
      </c>
      <c r="H393" s="249">
        <v>2613.3000000000002</v>
      </c>
      <c r="I393" s="249">
        <v>2627.3</v>
      </c>
      <c r="J393" s="249">
        <v>2650.6000000000004</v>
      </c>
      <c r="K393" s="248">
        <v>2604</v>
      </c>
      <c r="L393" s="248">
        <v>2566.6999999999998</v>
      </c>
      <c r="M393" s="248">
        <v>35.673630000000003</v>
      </c>
      <c r="N393" s="1"/>
      <c r="O393" s="1"/>
    </row>
    <row r="394" spans="1:15" ht="12.75" customHeight="1">
      <c r="A394" s="30">
        <v>384</v>
      </c>
      <c r="B394" s="227" t="s">
        <v>802</v>
      </c>
      <c r="C394" s="248">
        <v>117.8</v>
      </c>
      <c r="D394" s="249">
        <v>117.63333333333333</v>
      </c>
      <c r="E394" s="249">
        <v>116.26666666666665</v>
      </c>
      <c r="F394" s="249">
        <v>114.73333333333332</v>
      </c>
      <c r="G394" s="249">
        <v>113.36666666666665</v>
      </c>
      <c r="H394" s="249">
        <v>119.16666666666666</v>
      </c>
      <c r="I394" s="249">
        <v>120.53333333333333</v>
      </c>
      <c r="J394" s="249">
        <v>122.06666666666666</v>
      </c>
      <c r="K394" s="248">
        <v>119</v>
      </c>
      <c r="L394" s="248">
        <v>116.1</v>
      </c>
      <c r="M394" s="248">
        <v>2.63707</v>
      </c>
      <c r="N394" s="1"/>
      <c r="O394" s="1"/>
    </row>
    <row r="395" spans="1:15" ht="12.75" customHeight="1">
      <c r="A395" s="30">
        <v>385</v>
      </c>
      <c r="B395" s="227" t="s">
        <v>459</v>
      </c>
      <c r="C395" s="248">
        <v>743.45</v>
      </c>
      <c r="D395" s="249">
        <v>744.4</v>
      </c>
      <c r="E395" s="249">
        <v>734.59999999999991</v>
      </c>
      <c r="F395" s="249">
        <v>725.74999999999989</v>
      </c>
      <c r="G395" s="249">
        <v>715.94999999999982</v>
      </c>
      <c r="H395" s="249">
        <v>753.25</v>
      </c>
      <c r="I395" s="249">
        <v>763.05</v>
      </c>
      <c r="J395" s="249">
        <v>771.90000000000009</v>
      </c>
      <c r="K395" s="248">
        <v>754.2</v>
      </c>
      <c r="L395" s="248">
        <v>735.55</v>
      </c>
      <c r="M395" s="248">
        <v>0.20710000000000001</v>
      </c>
      <c r="N395" s="1"/>
      <c r="O395" s="1"/>
    </row>
    <row r="396" spans="1:15" ht="12.75" customHeight="1">
      <c r="A396" s="30">
        <v>386</v>
      </c>
      <c r="B396" s="227" t="s">
        <v>460</v>
      </c>
      <c r="C396" s="248">
        <v>1285.25</v>
      </c>
      <c r="D396" s="249">
        <v>1288.6000000000001</v>
      </c>
      <c r="E396" s="249">
        <v>1279.2000000000003</v>
      </c>
      <c r="F396" s="249">
        <v>1273.1500000000001</v>
      </c>
      <c r="G396" s="249">
        <v>1263.7500000000002</v>
      </c>
      <c r="H396" s="249">
        <v>1294.6500000000003</v>
      </c>
      <c r="I396" s="249">
        <v>1304.0500000000004</v>
      </c>
      <c r="J396" s="249">
        <v>1310.1000000000004</v>
      </c>
      <c r="K396" s="248">
        <v>1298</v>
      </c>
      <c r="L396" s="248">
        <v>1282.55</v>
      </c>
      <c r="M396" s="248">
        <v>0.37424000000000002</v>
      </c>
      <c r="N396" s="1"/>
      <c r="O396" s="1"/>
    </row>
    <row r="397" spans="1:15" ht="12.75" customHeight="1">
      <c r="A397" s="30">
        <v>387</v>
      </c>
      <c r="B397" s="227" t="s">
        <v>272</v>
      </c>
      <c r="C397" s="248">
        <v>796.45</v>
      </c>
      <c r="D397" s="249">
        <v>794.36666666666667</v>
      </c>
      <c r="E397" s="249">
        <v>789.73333333333335</v>
      </c>
      <c r="F397" s="249">
        <v>783.01666666666665</v>
      </c>
      <c r="G397" s="249">
        <v>778.38333333333333</v>
      </c>
      <c r="H397" s="249">
        <v>801.08333333333337</v>
      </c>
      <c r="I397" s="249">
        <v>805.71666666666681</v>
      </c>
      <c r="J397" s="249">
        <v>812.43333333333339</v>
      </c>
      <c r="K397" s="248">
        <v>799</v>
      </c>
      <c r="L397" s="248">
        <v>787.65</v>
      </c>
      <c r="M397" s="248">
        <v>8.2464499999999994</v>
      </c>
      <c r="N397" s="1"/>
      <c r="O397" s="1"/>
    </row>
    <row r="398" spans="1:15" ht="12.75" customHeight="1">
      <c r="A398" s="30">
        <v>388</v>
      </c>
      <c r="B398" s="227" t="s">
        <v>186</v>
      </c>
      <c r="C398" s="248">
        <v>1267.5</v>
      </c>
      <c r="D398" s="249">
        <v>1263.25</v>
      </c>
      <c r="E398" s="249">
        <v>1255.5999999999999</v>
      </c>
      <c r="F398" s="249">
        <v>1243.6999999999998</v>
      </c>
      <c r="G398" s="249">
        <v>1236.0499999999997</v>
      </c>
      <c r="H398" s="249">
        <v>1275.1500000000001</v>
      </c>
      <c r="I398" s="249">
        <v>1282.8000000000002</v>
      </c>
      <c r="J398" s="249">
        <v>1294.7000000000003</v>
      </c>
      <c r="K398" s="248">
        <v>1270.9000000000001</v>
      </c>
      <c r="L398" s="248">
        <v>1251.3499999999999</v>
      </c>
      <c r="M398" s="248">
        <v>3.7850199999999998</v>
      </c>
      <c r="N398" s="1"/>
      <c r="O398" s="1"/>
    </row>
    <row r="399" spans="1:15" ht="12.75" customHeight="1">
      <c r="A399" s="30">
        <v>389</v>
      </c>
      <c r="B399" s="227" t="s">
        <v>461</v>
      </c>
      <c r="C399" s="248">
        <v>390</v>
      </c>
      <c r="D399" s="249">
        <v>389.5333333333333</v>
      </c>
      <c r="E399" s="249">
        <v>387.46666666666658</v>
      </c>
      <c r="F399" s="249">
        <v>384.93333333333328</v>
      </c>
      <c r="G399" s="249">
        <v>382.86666666666656</v>
      </c>
      <c r="H399" s="249">
        <v>392.06666666666661</v>
      </c>
      <c r="I399" s="249">
        <v>394.13333333333333</v>
      </c>
      <c r="J399" s="249">
        <v>396.66666666666663</v>
      </c>
      <c r="K399" s="248">
        <v>391.6</v>
      </c>
      <c r="L399" s="248">
        <v>387</v>
      </c>
      <c r="M399" s="248">
        <v>5.56989</v>
      </c>
      <c r="N399" s="1"/>
      <c r="O399" s="1"/>
    </row>
    <row r="400" spans="1:15" ht="12.75" customHeight="1">
      <c r="A400" s="30">
        <v>390</v>
      </c>
      <c r="B400" s="227" t="s">
        <v>462</v>
      </c>
      <c r="C400" s="248">
        <v>37.200000000000003</v>
      </c>
      <c r="D400" s="249">
        <v>37.016666666666673</v>
      </c>
      <c r="E400" s="249">
        <v>36.533333333333346</v>
      </c>
      <c r="F400" s="249">
        <v>35.866666666666674</v>
      </c>
      <c r="G400" s="249">
        <v>35.383333333333347</v>
      </c>
      <c r="H400" s="249">
        <v>37.683333333333344</v>
      </c>
      <c r="I400" s="249">
        <v>38.166666666666679</v>
      </c>
      <c r="J400" s="249">
        <v>38.833333333333343</v>
      </c>
      <c r="K400" s="248">
        <v>37.5</v>
      </c>
      <c r="L400" s="248">
        <v>36.35</v>
      </c>
      <c r="M400" s="248">
        <v>46.561169999999997</v>
      </c>
      <c r="N400" s="1"/>
      <c r="O400" s="1"/>
    </row>
    <row r="401" spans="1:15" ht="12.75" customHeight="1">
      <c r="A401" s="30">
        <v>391</v>
      </c>
      <c r="B401" s="227" t="s">
        <v>463</v>
      </c>
      <c r="C401" s="248">
        <v>4585.1499999999996</v>
      </c>
      <c r="D401" s="249">
        <v>4617.9666666666662</v>
      </c>
      <c r="E401" s="249">
        <v>4495.9833333333327</v>
      </c>
      <c r="F401" s="249">
        <v>4406.8166666666666</v>
      </c>
      <c r="G401" s="249">
        <v>4284.833333333333</v>
      </c>
      <c r="H401" s="249">
        <v>4707.1333333333323</v>
      </c>
      <c r="I401" s="249">
        <v>4829.1166666666659</v>
      </c>
      <c r="J401" s="249">
        <v>4918.2833333333319</v>
      </c>
      <c r="K401" s="248">
        <v>4739.95</v>
      </c>
      <c r="L401" s="248">
        <v>4528.8</v>
      </c>
      <c r="M401" s="248">
        <v>0.82081000000000004</v>
      </c>
      <c r="N401" s="1"/>
      <c r="O401" s="1"/>
    </row>
    <row r="402" spans="1:15" ht="12.75" customHeight="1">
      <c r="A402" s="30">
        <v>392</v>
      </c>
      <c r="B402" s="227" t="s">
        <v>190</v>
      </c>
      <c r="C402" s="248">
        <v>2322.85</v>
      </c>
      <c r="D402" s="249">
        <v>2303.0666666666671</v>
      </c>
      <c r="E402" s="249">
        <v>2281.1333333333341</v>
      </c>
      <c r="F402" s="249">
        <v>2239.416666666667</v>
      </c>
      <c r="G402" s="249">
        <v>2217.483333333334</v>
      </c>
      <c r="H402" s="249">
        <v>2344.7833333333342</v>
      </c>
      <c r="I402" s="249">
        <v>2366.7166666666676</v>
      </c>
      <c r="J402" s="249">
        <v>2408.4333333333343</v>
      </c>
      <c r="K402" s="248">
        <v>2325</v>
      </c>
      <c r="L402" s="248">
        <v>2261.35</v>
      </c>
      <c r="M402" s="248">
        <v>6.2909100000000002</v>
      </c>
      <c r="N402" s="1"/>
      <c r="O402" s="1"/>
    </row>
    <row r="403" spans="1:15" ht="12.75" customHeight="1">
      <c r="A403" s="30">
        <v>393</v>
      </c>
      <c r="B403" s="227" t="s">
        <v>808</v>
      </c>
      <c r="C403" s="248">
        <v>70.55</v>
      </c>
      <c r="D403" s="249">
        <v>70.283333333333331</v>
      </c>
      <c r="E403" s="249">
        <v>69.766666666666666</v>
      </c>
      <c r="F403" s="249">
        <v>68.983333333333334</v>
      </c>
      <c r="G403" s="249">
        <v>68.466666666666669</v>
      </c>
      <c r="H403" s="249">
        <v>71.066666666666663</v>
      </c>
      <c r="I403" s="249">
        <v>71.583333333333314</v>
      </c>
      <c r="J403" s="249">
        <v>72.36666666666666</v>
      </c>
      <c r="K403" s="248">
        <v>70.8</v>
      </c>
      <c r="L403" s="248">
        <v>69.5</v>
      </c>
      <c r="M403" s="248">
        <v>157.71289999999999</v>
      </c>
      <c r="N403" s="1"/>
      <c r="O403" s="1"/>
    </row>
    <row r="404" spans="1:15" ht="12.75" customHeight="1">
      <c r="A404" s="30">
        <v>394</v>
      </c>
      <c r="B404" s="227" t="s">
        <v>273</v>
      </c>
      <c r="C404" s="248">
        <v>5789.1</v>
      </c>
      <c r="D404" s="249">
        <v>5779.7</v>
      </c>
      <c r="E404" s="249">
        <v>5764.4</v>
      </c>
      <c r="F404" s="249">
        <v>5739.7</v>
      </c>
      <c r="G404" s="249">
        <v>5724.4</v>
      </c>
      <c r="H404" s="249">
        <v>5804.4</v>
      </c>
      <c r="I404" s="249">
        <v>5819.7000000000007</v>
      </c>
      <c r="J404" s="249">
        <v>5844.4</v>
      </c>
      <c r="K404" s="248">
        <v>5795</v>
      </c>
      <c r="L404" s="248">
        <v>5755</v>
      </c>
      <c r="M404" s="248">
        <v>0.11672</v>
      </c>
      <c r="N404" s="1"/>
      <c r="O404" s="1"/>
    </row>
    <row r="405" spans="1:15" ht="12.75" customHeight="1">
      <c r="A405" s="30">
        <v>395</v>
      </c>
      <c r="B405" s="227" t="s">
        <v>832</v>
      </c>
      <c r="C405" s="248">
        <v>1383.3</v>
      </c>
      <c r="D405" s="249">
        <v>1382.6833333333334</v>
      </c>
      <c r="E405" s="249">
        <v>1366.4166666666667</v>
      </c>
      <c r="F405" s="249">
        <v>1349.5333333333333</v>
      </c>
      <c r="G405" s="249">
        <v>1333.2666666666667</v>
      </c>
      <c r="H405" s="249">
        <v>1399.5666666666668</v>
      </c>
      <c r="I405" s="249">
        <v>1415.8333333333333</v>
      </c>
      <c r="J405" s="249">
        <v>1432.7166666666669</v>
      </c>
      <c r="K405" s="248">
        <v>1398.95</v>
      </c>
      <c r="L405" s="248">
        <v>1365.8</v>
      </c>
      <c r="M405" s="248">
        <v>0.61892999999999998</v>
      </c>
      <c r="N405" s="1"/>
      <c r="O405" s="1"/>
    </row>
    <row r="406" spans="1:15" ht="12.75" customHeight="1">
      <c r="A406" s="30">
        <v>396</v>
      </c>
      <c r="B406" s="227" t="s">
        <v>833</v>
      </c>
      <c r="C406" s="248">
        <v>371.5</v>
      </c>
      <c r="D406" s="249">
        <v>373.01666666666665</v>
      </c>
      <c r="E406" s="249">
        <v>368.48333333333329</v>
      </c>
      <c r="F406" s="249">
        <v>365.46666666666664</v>
      </c>
      <c r="G406" s="249">
        <v>360.93333333333328</v>
      </c>
      <c r="H406" s="249">
        <v>376.0333333333333</v>
      </c>
      <c r="I406" s="249">
        <v>380.56666666666661</v>
      </c>
      <c r="J406" s="249">
        <v>383.58333333333331</v>
      </c>
      <c r="K406" s="248">
        <v>377.55</v>
      </c>
      <c r="L406" s="248">
        <v>370</v>
      </c>
      <c r="M406" s="248">
        <v>0.48248000000000002</v>
      </c>
      <c r="N406" s="1"/>
      <c r="O406" s="1"/>
    </row>
    <row r="407" spans="1:15" ht="12.75" customHeight="1">
      <c r="A407" s="30">
        <v>397</v>
      </c>
      <c r="B407" s="227" t="s">
        <v>464</v>
      </c>
      <c r="C407" s="248">
        <v>2761.4</v>
      </c>
      <c r="D407" s="249">
        <v>2744.9666666666667</v>
      </c>
      <c r="E407" s="249">
        <v>2707.4333333333334</v>
      </c>
      <c r="F407" s="249">
        <v>2653.4666666666667</v>
      </c>
      <c r="G407" s="249">
        <v>2615.9333333333334</v>
      </c>
      <c r="H407" s="249">
        <v>2798.9333333333334</v>
      </c>
      <c r="I407" s="249">
        <v>2836.4666666666672</v>
      </c>
      <c r="J407" s="249">
        <v>2890.4333333333334</v>
      </c>
      <c r="K407" s="248">
        <v>2782.5</v>
      </c>
      <c r="L407" s="248">
        <v>2691</v>
      </c>
      <c r="M407" s="248">
        <v>0.87666999999999995</v>
      </c>
      <c r="N407" s="1"/>
      <c r="O407" s="1"/>
    </row>
    <row r="408" spans="1:15" ht="12.75" customHeight="1">
      <c r="A408" s="30">
        <v>398</v>
      </c>
      <c r="B408" s="227" t="s">
        <v>868</v>
      </c>
      <c r="C408" s="248">
        <v>486.85</v>
      </c>
      <c r="D408" s="249">
        <v>490.10000000000008</v>
      </c>
      <c r="E408" s="249">
        <v>477.40000000000015</v>
      </c>
      <c r="F408" s="249">
        <v>467.95000000000005</v>
      </c>
      <c r="G408" s="249">
        <v>455.25000000000011</v>
      </c>
      <c r="H408" s="249">
        <v>499.55000000000018</v>
      </c>
      <c r="I408" s="249">
        <v>512.25000000000011</v>
      </c>
      <c r="J408" s="249">
        <v>521.70000000000027</v>
      </c>
      <c r="K408" s="248">
        <v>502.8</v>
      </c>
      <c r="L408" s="248">
        <v>480.65</v>
      </c>
      <c r="M408" s="248">
        <v>1.8166199999999999</v>
      </c>
      <c r="N408" s="1"/>
      <c r="O408" s="1"/>
    </row>
    <row r="409" spans="1:15" ht="12.75" customHeight="1">
      <c r="A409" s="30">
        <v>399</v>
      </c>
      <c r="B409" s="227" t="s">
        <v>465</v>
      </c>
      <c r="C409" s="248">
        <v>2591.9</v>
      </c>
      <c r="D409" s="249">
        <v>2596.2000000000003</v>
      </c>
      <c r="E409" s="249">
        <v>2572.7000000000007</v>
      </c>
      <c r="F409" s="249">
        <v>2553.5000000000005</v>
      </c>
      <c r="G409" s="249">
        <v>2530.0000000000009</v>
      </c>
      <c r="H409" s="249">
        <v>2615.4000000000005</v>
      </c>
      <c r="I409" s="249">
        <v>2638.8999999999996</v>
      </c>
      <c r="J409" s="249">
        <v>2658.1000000000004</v>
      </c>
      <c r="K409" s="248">
        <v>2619.6999999999998</v>
      </c>
      <c r="L409" s="248">
        <v>2577</v>
      </c>
      <c r="M409" s="248">
        <v>0.15719</v>
      </c>
      <c r="N409" s="1"/>
      <c r="O409" s="1"/>
    </row>
    <row r="410" spans="1:15" ht="12.75" customHeight="1">
      <c r="A410" s="30">
        <v>400</v>
      </c>
      <c r="B410" s="227" t="s">
        <v>466</v>
      </c>
      <c r="C410" s="248">
        <v>292.35000000000002</v>
      </c>
      <c r="D410" s="249">
        <v>292.15000000000003</v>
      </c>
      <c r="E410" s="249">
        <v>286.30000000000007</v>
      </c>
      <c r="F410" s="249">
        <v>280.25000000000006</v>
      </c>
      <c r="G410" s="249">
        <v>274.40000000000009</v>
      </c>
      <c r="H410" s="249">
        <v>298.20000000000005</v>
      </c>
      <c r="I410" s="249">
        <v>304.05000000000007</v>
      </c>
      <c r="J410" s="249">
        <v>310.10000000000002</v>
      </c>
      <c r="K410" s="248">
        <v>298</v>
      </c>
      <c r="L410" s="248">
        <v>286.10000000000002</v>
      </c>
      <c r="M410" s="248">
        <v>3.9647000000000001</v>
      </c>
      <c r="N410" s="1"/>
      <c r="O410" s="1"/>
    </row>
    <row r="411" spans="1:15" ht="12.75" customHeight="1">
      <c r="A411" s="30">
        <v>401</v>
      </c>
      <c r="B411" s="227" t="s">
        <v>467</v>
      </c>
      <c r="C411" s="248">
        <v>140.35</v>
      </c>
      <c r="D411" s="249">
        <v>137.65</v>
      </c>
      <c r="E411" s="249">
        <v>132.9</v>
      </c>
      <c r="F411" s="249">
        <v>125.44999999999999</v>
      </c>
      <c r="G411" s="249">
        <v>120.69999999999999</v>
      </c>
      <c r="H411" s="249">
        <v>145.10000000000002</v>
      </c>
      <c r="I411" s="249">
        <v>149.85000000000002</v>
      </c>
      <c r="J411" s="249">
        <v>157.30000000000004</v>
      </c>
      <c r="K411" s="248">
        <v>142.4</v>
      </c>
      <c r="L411" s="248">
        <v>130.19999999999999</v>
      </c>
      <c r="M411" s="248">
        <v>49.858339999999998</v>
      </c>
      <c r="N411" s="1"/>
      <c r="O411" s="1"/>
    </row>
    <row r="412" spans="1:15" ht="12.75" customHeight="1">
      <c r="A412" s="30">
        <v>402</v>
      </c>
      <c r="B412" s="227" t="s">
        <v>869</v>
      </c>
      <c r="C412" s="248">
        <v>679</v>
      </c>
      <c r="D412" s="249">
        <v>681.56666666666672</v>
      </c>
      <c r="E412" s="249">
        <v>673.38333333333344</v>
      </c>
      <c r="F412" s="249">
        <v>667.76666666666677</v>
      </c>
      <c r="G412" s="249">
        <v>659.58333333333348</v>
      </c>
      <c r="H412" s="249">
        <v>687.18333333333339</v>
      </c>
      <c r="I412" s="249">
        <v>695.36666666666656</v>
      </c>
      <c r="J412" s="249">
        <v>700.98333333333335</v>
      </c>
      <c r="K412" s="248">
        <v>689.75</v>
      </c>
      <c r="L412" s="248">
        <v>675.95</v>
      </c>
      <c r="M412" s="248">
        <v>0.15547</v>
      </c>
      <c r="N412" s="1"/>
      <c r="O412" s="1"/>
    </row>
    <row r="413" spans="1:15" ht="12.75" customHeight="1">
      <c r="A413" s="30">
        <v>403</v>
      </c>
      <c r="B413" s="227" t="s">
        <v>188</v>
      </c>
      <c r="C413" s="248">
        <v>23823.65</v>
      </c>
      <c r="D413" s="249">
        <v>23770.983333333334</v>
      </c>
      <c r="E413" s="249">
        <v>23619.466666666667</v>
      </c>
      <c r="F413" s="249">
        <v>23415.283333333333</v>
      </c>
      <c r="G413" s="249">
        <v>23263.766666666666</v>
      </c>
      <c r="H413" s="249">
        <v>23975.166666666668</v>
      </c>
      <c r="I413" s="249">
        <v>24126.683333333338</v>
      </c>
      <c r="J413" s="249">
        <v>24330.866666666669</v>
      </c>
      <c r="K413" s="248">
        <v>23922.5</v>
      </c>
      <c r="L413" s="248">
        <v>23566.799999999999</v>
      </c>
      <c r="M413" s="248">
        <v>0.27421000000000001</v>
      </c>
      <c r="N413" s="1"/>
      <c r="O413" s="1"/>
    </row>
    <row r="414" spans="1:15" ht="12.75" customHeight="1">
      <c r="A414" s="30">
        <v>404</v>
      </c>
      <c r="B414" s="227" t="s">
        <v>834</v>
      </c>
      <c r="C414" s="248">
        <v>62.6</v>
      </c>
      <c r="D414" s="249">
        <v>63.016666666666659</v>
      </c>
      <c r="E414" s="249">
        <v>60.433333333333323</v>
      </c>
      <c r="F414" s="249">
        <v>58.266666666666666</v>
      </c>
      <c r="G414" s="249">
        <v>55.68333333333333</v>
      </c>
      <c r="H414" s="249">
        <v>65.183333333333309</v>
      </c>
      <c r="I414" s="249">
        <v>67.766666666666652</v>
      </c>
      <c r="J414" s="249">
        <v>69.933333333333309</v>
      </c>
      <c r="K414" s="248">
        <v>65.599999999999994</v>
      </c>
      <c r="L414" s="248">
        <v>60.85</v>
      </c>
      <c r="M414" s="248">
        <v>832.91515000000004</v>
      </c>
      <c r="N414" s="1"/>
      <c r="O414" s="1"/>
    </row>
    <row r="415" spans="1:15" ht="12.75" customHeight="1">
      <c r="A415" s="30">
        <v>405</v>
      </c>
      <c r="B415" s="227" t="s">
        <v>191</v>
      </c>
      <c r="C415" s="248">
        <v>1372.25</v>
      </c>
      <c r="D415" s="249">
        <v>1373.7</v>
      </c>
      <c r="E415" s="249">
        <v>1360.5500000000002</v>
      </c>
      <c r="F415" s="249">
        <v>1348.8500000000001</v>
      </c>
      <c r="G415" s="249">
        <v>1335.7000000000003</v>
      </c>
      <c r="H415" s="249">
        <v>1385.4</v>
      </c>
      <c r="I415" s="249">
        <v>1398.5500000000002</v>
      </c>
      <c r="J415" s="249">
        <v>1410.25</v>
      </c>
      <c r="K415" s="248">
        <v>1386.85</v>
      </c>
      <c r="L415" s="248">
        <v>1362</v>
      </c>
      <c r="M415" s="248">
        <v>6.5943899999999998</v>
      </c>
      <c r="N415" s="1"/>
      <c r="O415" s="1"/>
    </row>
    <row r="416" spans="1:15" ht="12.75" customHeight="1">
      <c r="A416" s="30">
        <v>406</v>
      </c>
      <c r="B416" s="227" t="s">
        <v>835</v>
      </c>
      <c r="C416" s="248">
        <v>293.89999999999998</v>
      </c>
      <c r="D416" s="249">
        <v>292.59999999999997</v>
      </c>
      <c r="E416" s="249">
        <v>290.29999999999995</v>
      </c>
      <c r="F416" s="249">
        <v>286.7</v>
      </c>
      <c r="G416" s="249">
        <v>284.39999999999998</v>
      </c>
      <c r="H416" s="249">
        <v>296.19999999999993</v>
      </c>
      <c r="I416" s="249">
        <v>298.5</v>
      </c>
      <c r="J416" s="249">
        <v>302.09999999999991</v>
      </c>
      <c r="K416" s="248">
        <v>294.89999999999998</v>
      </c>
      <c r="L416" s="248">
        <v>289</v>
      </c>
      <c r="M416" s="248">
        <v>0.55459000000000003</v>
      </c>
      <c r="N416" s="1"/>
      <c r="O416" s="1"/>
    </row>
    <row r="417" spans="1:15" ht="12.75" customHeight="1">
      <c r="A417" s="30">
        <v>407</v>
      </c>
      <c r="B417" s="227" t="s">
        <v>189</v>
      </c>
      <c r="C417" s="248">
        <v>2956.5</v>
      </c>
      <c r="D417" s="249">
        <v>2929.8166666666671</v>
      </c>
      <c r="E417" s="249">
        <v>2894.6833333333343</v>
      </c>
      <c r="F417" s="249">
        <v>2832.8666666666672</v>
      </c>
      <c r="G417" s="249">
        <v>2797.7333333333345</v>
      </c>
      <c r="H417" s="249">
        <v>2991.6333333333341</v>
      </c>
      <c r="I417" s="249">
        <v>3026.7666666666664</v>
      </c>
      <c r="J417" s="249">
        <v>3088.5833333333339</v>
      </c>
      <c r="K417" s="248">
        <v>2964.95</v>
      </c>
      <c r="L417" s="248">
        <v>2868</v>
      </c>
      <c r="M417" s="248">
        <v>2.1689400000000001</v>
      </c>
      <c r="N417" s="1"/>
      <c r="O417" s="1"/>
    </row>
    <row r="418" spans="1:15" ht="12.75" customHeight="1">
      <c r="A418" s="30">
        <v>408</v>
      </c>
      <c r="B418" s="227" t="s">
        <v>468</v>
      </c>
      <c r="C418" s="248">
        <v>580.29999999999995</v>
      </c>
      <c r="D418" s="249">
        <v>585.16666666666663</v>
      </c>
      <c r="E418" s="249">
        <v>571.18333333333328</v>
      </c>
      <c r="F418" s="249">
        <v>562.06666666666661</v>
      </c>
      <c r="G418" s="249">
        <v>548.08333333333326</v>
      </c>
      <c r="H418" s="249">
        <v>594.2833333333333</v>
      </c>
      <c r="I418" s="249">
        <v>608.26666666666665</v>
      </c>
      <c r="J418" s="249">
        <v>617.38333333333333</v>
      </c>
      <c r="K418" s="248">
        <v>599.15</v>
      </c>
      <c r="L418" s="248">
        <v>576.04999999999995</v>
      </c>
      <c r="M418" s="248">
        <v>2.1327500000000001</v>
      </c>
      <c r="N418" s="1"/>
      <c r="O418" s="1"/>
    </row>
    <row r="419" spans="1:15" ht="12.75" customHeight="1">
      <c r="A419" s="30">
        <v>409</v>
      </c>
      <c r="B419" s="227" t="s">
        <v>469</v>
      </c>
      <c r="C419" s="248">
        <v>4013.9</v>
      </c>
      <c r="D419" s="249">
        <v>4042.35</v>
      </c>
      <c r="E419" s="249">
        <v>3964.55</v>
      </c>
      <c r="F419" s="249">
        <v>3915.2000000000003</v>
      </c>
      <c r="G419" s="249">
        <v>3837.4000000000005</v>
      </c>
      <c r="H419" s="249">
        <v>4091.7</v>
      </c>
      <c r="I419" s="249">
        <v>4169.5</v>
      </c>
      <c r="J419" s="249">
        <v>4218.8499999999995</v>
      </c>
      <c r="K419" s="248">
        <v>4120.1499999999996</v>
      </c>
      <c r="L419" s="248">
        <v>3993</v>
      </c>
      <c r="M419" s="248">
        <v>0.20885000000000001</v>
      </c>
      <c r="N419" s="1"/>
      <c r="O419" s="1"/>
    </row>
    <row r="420" spans="1:15" ht="12.75" customHeight="1">
      <c r="A420" s="30">
        <v>410</v>
      </c>
      <c r="B420" s="227" t="s">
        <v>803</v>
      </c>
      <c r="C420" s="248">
        <v>458.25</v>
      </c>
      <c r="D420" s="249">
        <v>457.76666666666665</v>
      </c>
      <c r="E420" s="249">
        <v>449.5333333333333</v>
      </c>
      <c r="F420" s="249">
        <v>440.81666666666666</v>
      </c>
      <c r="G420" s="249">
        <v>432.58333333333331</v>
      </c>
      <c r="H420" s="249">
        <v>466.48333333333329</v>
      </c>
      <c r="I420" s="249">
        <v>474.71666666666664</v>
      </c>
      <c r="J420" s="249">
        <v>483.43333333333328</v>
      </c>
      <c r="K420" s="248">
        <v>466</v>
      </c>
      <c r="L420" s="248">
        <v>449.05</v>
      </c>
      <c r="M420" s="248">
        <v>9.2763100000000005</v>
      </c>
      <c r="N420" s="1"/>
      <c r="O420" s="1"/>
    </row>
    <row r="421" spans="1:15" ht="12.75" customHeight="1">
      <c r="A421" s="30">
        <v>411</v>
      </c>
      <c r="B421" s="227" t="s">
        <v>470</v>
      </c>
      <c r="C421" s="248">
        <v>547.45000000000005</v>
      </c>
      <c r="D421" s="249">
        <v>541.81666666666672</v>
      </c>
      <c r="E421" s="249">
        <v>533.63333333333344</v>
      </c>
      <c r="F421" s="249">
        <v>519.81666666666672</v>
      </c>
      <c r="G421" s="249">
        <v>511.63333333333344</v>
      </c>
      <c r="H421" s="249">
        <v>555.63333333333344</v>
      </c>
      <c r="I421" s="249">
        <v>563.81666666666661</v>
      </c>
      <c r="J421" s="249">
        <v>577.63333333333344</v>
      </c>
      <c r="K421" s="248">
        <v>550</v>
      </c>
      <c r="L421" s="248">
        <v>528</v>
      </c>
      <c r="M421" s="248">
        <v>1.3173600000000001</v>
      </c>
      <c r="N421" s="1"/>
      <c r="O421" s="1"/>
    </row>
    <row r="422" spans="1:15" ht="12.75" customHeight="1">
      <c r="A422" s="30">
        <v>412</v>
      </c>
      <c r="B422" s="227" t="s">
        <v>836</v>
      </c>
      <c r="C422" s="248">
        <v>580.85</v>
      </c>
      <c r="D422" s="249">
        <v>581.81666666666661</v>
      </c>
      <c r="E422" s="249">
        <v>574.63333333333321</v>
      </c>
      <c r="F422" s="249">
        <v>568.41666666666663</v>
      </c>
      <c r="G422" s="249">
        <v>561.23333333333323</v>
      </c>
      <c r="H422" s="249">
        <v>588.03333333333319</v>
      </c>
      <c r="I422" s="249">
        <v>595.21666666666658</v>
      </c>
      <c r="J422" s="249">
        <v>601.43333333333317</v>
      </c>
      <c r="K422" s="248">
        <v>589</v>
      </c>
      <c r="L422" s="248">
        <v>575.6</v>
      </c>
      <c r="M422" s="248">
        <v>1.87913</v>
      </c>
      <c r="N422" s="1"/>
      <c r="O422" s="1"/>
    </row>
    <row r="423" spans="1:15" ht="12.75" customHeight="1">
      <c r="A423" s="30">
        <v>413</v>
      </c>
      <c r="B423" s="227" t="s">
        <v>187</v>
      </c>
      <c r="C423" s="248">
        <v>604.45000000000005</v>
      </c>
      <c r="D423" s="249">
        <v>605.65</v>
      </c>
      <c r="E423" s="249">
        <v>601.79999999999995</v>
      </c>
      <c r="F423" s="249">
        <v>599.15</v>
      </c>
      <c r="G423" s="249">
        <v>595.29999999999995</v>
      </c>
      <c r="H423" s="249">
        <v>608.29999999999995</v>
      </c>
      <c r="I423" s="249">
        <v>612.15000000000009</v>
      </c>
      <c r="J423" s="249">
        <v>614.79999999999995</v>
      </c>
      <c r="K423" s="248">
        <v>609.5</v>
      </c>
      <c r="L423" s="248">
        <v>603</v>
      </c>
      <c r="M423" s="248">
        <v>83.220119999999994</v>
      </c>
      <c r="N423" s="1"/>
      <c r="O423" s="1"/>
    </row>
    <row r="424" spans="1:15" ht="12.75" customHeight="1">
      <c r="A424" s="30">
        <v>414</v>
      </c>
      <c r="B424" s="227" t="s">
        <v>185</v>
      </c>
      <c r="C424" s="248">
        <v>82.95</v>
      </c>
      <c r="D424" s="249">
        <v>82.75</v>
      </c>
      <c r="E424" s="249">
        <v>82.3</v>
      </c>
      <c r="F424" s="249">
        <v>81.649999999999991</v>
      </c>
      <c r="G424" s="249">
        <v>81.199999999999989</v>
      </c>
      <c r="H424" s="249">
        <v>83.4</v>
      </c>
      <c r="I424" s="249">
        <v>83.85</v>
      </c>
      <c r="J424" s="249">
        <v>84.500000000000014</v>
      </c>
      <c r="K424" s="248">
        <v>83.2</v>
      </c>
      <c r="L424" s="248">
        <v>82.1</v>
      </c>
      <c r="M424" s="248">
        <v>84.745679999999993</v>
      </c>
      <c r="N424" s="1"/>
      <c r="O424" s="1"/>
    </row>
    <row r="425" spans="1:15" ht="12.75" customHeight="1">
      <c r="A425" s="30">
        <v>415</v>
      </c>
      <c r="B425" s="227" t="s">
        <v>471</v>
      </c>
      <c r="C425" s="248">
        <v>283.5</v>
      </c>
      <c r="D425" s="249">
        <v>285.43333333333334</v>
      </c>
      <c r="E425" s="249">
        <v>280.56666666666666</v>
      </c>
      <c r="F425" s="249">
        <v>277.63333333333333</v>
      </c>
      <c r="G425" s="249">
        <v>272.76666666666665</v>
      </c>
      <c r="H425" s="249">
        <v>288.36666666666667</v>
      </c>
      <c r="I425" s="249">
        <v>293.23333333333335</v>
      </c>
      <c r="J425" s="249">
        <v>296.16666666666669</v>
      </c>
      <c r="K425" s="248">
        <v>290.3</v>
      </c>
      <c r="L425" s="248">
        <v>282.5</v>
      </c>
      <c r="M425" s="248">
        <v>2.2275900000000002</v>
      </c>
      <c r="N425" s="1"/>
      <c r="O425" s="1"/>
    </row>
    <row r="426" spans="1:15" ht="12.75" customHeight="1">
      <c r="A426" s="30">
        <v>416</v>
      </c>
      <c r="B426" s="227" t="s">
        <v>472</v>
      </c>
      <c r="C426" s="248">
        <v>188.7</v>
      </c>
      <c r="D426" s="249">
        <v>189.54999999999998</v>
      </c>
      <c r="E426" s="249">
        <v>186.09999999999997</v>
      </c>
      <c r="F426" s="249">
        <v>183.49999999999997</v>
      </c>
      <c r="G426" s="249">
        <v>180.04999999999995</v>
      </c>
      <c r="H426" s="249">
        <v>192.14999999999998</v>
      </c>
      <c r="I426" s="249">
        <v>195.59999999999997</v>
      </c>
      <c r="J426" s="249">
        <v>198.2</v>
      </c>
      <c r="K426" s="248">
        <v>193</v>
      </c>
      <c r="L426" s="248">
        <v>186.95</v>
      </c>
      <c r="M426" s="248">
        <v>27.51849</v>
      </c>
      <c r="N426" s="1"/>
      <c r="O426" s="1"/>
    </row>
    <row r="427" spans="1:15" ht="12.75" customHeight="1">
      <c r="A427" s="30">
        <v>417</v>
      </c>
      <c r="B427" s="227" t="s">
        <v>473</v>
      </c>
      <c r="C427" s="248">
        <v>377.85</v>
      </c>
      <c r="D427" s="249">
        <v>378.51666666666665</v>
      </c>
      <c r="E427" s="249">
        <v>374.83333333333331</v>
      </c>
      <c r="F427" s="249">
        <v>371.81666666666666</v>
      </c>
      <c r="G427" s="249">
        <v>368.13333333333333</v>
      </c>
      <c r="H427" s="249">
        <v>381.5333333333333</v>
      </c>
      <c r="I427" s="249">
        <v>385.2166666666667</v>
      </c>
      <c r="J427" s="249">
        <v>388.23333333333329</v>
      </c>
      <c r="K427" s="248">
        <v>382.2</v>
      </c>
      <c r="L427" s="248">
        <v>375.5</v>
      </c>
      <c r="M427" s="248">
        <v>0.30848999999999999</v>
      </c>
      <c r="N427" s="1"/>
      <c r="O427" s="1"/>
    </row>
    <row r="428" spans="1:15" ht="12.75" customHeight="1">
      <c r="A428" s="30">
        <v>418</v>
      </c>
      <c r="B428" s="227" t="s">
        <v>474</v>
      </c>
      <c r="C428" s="248">
        <v>482.3</v>
      </c>
      <c r="D428" s="249">
        <v>481.43333333333334</v>
      </c>
      <c r="E428" s="249">
        <v>476.91666666666669</v>
      </c>
      <c r="F428" s="249">
        <v>471.53333333333336</v>
      </c>
      <c r="G428" s="249">
        <v>467.01666666666671</v>
      </c>
      <c r="H428" s="249">
        <v>486.81666666666666</v>
      </c>
      <c r="I428" s="249">
        <v>491.33333333333331</v>
      </c>
      <c r="J428" s="249">
        <v>496.71666666666664</v>
      </c>
      <c r="K428" s="248">
        <v>485.95</v>
      </c>
      <c r="L428" s="248">
        <v>476.05</v>
      </c>
      <c r="M428" s="248">
        <v>1.3597699999999999</v>
      </c>
      <c r="N428" s="1"/>
      <c r="O428" s="1"/>
    </row>
    <row r="429" spans="1:15" ht="12.75" customHeight="1">
      <c r="A429" s="30">
        <v>419</v>
      </c>
      <c r="B429" s="227" t="s">
        <v>475</v>
      </c>
      <c r="C429" s="248">
        <v>210.9</v>
      </c>
      <c r="D429" s="249">
        <v>213.21666666666667</v>
      </c>
      <c r="E429" s="249">
        <v>207.68333333333334</v>
      </c>
      <c r="F429" s="249">
        <v>204.46666666666667</v>
      </c>
      <c r="G429" s="249">
        <v>198.93333333333334</v>
      </c>
      <c r="H429" s="249">
        <v>216.43333333333334</v>
      </c>
      <c r="I429" s="249">
        <v>221.9666666666667</v>
      </c>
      <c r="J429" s="249">
        <v>225.18333333333334</v>
      </c>
      <c r="K429" s="248">
        <v>218.75</v>
      </c>
      <c r="L429" s="248">
        <v>210</v>
      </c>
      <c r="M429" s="248">
        <v>3.2006800000000002</v>
      </c>
      <c r="N429" s="1"/>
      <c r="O429" s="1"/>
    </row>
    <row r="430" spans="1:15" ht="12.75" customHeight="1">
      <c r="A430" s="30">
        <v>420</v>
      </c>
      <c r="B430" s="227" t="s">
        <v>192</v>
      </c>
      <c r="C430" s="248">
        <v>987.95</v>
      </c>
      <c r="D430" s="249">
        <v>984.93333333333339</v>
      </c>
      <c r="E430" s="249">
        <v>976.71666666666681</v>
      </c>
      <c r="F430" s="249">
        <v>965.48333333333346</v>
      </c>
      <c r="G430" s="249">
        <v>957.26666666666688</v>
      </c>
      <c r="H430" s="249">
        <v>996.16666666666674</v>
      </c>
      <c r="I430" s="249">
        <v>1004.3833333333334</v>
      </c>
      <c r="J430" s="249">
        <v>1015.6166666666667</v>
      </c>
      <c r="K430" s="248">
        <v>993.15</v>
      </c>
      <c r="L430" s="248">
        <v>973.7</v>
      </c>
      <c r="M430" s="248">
        <v>15.473420000000001</v>
      </c>
      <c r="N430" s="1"/>
      <c r="O430" s="1"/>
    </row>
    <row r="431" spans="1:15" ht="12.75" customHeight="1">
      <c r="A431" s="30">
        <v>421</v>
      </c>
      <c r="B431" s="227" t="s">
        <v>193</v>
      </c>
      <c r="C431" s="248">
        <v>507.15</v>
      </c>
      <c r="D431" s="249">
        <v>505.81666666666666</v>
      </c>
      <c r="E431" s="249">
        <v>500.83333333333331</v>
      </c>
      <c r="F431" s="249">
        <v>494.51666666666665</v>
      </c>
      <c r="G431" s="249">
        <v>489.5333333333333</v>
      </c>
      <c r="H431" s="249">
        <v>512.13333333333333</v>
      </c>
      <c r="I431" s="249">
        <v>517.11666666666667</v>
      </c>
      <c r="J431" s="249">
        <v>523.43333333333339</v>
      </c>
      <c r="K431" s="248">
        <v>510.8</v>
      </c>
      <c r="L431" s="248">
        <v>499.5</v>
      </c>
      <c r="M431" s="248">
        <v>6.8517700000000001</v>
      </c>
      <c r="N431" s="1"/>
      <c r="O431" s="1"/>
    </row>
    <row r="432" spans="1:15" ht="12.75" customHeight="1">
      <c r="A432" s="30">
        <v>422</v>
      </c>
      <c r="B432" s="227" t="s">
        <v>476</v>
      </c>
      <c r="C432" s="248">
        <v>2407.9</v>
      </c>
      <c r="D432" s="249">
        <v>2371.0500000000002</v>
      </c>
      <c r="E432" s="249">
        <v>2324.6500000000005</v>
      </c>
      <c r="F432" s="249">
        <v>2241.4000000000005</v>
      </c>
      <c r="G432" s="249">
        <v>2195.0000000000009</v>
      </c>
      <c r="H432" s="249">
        <v>2454.3000000000002</v>
      </c>
      <c r="I432" s="249">
        <v>2500.6999999999998</v>
      </c>
      <c r="J432" s="249">
        <v>2583.9499999999998</v>
      </c>
      <c r="K432" s="248">
        <v>2417.4499999999998</v>
      </c>
      <c r="L432" s="248">
        <v>2287.8000000000002</v>
      </c>
      <c r="M432" s="248">
        <v>0.54461999999999999</v>
      </c>
      <c r="N432" s="1"/>
      <c r="O432" s="1"/>
    </row>
    <row r="433" spans="1:15" ht="12.75" customHeight="1">
      <c r="A433" s="30">
        <v>423</v>
      </c>
      <c r="B433" s="227" t="s">
        <v>477</v>
      </c>
      <c r="C433" s="248">
        <v>960.75</v>
      </c>
      <c r="D433" s="249">
        <v>967.61666666666679</v>
      </c>
      <c r="E433" s="249">
        <v>946.3333333333336</v>
      </c>
      <c r="F433" s="249">
        <v>931.91666666666686</v>
      </c>
      <c r="G433" s="249">
        <v>910.63333333333367</v>
      </c>
      <c r="H433" s="249">
        <v>982.03333333333353</v>
      </c>
      <c r="I433" s="249">
        <v>1003.3166666666668</v>
      </c>
      <c r="J433" s="249">
        <v>1017.7333333333335</v>
      </c>
      <c r="K433" s="248">
        <v>988.9</v>
      </c>
      <c r="L433" s="248">
        <v>953.2</v>
      </c>
      <c r="M433" s="248">
        <v>0.74856</v>
      </c>
      <c r="N433" s="1"/>
      <c r="O433" s="1"/>
    </row>
    <row r="434" spans="1:15" ht="12.75" customHeight="1">
      <c r="A434" s="30">
        <v>424</v>
      </c>
      <c r="B434" s="227" t="s">
        <v>478</v>
      </c>
      <c r="C434" s="248">
        <v>362.55</v>
      </c>
      <c r="D434" s="249">
        <v>364.7833333333333</v>
      </c>
      <c r="E434" s="249">
        <v>358.76666666666659</v>
      </c>
      <c r="F434" s="249">
        <v>354.98333333333329</v>
      </c>
      <c r="G434" s="249">
        <v>348.96666666666658</v>
      </c>
      <c r="H434" s="249">
        <v>368.56666666666661</v>
      </c>
      <c r="I434" s="249">
        <v>374.58333333333326</v>
      </c>
      <c r="J434" s="249">
        <v>378.36666666666662</v>
      </c>
      <c r="K434" s="248">
        <v>370.8</v>
      </c>
      <c r="L434" s="248">
        <v>361</v>
      </c>
      <c r="M434" s="248">
        <v>1.2944599999999999</v>
      </c>
      <c r="N434" s="1"/>
      <c r="O434" s="1"/>
    </row>
    <row r="435" spans="1:15" ht="12.75" customHeight="1">
      <c r="A435" s="30">
        <v>425</v>
      </c>
      <c r="B435" s="227" t="s">
        <v>479</v>
      </c>
      <c r="C435" s="248">
        <v>332.1</v>
      </c>
      <c r="D435" s="249">
        <v>334.2</v>
      </c>
      <c r="E435" s="249">
        <v>324.95</v>
      </c>
      <c r="F435" s="249">
        <v>317.8</v>
      </c>
      <c r="G435" s="249">
        <v>308.55</v>
      </c>
      <c r="H435" s="249">
        <v>341.34999999999997</v>
      </c>
      <c r="I435" s="249">
        <v>350.59999999999997</v>
      </c>
      <c r="J435" s="249">
        <v>357.74999999999994</v>
      </c>
      <c r="K435" s="248">
        <v>343.45</v>
      </c>
      <c r="L435" s="248">
        <v>327.05</v>
      </c>
      <c r="M435" s="248">
        <v>6.2187700000000001</v>
      </c>
      <c r="N435" s="1"/>
      <c r="O435" s="1"/>
    </row>
    <row r="436" spans="1:15" ht="12.75" customHeight="1">
      <c r="A436" s="30">
        <v>426</v>
      </c>
      <c r="B436" s="227" t="s">
        <v>480</v>
      </c>
      <c r="C436" s="248">
        <v>2559.6999999999998</v>
      </c>
      <c r="D436" s="249">
        <v>2549.25</v>
      </c>
      <c r="E436" s="249">
        <v>2505.5</v>
      </c>
      <c r="F436" s="249">
        <v>2451.3000000000002</v>
      </c>
      <c r="G436" s="249">
        <v>2407.5500000000002</v>
      </c>
      <c r="H436" s="249">
        <v>2603.4499999999998</v>
      </c>
      <c r="I436" s="249">
        <v>2647.2</v>
      </c>
      <c r="J436" s="249">
        <v>2701.3999999999996</v>
      </c>
      <c r="K436" s="248">
        <v>2593</v>
      </c>
      <c r="L436" s="248">
        <v>2495.0500000000002</v>
      </c>
      <c r="M436" s="248">
        <v>0.72748999999999997</v>
      </c>
      <c r="N436" s="1"/>
      <c r="O436" s="1"/>
    </row>
    <row r="437" spans="1:15" ht="12.75" customHeight="1">
      <c r="A437" s="30">
        <v>427</v>
      </c>
      <c r="B437" s="227" t="s">
        <v>481</v>
      </c>
      <c r="C437" s="248">
        <v>475.4</v>
      </c>
      <c r="D437" s="249">
        <v>476.51666666666665</v>
      </c>
      <c r="E437" s="249">
        <v>467.88333333333333</v>
      </c>
      <c r="F437" s="249">
        <v>460.36666666666667</v>
      </c>
      <c r="G437" s="249">
        <v>451.73333333333335</v>
      </c>
      <c r="H437" s="249">
        <v>484.0333333333333</v>
      </c>
      <c r="I437" s="249">
        <v>492.66666666666663</v>
      </c>
      <c r="J437" s="249">
        <v>500.18333333333328</v>
      </c>
      <c r="K437" s="248">
        <v>485.15</v>
      </c>
      <c r="L437" s="248">
        <v>469</v>
      </c>
      <c r="M437" s="248">
        <v>2.36022</v>
      </c>
      <c r="N437" s="1"/>
      <c r="O437" s="1"/>
    </row>
    <row r="438" spans="1:15" ht="12.75" customHeight="1">
      <c r="A438" s="30">
        <v>428</v>
      </c>
      <c r="B438" s="227" t="s">
        <v>482</v>
      </c>
      <c r="C438" s="248">
        <v>11.65</v>
      </c>
      <c r="D438" s="249">
        <v>11.466666666666667</v>
      </c>
      <c r="E438" s="249">
        <v>11.033333333333333</v>
      </c>
      <c r="F438" s="249">
        <v>10.416666666666666</v>
      </c>
      <c r="G438" s="249">
        <v>9.9833333333333325</v>
      </c>
      <c r="H438" s="249">
        <v>12.083333333333334</v>
      </c>
      <c r="I438" s="249">
        <v>12.516666666666667</v>
      </c>
      <c r="J438" s="249">
        <v>13.133333333333335</v>
      </c>
      <c r="K438" s="248">
        <v>11.9</v>
      </c>
      <c r="L438" s="248">
        <v>10.85</v>
      </c>
      <c r="M438" s="248">
        <v>6382.1986699999998</v>
      </c>
      <c r="N438" s="1"/>
      <c r="O438" s="1"/>
    </row>
    <row r="439" spans="1:15" ht="12.75" customHeight="1">
      <c r="A439" s="30">
        <v>429</v>
      </c>
      <c r="B439" s="227" t="s">
        <v>870</v>
      </c>
      <c r="C439" s="248">
        <v>294.89999999999998</v>
      </c>
      <c r="D439" s="249">
        <v>295.31666666666666</v>
      </c>
      <c r="E439" s="249">
        <v>290.63333333333333</v>
      </c>
      <c r="F439" s="249">
        <v>286.36666666666667</v>
      </c>
      <c r="G439" s="249">
        <v>281.68333333333334</v>
      </c>
      <c r="H439" s="249">
        <v>299.58333333333331</v>
      </c>
      <c r="I439" s="249">
        <v>304.26666666666659</v>
      </c>
      <c r="J439" s="249">
        <v>308.5333333333333</v>
      </c>
      <c r="K439" s="248">
        <v>300</v>
      </c>
      <c r="L439" s="248">
        <v>291.05</v>
      </c>
      <c r="M439" s="248">
        <v>3.0894599999999999</v>
      </c>
      <c r="N439" s="1"/>
      <c r="O439" s="1"/>
    </row>
    <row r="440" spans="1:15" ht="12.75" customHeight="1">
      <c r="A440" s="30">
        <v>430</v>
      </c>
      <c r="B440" s="227" t="s">
        <v>483</v>
      </c>
      <c r="C440" s="248">
        <v>925.05</v>
      </c>
      <c r="D440" s="249">
        <v>921.4666666666667</v>
      </c>
      <c r="E440" s="249">
        <v>913.58333333333337</v>
      </c>
      <c r="F440" s="249">
        <v>902.11666666666667</v>
      </c>
      <c r="G440" s="249">
        <v>894.23333333333335</v>
      </c>
      <c r="H440" s="249">
        <v>932.93333333333339</v>
      </c>
      <c r="I440" s="249">
        <v>940.81666666666661</v>
      </c>
      <c r="J440" s="249">
        <v>952.28333333333342</v>
      </c>
      <c r="K440" s="248">
        <v>929.35</v>
      </c>
      <c r="L440" s="248">
        <v>910</v>
      </c>
      <c r="M440" s="248">
        <v>0.16425000000000001</v>
      </c>
      <c r="N440" s="1"/>
      <c r="O440" s="1"/>
    </row>
    <row r="441" spans="1:15" ht="12.75" customHeight="1">
      <c r="A441" s="30">
        <v>431</v>
      </c>
      <c r="B441" s="227" t="s">
        <v>274</v>
      </c>
      <c r="C441" s="248">
        <v>575.29999999999995</v>
      </c>
      <c r="D441" s="249">
        <v>575.5333333333333</v>
      </c>
      <c r="E441" s="249">
        <v>570.11666666666656</v>
      </c>
      <c r="F441" s="249">
        <v>564.93333333333328</v>
      </c>
      <c r="G441" s="249">
        <v>559.51666666666654</v>
      </c>
      <c r="H441" s="249">
        <v>580.71666666666658</v>
      </c>
      <c r="I441" s="249">
        <v>586.13333333333333</v>
      </c>
      <c r="J441" s="249">
        <v>591.31666666666661</v>
      </c>
      <c r="K441" s="248">
        <v>580.95000000000005</v>
      </c>
      <c r="L441" s="248">
        <v>570.35</v>
      </c>
      <c r="M441" s="248">
        <v>1.3315399999999999</v>
      </c>
      <c r="N441" s="1"/>
      <c r="O441" s="1"/>
    </row>
    <row r="442" spans="1:15" ht="12.75" customHeight="1">
      <c r="A442" s="30">
        <v>432</v>
      </c>
      <c r="B442" s="227" t="s">
        <v>484</v>
      </c>
      <c r="C442" s="248">
        <v>1861.65</v>
      </c>
      <c r="D442" s="249">
        <v>1862.2833333333335</v>
      </c>
      <c r="E442" s="249">
        <v>1845.366666666667</v>
      </c>
      <c r="F442" s="249">
        <v>1829.0833333333335</v>
      </c>
      <c r="G442" s="249">
        <v>1812.166666666667</v>
      </c>
      <c r="H442" s="249">
        <v>1878.5666666666671</v>
      </c>
      <c r="I442" s="249">
        <v>1895.4833333333336</v>
      </c>
      <c r="J442" s="249">
        <v>1911.7666666666671</v>
      </c>
      <c r="K442" s="248">
        <v>1879.2</v>
      </c>
      <c r="L442" s="248">
        <v>1846</v>
      </c>
      <c r="M442" s="248">
        <v>0.19495000000000001</v>
      </c>
      <c r="N442" s="1"/>
      <c r="O442" s="1"/>
    </row>
    <row r="443" spans="1:15" ht="12.75" customHeight="1">
      <c r="A443" s="30">
        <v>433</v>
      </c>
      <c r="B443" s="227" t="s">
        <v>485</v>
      </c>
      <c r="C443" s="248">
        <v>562.4</v>
      </c>
      <c r="D443" s="249">
        <v>564</v>
      </c>
      <c r="E443" s="249">
        <v>558.4</v>
      </c>
      <c r="F443" s="249">
        <v>554.4</v>
      </c>
      <c r="G443" s="249">
        <v>548.79999999999995</v>
      </c>
      <c r="H443" s="249">
        <v>568</v>
      </c>
      <c r="I443" s="249">
        <v>573.59999999999991</v>
      </c>
      <c r="J443" s="249">
        <v>577.6</v>
      </c>
      <c r="K443" s="248">
        <v>569.6</v>
      </c>
      <c r="L443" s="248">
        <v>560</v>
      </c>
      <c r="M443" s="248">
        <v>0.37141000000000002</v>
      </c>
      <c r="N443" s="1"/>
      <c r="O443" s="1"/>
    </row>
    <row r="444" spans="1:15" ht="12.75" customHeight="1">
      <c r="A444" s="30">
        <v>434</v>
      </c>
      <c r="B444" s="227" t="s">
        <v>486</v>
      </c>
      <c r="C444" s="248">
        <v>829.95</v>
      </c>
      <c r="D444" s="249">
        <v>835.65</v>
      </c>
      <c r="E444" s="249">
        <v>822.3</v>
      </c>
      <c r="F444" s="249">
        <v>814.65</v>
      </c>
      <c r="G444" s="249">
        <v>801.3</v>
      </c>
      <c r="H444" s="249">
        <v>843.3</v>
      </c>
      <c r="I444" s="249">
        <v>856.65000000000009</v>
      </c>
      <c r="J444" s="249">
        <v>864.3</v>
      </c>
      <c r="K444" s="248">
        <v>849</v>
      </c>
      <c r="L444" s="248">
        <v>828</v>
      </c>
      <c r="M444" s="248">
        <v>0.24287</v>
      </c>
      <c r="N444" s="1"/>
      <c r="O444" s="1"/>
    </row>
    <row r="445" spans="1:15" ht="12.75" customHeight="1">
      <c r="A445" s="30">
        <v>435</v>
      </c>
      <c r="B445" s="227" t="s">
        <v>487</v>
      </c>
      <c r="C445" s="248">
        <v>39.35</v>
      </c>
      <c r="D445" s="249">
        <v>39.666666666666671</v>
      </c>
      <c r="E445" s="249">
        <v>38.88333333333334</v>
      </c>
      <c r="F445" s="249">
        <v>38.416666666666671</v>
      </c>
      <c r="G445" s="249">
        <v>37.63333333333334</v>
      </c>
      <c r="H445" s="249">
        <v>40.13333333333334</v>
      </c>
      <c r="I445" s="249">
        <v>40.916666666666671</v>
      </c>
      <c r="J445" s="249">
        <v>41.38333333333334</v>
      </c>
      <c r="K445" s="248">
        <v>40.450000000000003</v>
      </c>
      <c r="L445" s="248">
        <v>39.200000000000003</v>
      </c>
      <c r="M445" s="248">
        <v>91.421509999999998</v>
      </c>
      <c r="N445" s="1"/>
      <c r="O445" s="1"/>
    </row>
    <row r="446" spans="1:15" ht="12.75" customHeight="1">
      <c r="A446" s="30">
        <v>436</v>
      </c>
      <c r="B446" s="227" t="s">
        <v>205</v>
      </c>
      <c r="C446" s="248">
        <v>1056.0999999999999</v>
      </c>
      <c r="D446" s="249">
        <v>1049.8</v>
      </c>
      <c r="E446" s="249">
        <v>1040.1999999999998</v>
      </c>
      <c r="F446" s="249">
        <v>1024.3</v>
      </c>
      <c r="G446" s="249">
        <v>1014.6999999999998</v>
      </c>
      <c r="H446" s="249">
        <v>1065.6999999999998</v>
      </c>
      <c r="I446" s="249">
        <v>1075.2999999999997</v>
      </c>
      <c r="J446" s="249">
        <v>1091.1999999999998</v>
      </c>
      <c r="K446" s="248">
        <v>1059.4000000000001</v>
      </c>
      <c r="L446" s="248">
        <v>1033.9000000000001</v>
      </c>
      <c r="M446" s="248">
        <v>18.069659999999999</v>
      </c>
      <c r="N446" s="1"/>
      <c r="O446" s="1"/>
    </row>
    <row r="447" spans="1:15" ht="12.75" customHeight="1">
      <c r="A447" s="30">
        <v>437</v>
      </c>
      <c r="B447" s="227" t="s">
        <v>488</v>
      </c>
      <c r="C447" s="248">
        <v>736.2</v>
      </c>
      <c r="D447" s="249">
        <v>739.54999999999984</v>
      </c>
      <c r="E447" s="249">
        <v>729.1999999999997</v>
      </c>
      <c r="F447" s="249">
        <v>722.19999999999982</v>
      </c>
      <c r="G447" s="249">
        <v>711.84999999999968</v>
      </c>
      <c r="H447" s="249">
        <v>746.54999999999973</v>
      </c>
      <c r="I447" s="249">
        <v>756.89999999999986</v>
      </c>
      <c r="J447" s="249">
        <v>763.89999999999975</v>
      </c>
      <c r="K447" s="248">
        <v>749.9</v>
      </c>
      <c r="L447" s="248">
        <v>732.55</v>
      </c>
      <c r="M447" s="248">
        <v>1.5911900000000001</v>
      </c>
      <c r="N447" s="1"/>
      <c r="O447" s="1"/>
    </row>
    <row r="448" spans="1:15" ht="12.75" customHeight="1">
      <c r="A448" s="30">
        <v>438</v>
      </c>
      <c r="B448" s="227" t="s">
        <v>194</v>
      </c>
      <c r="C448" s="248">
        <v>988.65</v>
      </c>
      <c r="D448" s="249">
        <v>985.11666666666667</v>
      </c>
      <c r="E448" s="249">
        <v>972.33333333333337</v>
      </c>
      <c r="F448" s="249">
        <v>956.01666666666665</v>
      </c>
      <c r="G448" s="249">
        <v>943.23333333333335</v>
      </c>
      <c r="H448" s="249">
        <v>1001.4333333333334</v>
      </c>
      <c r="I448" s="249">
        <v>1014.2166666666667</v>
      </c>
      <c r="J448" s="249">
        <v>1030.5333333333333</v>
      </c>
      <c r="K448" s="248">
        <v>997.9</v>
      </c>
      <c r="L448" s="248">
        <v>968.8</v>
      </c>
      <c r="M448" s="248">
        <v>16.409590000000001</v>
      </c>
      <c r="N448" s="1"/>
      <c r="O448" s="1"/>
    </row>
    <row r="449" spans="1:15" ht="12.75" customHeight="1">
      <c r="A449" s="30">
        <v>439</v>
      </c>
      <c r="B449" s="227" t="s">
        <v>489</v>
      </c>
      <c r="C449" s="248">
        <v>229.75</v>
      </c>
      <c r="D449" s="249">
        <v>229.25</v>
      </c>
      <c r="E449" s="249">
        <v>228.4</v>
      </c>
      <c r="F449" s="249">
        <v>227.05</v>
      </c>
      <c r="G449" s="249">
        <v>226.20000000000002</v>
      </c>
      <c r="H449" s="249">
        <v>230.6</v>
      </c>
      <c r="I449" s="249">
        <v>231.45000000000002</v>
      </c>
      <c r="J449" s="249">
        <v>232.79999999999998</v>
      </c>
      <c r="K449" s="248">
        <v>230.1</v>
      </c>
      <c r="L449" s="248">
        <v>227.9</v>
      </c>
      <c r="M449" s="248">
        <v>4.0443899999999999</v>
      </c>
      <c r="N449" s="1"/>
      <c r="O449" s="1"/>
    </row>
    <row r="450" spans="1:15" ht="12.75" customHeight="1">
      <c r="A450" s="30">
        <v>440</v>
      </c>
      <c r="B450" s="227" t="s">
        <v>490</v>
      </c>
      <c r="C450" s="248">
        <v>1313.9</v>
      </c>
      <c r="D450" s="249">
        <v>1307.3</v>
      </c>
      <c r="E450" s="249">
        <v>1291.5999999999999</v>
      </c>
      <c r="F450" s="249">
        <v>1269.3</v>
      </c>
      <c r="G450" s="249">
        <v>1253.5999999999999</v>
      </c>
      <c r="H450" s="249">
        <v>1329.6</v>
      </c>
      <c r="I450" s="249">
        <v>1345.3000000000002</v>
      </c>
      <c r="J450" s="249">
        <v>1367.6</v>
      </c>
      <c r="K450" s="248">
        <v>1323</v>
      </c>
      <c r="L450" s="248">
        <v>1285</v>
      </c>
      <c r="M450" s="248">
        <v>7.1360099999999997</v>
      </c>
      <c r="N450" s="1"/>
      <c r="O450" s="1"/>
    </row>
    <row r="451" spans="1:15" ht="12.75" customHeight="1">
      <c r="A451" s="30">
        <v>441</v>
      </c>
      <c r="B451" s="227" t="s">
        <v>199</v>
      </c>
      <c r="C451" s="248">
        <v>3202.05</v>
      </c>
      <c r="D451" s="249">
        <v>3214.0166666666664</v>
      </c>
      <c r="E451" s="249">
        <v>3182.5333333333328</v>
      </c>
      <c r="F451" s="249">
        <v>3163.0166666666664</v>
      </c>
      <c r="G451" s="249">
        <v>3131.5333333333328</v>
      </c>
      <c r="H451" s="249">
        <v>3233.5333333333328</v>
      </c>
      <c r="I451" s="249">
        <v>3265.0166666666664</v>
      </c>
      <c r="J451" s="249">
        <v>3284.5333333333328</v>
      </c>
      <c r="K451" s="248">
        <v>3245.5</v>
      </c>
      <c r="L451" s="248">
        <v>3194.5</v>
      </c>
      <c r="M451" s="248">
        <v>21.20965</v>
      </c>
      <c r="N451" s="1"/>
      <c r="O451" s="1"/>
    </row>
    <row r="452" spans="1:15" ht="12.75" customHeight="1">
      <c r="A452" s="30">
        <v>442</v>
      </c>
      <c r="B452" s="227" t="s">
        <v>195</v>
      </c>
      <c r="C452" s="248">
        <v>808.85</v>
      </c>
      <c r="D452" s="249">
        <v>805.76666666666677</v>
      </c>
      <c r="E452" s="249">
        <v>801.53333333333353</v>
      </c>
      <c r="F452" s="249">
        <v>794.21666666666681</v>
      </c>
      <c r="G452" s="249">
        <v>789.98333333333358</v>
      </c>
      <c r="H452" s="249">
        <v>813.08333333333348</v>
      </c>
      <c r="I452" s="249">
        <v>817.31666666666683</v>
      </c>
      <c r="J452" s="249">
        <v>824.63333333333344</v>
      </c>
      <c r="K452" s="248">
        <v>810</v>
      </c>
      <c r="L452" s="248">
        <v>798.45</v>
      </c>
      <c r="M452" s="248">
        <v>11.202170000000001</v>
      </c>
      <c r="N452" s="1"/>
      <c r="O452" s="1"/>
    </row>
    <row r="453" spans="1:15" ht="12.75" customHeight="1">
      <c r="A453" s="30">
        <v>443</v>
      </c>
      <c r="B453" s="227" t="s">
        <v>275</v>
      </c>
      <c r="C453" s="248">
        <v>6353.3</v>
      </c>
      <c r="D453" s="249">
        <v>6376.083333333333</v>
      </c>
      <c r="E453" s="249">
        <v>6312.2166666666662</v>
      </c>
      <c r="F453" s="249">
        <v>6271.1333333333332</v>
      </c>
      <c r="G453" s="249">
        <v>6207.2666666666664</v>
      </c>
      <c r="H453" s="249">
        <v>6417.1666666666661</v>
      </c>
      <c r="I453" s="249">
        <v>6481.0333333333328</v>
      </c>
      <c r="J453" s="249">
        <v>6522.1166666666659</v>
      </c>
      <c r="K453" s="248">
        <v>6439.95</v>
      </c>
      <c r="L453" s="248">
        <v>6335</v>
      </c>
      <c r="M453" s="248">
        <v>1.7182299999999999</v>
      </c>
      <c r="N453" s="1"/>
      <c r="O453" s="1"/>
    </row>
    <row r="454" spans="1:15" ht="12.75" customHeight="1">
      <c r="A454" s="30">
        <v>444</v>
      </c>
      <c r="B454" s="227" t="s">
        <v>837</v>
      </c>
      <c r="C454" s="248">
        <v>2144.15</v>
      </c>
      <c r="D454" s="249">
        <v>2142.8666666666663</v>
      </c>
      <c r="E454" s="249">
        <v>2100.7333333333327</v>
      </c>
      <c r="F454" s="249">
        <v>2057.3166666666662</v>
      </c>
      <c r="G454" s="249">
        <v>2015.1833333333325</v>
      </c>
      <c r="H454" s="249">
        <v>2186.2833333333328</v>
      </c>
      <c r="I454" s="249">
        <v>2228.416666666667</v>
      </c>
      <c r="J454" s="249">
        <v>2271.833333333333</v>
      </c>
      <c r="K454" s="248">
        <v>2185</v>
      </c>
      <c r="L454" s="248">
        <v>2099.4499999999998</v>
      </c>
      <c r="M454" s="248">
        <v>0.34622999999999998</v>
      </c>
      <c r="N454" s="1"/>
      <c r="O454" s="1"/>
    </row>
    <row r="455" spans="1:15" ht="12.75" customHeight="1">
      <c r="A455" s="30">
        <v>445</v>
      </c>
      <c r="B455" s="227" t="s">
        <v>491</v>
      </c>
      <c r="C455" s="248">
        <v>218.55</v>
      </c>
      <c r="D455" s="249">
        <v>218.68333333333331</v>
      </c>
      <c r="E455" s="249">
        <v>217.36666666666662</v>
      </c>
      <c r="F455" s="249">
        <v>216.18333333333331</v>
      </c>
      <c r="G455" s="249">
        <v>214.86666666666662</v>
      </c>
      <c r="H455" s="249">
        <v>219.86666666666662</v>
      </c>
      <c r="I455" s="249">
        <v>221.18333333333328</v>
      </c>
      <c r="J455" s="249">
        <v>222.36666666666662</v>
      </c>
      <c r="K455" s="248">
        <v>220</v>
      </c>
      <c r="L455" s="248">
        <v>217.5</v>
      </c>
      <c r="M455" s="248">
        <v>8.1503499999999995</v>
      </c>
      <c r="N455" s="1"/>
      <c r="O455" s="1"/>
    </row>
    <row r="456" spans="1:15" ht="12.75" customHeight="1">
      <c r="A456" s="30">
        <v>446</v>
      </c>
      <c r="B456" s="227" t="s">
        <v>196</v>
      </c>
      <c r="C456" s="248">
        <v>418</v>
      </c>
      <c r="D456" s="249">
        <v>418.7833333333333</v>
      </c>
      <c r="E456" s="249">
        <v>414.71666666666658</v>
      </c>
      <c r="F456" s="249">
        <v>411.43333333333328</v>
      </c>
      <c r="G456" s="249">
        <v>407.36666666666656</v>
      </c>
      <c r="H456" s="249">
        <v>422.06666666666661</v>
      </c>
      <c r="I456" s="249">
        <v>426.13333333333333</v>
      </c>
      <c r="J456" s="249">
        <v>429.41666666666663</v>
      </c>
      <c r="K456" s="248">
        <v>422.85</v>
      </c>
      <c r="L456" s="248">
        <v>415.5</v>
      </c>
      <c r="M456" s="248">
        <v>98.091030000000003</v>
      </c>
      <c r="N456" s="1"/>
      <c r="O456" s="1"/>
    </row>
    <row r="457" spans="1:15" ht="12.75" customHeight="1">
      <c r="A457" s="30">
        <v>447</v>
      </c>
      <c r="B457" s="227" t="s">
        <v>197</v>
      </c>
      <c r="C457" s="248">
        <v>216.8</v>
      </c>
      <c r="D457" s="249">
        <v>216.56666666666669</v>
      </c>
      <c r="E457" s="249">
        <v>215.13333333333338</v>
      </c>
      <c r="F457" s="249">
        <v>213.4666666666667</v>
      </c>
      <c r="G457" s="249">
        <v>212.03333333333339</v>
      </c>
      <c r="H457" s="249">
        <v>218.23333333333338</v>
      </c>
      <c r="I457" s="249">
        <v>219.66666666666671</v>
      </c>
      <c r="J457" s="249">
        <v>221.33333333333337</v>
      </c>
      <c r="K457" s="248">
        <v>218</v>
      </c>
      <c r="L457" s="248">
        <v>214.9</v>
      </c>
      <c r="M457" s="248">
        <v>93.023679999999999</v>
      </c>
      <c r="N457" s="1"/>
      <c r="O457" s="1"/>
    </row>
    <row r="458" spans="1:15" ht="12.75" customHeight="1">
      <c r="A458" s="30">
        <v>448</v>
      </c>
      <c r="B458" s="227" t="s">
        <v>198</v>
      </c>
      <c r="C458" s="248">
        <v>111.8</v>
      </c>
      <c r="D458" s="249">
        <v>111.56666666666666</v>
      </c>
      <c r="E458" s="249">
        <v>111.03333333333333</v>
      </c>
      <c r="F458" s="249">
        <v>110.26666666666667</v>
      </c>
      <c r="G458" s="249">
        <v>109.73333333333333</v>
      </c>
      <c r="H458" s="249">
        <v>112.33333333333333</v>
      </c>
      <c r="I458" s="249">
        <v>112.86666666666666</v>
      </c>
      <c r="J458" s="249">
        <v>113.63333333333333</v>
      </c>
      <c r="K458" s="248">
        <v>112.1</v>
      </c>
      <c r="L458" s="248">
        <v>110.8</v>
      </c>
      <c r="M458" s="248">
        <v>172.9759</v>
      </c>
      <c r="N458" s="1"/>
      <c r="O458" s="1"/>
    </row>
    <row r="459" spans="1:15" ht="12.75" customHeight="1">
      <c r="A459" s="30">
        <v>449</v>
      </c>
      <c r="B459" s="227" t="s">
        <v>791</v>
      </c>
      <c r="C459" s="248">
        <v>95.05</v>
      </c>
      <c r="D459" s="249">
        <v>95.95</v>
      </c>
      <c r="E459" s="249">
        <v>93.65</v>
      </c>
      <c r="F459" s="249">
        <v>92.25</v>
      </c>
      <c r="G459" s="249">
        <v>89.95</v>
      </c>
      <c r="H459" s="249">
        <v>97.350000000000009</v>
      </c>
      <c r="I459" s="249">
        <v>99.649999999999991</v>
      </c>
      <c r="J459" s="249">
        <v>101.05000000000001</v>
      </c>
      <c r="K459" s="248">
        <v>98.25</v>
      </c>
      <c r="L459" s="248">
        <v>94.55</v>
      </c>
      <c r="M459" s="248">
        <v>29.2425</v>
      </c>
      <c r="N459" s="1"/>
      <c r="O459" s="1"/>
    </row>
    <row r="460" spans="1:15" ht="12.75" customHeight="1">
      <c r="A460" s="30">
        <v>450</v>
      </c>
      <c r="B460" s="227" t="s">
        <v>492</v>
      </c>
      <c r="C460" s="248">
        <v>2527.0500000000002</v>
      </c>
      <c r="D460" s="249">
        <v>2532.5499999999997</v>
      </c>
      <c r="E460" s="249">
        <v>2495.4999999999995</v>
      </c>
      <c r="F460" s="249">
        <v>2463.9499999999998</v>
      </c>
      <c r="G460" s="249">
        <v>2426.8999999999996</v>
      </c>
      <c r="H460" s="249">
        <v>2564.0999999999995</v>
      </c>
      <c r="I460" s="249">
        <v>2601.1499999999996</v>
      </c>
      <c r="J460" s="249">
        <v>2632.6999999999994</v>
      </c>
      <c r="K460" s="248">
        <v>2569.6</v>
      </c>
      <c r="L460" s="248">
        <v>2501</v>
      </c>
      <c r="M460" s="248">
        <v>4.3740000000000001E-2</v>
      </c>
      <c r="N460" s="1"/>
      <c r="O460" s="1"/>
    </row>
    <row r="461" spans="1:15" ht="12.75" customHeight="1">
      <c r="A461" s="30">
        <v>451</v>
      </c>
      <c r="B461" s="227" t="s">
        <v>200</v>
      </c>
      <c r="C461" s="248">
        <v>1026.7</v>
      </c>
      <c r="D461" s="249">
        <v>1021.5166666666668</v>
      </c>
      <c r="E461" s="249">
        <v>1014.9333333333336</v>
      </c>
      <c r="F461" s="249">
        <v>1003.1666666666669</v>
      </c>
      <c r="G461" s="249">
        <v>996.58333333333371</v>
      </c>
      <c r="H461" s="249">
        <v>1033.2833333333335</v>
      </c>
      <c r="I461" s="249">
        <v>1039.8666666666668</v>
      </c>
      <c r="J461" s="249">
        <v>1051.6333333333334</v>
      </c>
      <c r="K461" s="248">
        <v>1028.0999999999999</v>
      </c>
      <c r="L461" s="248">
        <v>1009.75</v>
      </c>
      <c r="M461" s="248">
        <v>15.29622</v>
      </c>
      <c r="N461" s="1"/>
      <c r="O461" s="1"/>
    </row>
    <row r="462" spans="1:15" ht="12.75" customHeight="1">
      <c r="A462" s="30">
        <v>452</v>
      </c>
      <c r="B462" s="227" t="s">
        <v>871</v>
      </c>
      <c r="C462" s="248">
        <v>621.75</v>
      </c>
      <c r="D462" s="249">
        <v>624.0333333333333</v>
      </c>
      <c r="E462" s="249">
        <v>617.71666666666658</v>
      </c>
      <c r="F462" s="249">
        <v>613.68333333333328</v>
      </c>
      <c r="G462" s="249">
        <v>607.36666666666656</v>
      </c>
      <c r="H462" s="249">
        <v>628.06666666666661</v>
      </c>
      <c r="I462" s="249">
        <v>634.38333333333321</v>
      </c>
      <c r="J462" s="249">
        <v>638.41666666666663</v>
      </c>
      <c r="K462" s="248">
        <v>630.35</v>
      </c>
      <c r="L462" s="248">
        <v>620</v>
      </c>
      <c r="M462" s="248">
        <v>1.57023</v>
      </c>
      <c r="N462" s="1"/>
      <c r="O462" s="1"/>
    </row>
    <row r="463" spans="1:15" ht="12.75" customHeight="1">
      <c r="A463" s="30">
        <v>453</v>
      </c>
      <c r="B463" s="227" t="s">
        <v>493</v>
      </c>
      <c r="C463" s="248">
        <v>133.94999999999999</v>
      </c>
      <c r="D463" s="249">
        <v>131.13333333333333</v>
      </c>
      <c r="E463" s="249">
        <v>124.76666666666665</v>
      </c>
      <c r="F463" s="249">
        <v>115.58333333333333</v>
      </c>
      <c r="G463" s="249">
        <v>109.21666666666665</v>
      </c>
      <c r="H463" s="249">
        <v>140.31666666666666</v>
      </c>
      <c r="I463" s="249">
        <v>146.68333333333334</v>
      </c>
      <c r="J463" s="249">
        <v>155.86666666666665</v>
      </c>
      <c r="K463" s="248">
        <v>137.5</v>
      </c>
      <c r="L463" s="248">
        <v>121.95</v>
      </c>
      <c r="M463" s="248">
        <v>156.59814</v>
      </c>
      <c r="N463" s="1"/>
      <c r="O463" s="1"/>
    </row>
    <row r="464" spans="1:15" ht="12.75" customHeight="1">
      <c r="A464" s="30">
        <v>454</v>
      </c>
      <c r="B464" s="227" t="s">
        <v>181</v>
      </c>
      <c r="C464" s="248">
        <v>719.45</v>
      </c>
      <c r="D464" s="249">
        <v>716.58333333333337</v>
      </c>
      <c r="E464" s="249">
        <v>712.16666666666674</v>
      </c>
      <c r="F464" s="249">
        <v>704.88333333333333</v>
      </c>
      <c r="G464" s="249">
        <v>700.4666666666667</v>
      </c>
      <c r="H464" s="249">
        <v>723.86666666666679</v>
      </c>
      <c r="I464" s="249">
        <v>728.28333333333353</v>
      </c>
      <c r="J464" s="249">
        <v>735.56666666666683</v>
      </c>
      <c r="K464" s="248">
        <v>721</v>
      </c>
      <c r="L464" s="248">
        <v>709.3</v>
      </c>
      <c r="M464" s="248">
        <v>4.8929299999999998</v>
      </c>
      <c r="N464" s="1"/>
      <c r="O464" s="1"/>
    </row>
    <row r="465" spans="1:15" ht="12.75" customHeight="1">
      <c r="A465" s="30">
        <v>455</v>
      </c>
      <c r="B465" s="227" t="s">
        <v>494</v>
      </c>
      <c r="C465" s="248">
        <v>1985.2</v>
      </c>
      <c r="D465" s="249">
        <v>1973.7833333333335</v>
      </c>
      <c r="E465" s="249">
        <v>1952.866666666667</v>
      </c>
      <c r="F465" s="249">
        <v>1920.5333333333335</v>
      </c>
      <c r="G465" s="249">
        <v>1899.616666666667</v>
      </c>
      <c r="H465" s="249">
        <v>2006.116666666667</v>
      </c>
      <c r="I465" s="249">
        <v>2027.0333333333335</v>
      </c>
      <c r="J465" s="249">
        <v>2059.3666666666668</v>
      </c>
      <c r="K465" s="248">
        <v>1994.7</v>
      </c>
      <c r="L465" s="248">
        <v>1941.45</v>
      </c>
      <c r="M465" s="248">
        <v>0.21962999999999999</v>
      </c>
      <c r="N465" s="1"/>
      <c r="O465" s="1"/>
    </row>
    <row r="466" spans="1:15" ht="12.75" customHeight="1">
      <c r="A466" s="30">
        <v>456</v>
      </c>
      <c r="B466" s="227" t="s">
        <v>495</v>
      </c>
      <c r="C466" s="248">
        <v>610.25</v>
      </c>
      <c r="D466" s="249">
        <v>610.31666666666672</v>
      </c>
      <c r="E466" s="249">
        <v>607.93333333333339</v>
      </c>
      <c r="F466" s="249">
        <v>605.61666666666667</v>
      </c>
      <c r="G466" s="249">
        <v>603.23333333333335</v>
      </c>
      <c r="H466" s="249">
        <v>612.63333333333344</v>
      </c>
      <c r="I466" s="249">
        <v>615.01666666666688</v>
      </c>
      <c r="J466" s="249">
        <v>617.33333333333348</v>
      </c>
      <c r="K466" s="248">
        <v>612.70000000000005</v>
      </c>
      <c r="L466" s="248">
        <v>608</v>
      </c>
      <c r="M466" s="248">
        <v>0.11521000000000001</v>
      </c>
      <c r="N466" s="1"/>
      <c r="O466" s="1"/>
    </row>
    <row r="467" spans="1:15" ht="12.75" customHeight="1">
      <c r="A467" s="30">
        <v>457</v>
      </c>
      <c r="B467" s="227" t="s">
        <v>496</v>
      </c>
      <c r="C467" s="248">
        <v>3281.25</v>
      </c>
      <c r="D467" s="249">
        <v>3288.9666666666667</v>
      </c>
      <c r="E467" s="249">
        <v>3248.2333333333336</v>
      </c>
      <c r="F467" s="249">
        <v>3215.2166666666667</v>
      </c>
      <c r="G467" s="249">
        <v>3174.4833333333336</v>
      </c>
      <c r="H467" s="249">
        <v>3321.9833333333336</v>
      </c>
      <c r="I467" s="249">
        <v>3362.7166666666662</v>
      </c>
      <c r="J467" s="249">
        <v>3395.7333333333336</v>
      </c>
      <c r="K467" s="248">
        <v>3329.7</v>
      </c>
      <c r="L467" s="248">
        <v>3255.95</v>
      </c>
      <c r="M467" s="248">
        <v>0.68840999999999997</v>
      </c>
      <c r="N467" s="1"/>
      <c r="O467" s="1"/>
    </row>
    <row r="468" spans="1:15" ht="12.75" customHeight="1">
      <c r="A468" s="30">
        <v>458</v>
      </c>
      <c r="B468" s="227" t="s">
        <v>201</v>
      </c>
      <c r="C468" s="248">
        <v>2521.8000000000002</v>
      </c>
      <c r="D468" s="249">
        <v>2505.25</v>
      </c>
      <c r="E468" s="249">
        <v>2485.25</v>
      </c>
      <c r="F468" s="249">
        <v>2448.6999999999998</v>
      </c>
      <c r="G468" s="249">
        <v>2428.6999999999998</v>
      </c>
      <c r="H468" s="249">
        <v>2541.8000000000002</v>
      </c>
      <c r="I468" s="249">
        <v>2561.8000000000002</v>
      </c>
      <c r="J468" s="249">
        <v>2598.3500000000004</v>
      </c>
      <c r="K468" s="248">
        <v>2525.25</v>
      </c>
      <c r="L468" s="248">
        <v>2468.6999999999998</v>
      </c>
      <c r="M468" s="248">
        <v>5.7222400000000002</v>
      </c>
      <c r="N468" s="1"/>
      <c r="O468" s="1"/>
    </row>
    <row r="469" spans="1:15" ht="12.75" customHeight="1">
      <c r="A469" s="30">
        <v>459</v>
      </c>
      <c r="B469" s="227" t="s">
        <v>202</v>
      </c>
      <c r="C469" s="248">
        <v>1597.85</v>
      </c>
      <c r="D469" s="249">
        <v>1592.9833333333333</v>
      </c>
      <c r="E469" s="249">
        <v>1581.2166666666667</v>
      </c>
      <c r="F469" s="249">
        <v>1564.5833333333333</v>
      </c>
      <c r="G469" s="249">
        <v>1552.8166666666666</v>
      </c>
      <c r="H469" s="249">
        <v>1609.6166666666668</v>
      </c>
      <c r="I469" s="249">
        <v>1621.3833333333337</v>
      </c>
      <c r="J469" s="249">
        <v>1638.0166666666669</v>
      </c>
      <c r="K469" s="248">
        <v>1604.75</v>
      </c>
      <c r="L469" s="248">
        <v>1576.35</v>
      </c>
      <c r="M469" s="248">
        <v>3.0914600000000001</v>
      </c>
      <c r="N469" s="1"/>
      <c r="O469" s="1"/>
    </row>
    <row r="470" spans="1:15" ht="12.75" customHeight="1">
      <c r="A470" s="30">
        <v>460</v>
      </c>
      <c r="B470" s="227" t="s">
        <v>203</v>
      </c>
      <c r="C470" s="248">
        <v>515.20000000000005</v>
      </c>
      <c r="D470" s="249">
        <v>514.15</v>
      </c>
      <c r="E470" s="249">
        <v>509.5</v>
      </c>
      <c r="F470" s="249">
        <v>503.8</v>
      </c>
      <c r="G470" s="249">
        <v>499.15000000000003</v>
      </c>
      <c r="H470" s="249">
        <v>519.84999999999991</v>
      </c>
      <c r="I470" s="249">
        <v>524.49999999999977</v>
      </c>
      <c r="J470" s="249">
        <v>530.19999999999993</v>
      </c>
      <c r="K470" s="248">
        <v>518.79999999999995</v>
      </c>
      <c r="L470" s="248">
        <v>508.45</v>
      </c>
      <c r="M470" s="248">
        <v>14.78848</v>
      </c>
      <c r="N470" s="1"/>
      <c r="O470" s="1"/>
    </row>
    <row r="471" spans="1:15" ht="12.75" customHeight="1">
      <c r="A471" s="30">
        <v>461</v>
      </c>
      <c r="B471" s="227" t="s">
        <v>620</v>
      </c>
      <c r="C471" s="248">
        <v>627.15</v>
      </c>
      <c r="D471" s="249">
        <v>630.23333333333335</v>
      </c>
      <c r="E471" s="249">
        <v>619.9666666666667</v>
      </c>
      <c r="F471" s="249">
        <v>612.7833333333333</v>
      </c>
      <c r="G471" s="249">
        <v>602.51666666666665</v>
      </c>
      <c r="H471" s="249">
        <v>637.41666666666674</v>
      </c>
      <c r="I471" s="249">
        <v>647.68333333333339</v>
      </c>
      <c r="J471" s="249">
        <v>654.86666666666679</v>
      </c>
      <c r="K471" s="248">
        <v>640.5</v>
      </c>
      <c r="L471" s="248">
        <v>623.04999999999995</v>
      </c>
      <c r="M471" s="248">
        <v>0.53012000000000004</v>
      </c>
      <c r="N471" s="1"/>
      <c r="O471" s="1"/>
    </row>
    <row r="472" spans="1:15" ht="12.75" customHeight="1">
      <c r="A472" s="30">
        <v>462</v>
      </c>
      <c r="B472" s="227" t="s">
        <v>204</v>
      </c>
      <c r="C472" s="248">
        <v>1418.05</v>
      </c>
      <c r="D472" s="249">
        <v>1410.1000000000001</v>
      </c>
      <c r="E472" s="249">
        <v>1395.9500000000003</v>
      </c>
      <c r="F472" s="249">
        <v>1373.8500000000001</v>
      </c>
      <c r="G472" s="249">
        <v>1359.7000000000003</v>
      </c>
      <c r="H472" s="249">
        <v>1432.2000000000003</v>
      </c>
      <c r="I472" s="249">
        <v>1446.3500000000004</v>
      </c>
      <c r="J472" s="249">
        <v>1468.4500000000003</v>
      </c>
      <c r="K472" s="248">
        <v>1424.25</v>
      </c>
      <c r="L472" s="248">
        <v>1388</v>
      </c>
      <c r="M472" s="248">
        <v>4.6761400000000002</v>
      </c>
      <c r="N472" s="1"/>
      <c r="O472" s="1"/>
    </row>
    <row r="473" spans="1:15" ht="12.75" customHeight="1">
      <c r="A473" s="30">
        <v>463</v>
      </c>
      <c r="B473" s="227" t="s">
        <v>497</v>
      </c>
      <c r="C473" s="248">
        <v>35</v>
      </c>
      <c r="D473" s="249">
        <v>35.366666666666667</v>
      </c>
      <c r="E473" s="249">
        <v>34.533333333333331</v>
      </c>
      <c r="F473" s="249">
        <v>34.066666666666663</v>
      </c>
      <c r="G473" s="249">
        <v>33.233333333333327</v>
      </c>
      <c r="H473" s="249">
        <v>35.833333333333336</v>
      </c>
      <c r="I473" s="249">
        <v>36.666666666666664</v>
      </c>
      <c r="J473" s="249">
        <v>37.13333333333334</v>
      </c>
      <c r="K473" s="248">
        <v>36.200000000000003</v>
      </c>
      <c r="L473" s="248">
        <v>34.9</v>
      </c>
      <c r="M473" s="248">
        <v>122.50033999999999</v>
      </c>
      <c r="N473" s="1"/>
      <c r="O473" s="1"/>
    </row>
    <row r="474" spans="1:15" ht="12.75" customHeight="1">
      <c r="A474" s="30">
        <v>464</v>
      </c>
      <c r="B474" s="227" t="s">
        <v>838</v>
      </c>
      <c r="C474" s="248">
        <v>294.35000000000002</v>
      </c>
      <c r="D474" s="249">
        <v>297.55</v>
      </c>
      <c r="E474" s="249">
        <v>289.10000000000002</v>
      </c>
      <c r="F474" s="249">
        <v>283.85000000000002</v>
      </c>
      <c r="G474" s="249">
        <v>275.40000000000003</v>
      </c>
      <c r="H474" s="249">
        <v>302.8</v>
      </c>
      <c r="I474" s="249">
        <v>311.24999999999994</v>
      </c>
      <c r="J474" s="249">
        <v>316.5</v>
      </c>
      <c r="K474" s="248">
        <v>306</v>
      </c>
      <c r="L474" s="248">
        <v>292.3</v>
      </c>
      <c r="M474" s="248">
        <v>50.149050000000003</v>
      </c>
      <c r="N474" s="1"/>
      <c r="O474" s="1"/>
    </row>
    <row r="475" spans="1:15" ht="12.75" customHeight="1">
      <c r="A475" s="30">
        <v>465</v>
      </c>
      <c r="B475" s="227" t="s">
        <v>498</v>
      </c>
      <c r="C475" s="248">
        <v>294.85000000000002</v>
      </c>
      <c r="D475" s="249">
        <v>296.25</v>
      </c>
      <c r="E475" s="249">
        <v>291.60000000000002</v>
      </c>
      <c r="F475" s="249">
        <v>288.35000000000002</v>
      </c>
      <c r="G475" s="249">
        <v>283.70000000000005</v>
      </c>
      <c r="H475" s="249">
        <v>299.5</v>
      </c>
      <c r="I475" s="249">
        <v>304.14999999999998</v>
      </c>
      <c r="J475" s="249">
        <v>307.39999999999998</v>
      </c>
      <c r="K475" s="248">
        <v>300.89999999999998</v>
      </c>
      <c r="L475" s="248">
        <v>293</v>
      </c>
      <c r="M475" s="248">
        <v>4.6466799999999999</v>
      </c>
      <c r="N475" s="1"/>
      <c r="O475" s="1"/>
    </row>
    <row r="476" spans="1:15" ht="12.75" customHeight="1">
      <c r="A476" s="30">
        <v>466</v>
      </c>
      <c r="B476" s="227" t="s">
        <v>499</v>
      </c>
      <c r="C476" s="248">
        <v>2972.05</v>
      </c>
      <c r="D476" s="249">
        <v>2937.5499999999997</v>
      </c>
      <c r="E476" s="249">
        <v>2886.8499999999995</v>
      </c>
      <c r="F476" s="249">
        <v>2801.6499999999996</v>
      </c>
      <c r="G476" s="249">
        <v>2750.9499999999994</v>
      </c>
      <c r="H476" s="249">
        <v>3022.7499999999995</v>
      </c>
      <c r="I476" s="249">
        <v>3073.4499999999994</v>
      </c>
      <c r="J476" s="249">
        <v>3158.6499999999996</v>
      </c>
      <c r="K476" s="248">
        <v>2988.25</v>
      </c>
      <c r="L476" s="248">
        <v>2852.35</v>
      </c>
      <c r="M476" s="248">
        <v>2.4727999999999999</v>
      </c>
      <c r="N476" s="1"/>
      <c r="O476" s="1"/>
    </row>
    <row r="477" spans="1:15" ht="12.75" customHeight="1">
      <c r="A477" s="30">
        <v>467</v>
      </c>
      <c r="B477" s="227" t="s">
        <v>500</v>
      </c>
      <c r="C477" s="248">
        <v>560.25</v>
      </c>
      <c r="D477" s="249">
        <v>562.35</v>
      </c>
      <c r="E477" s="249">
        <v>554.1</v>
      </c>
      <c r="F477" s="249">
        <v>547.95000000000005</v>
      </c>
      <c r="G477" s="249">
        <v>539.70000000000005</v>
      </c>
      <c r="H477" s="249">
        <v>568.5</v>
      </c>
      <c r="I477" s="249">
        <v>576.75</v>
      </c>
      <c r="J477" s="249">
        <v>582.9</v>
      </c>
      <c r="K477" s="248">
        <v>570.6</v>
      </c>
      <c r="L477" s="248">
        <v>556.20000000000005</v>
      </c>
      <c r="M477" s="248">
        <v>0.91452</v>
      </c>
      <c r="N477" s="1"/>
      <c r="O477" s="1"/>
    </row>
    <row r="478" spans="1:15" ht="12.75" customHeight="1">
      <c r="A478" s="30">
        <v>468</v>
      </c>
      <c r="B478" s="227" t="s">
        <v>872</v>
      </c>
      <c r="C478" s="248">
        <v>538.70000000000005</v>
      </c>
      <c r="D478" s="249">
        <v>539.76666666666677</v>
      </c>
      <c r="E478" s="249">
        <v>531.53333333333353</v>
      </c>
      <c r="F478" s="249">
        <v>524.36666666666679</v>
      </c>
      <c r="G478" s="249">
        <v>516.13333333333355</v>
      </c>
      <c r="H478" s="249">
        <v>546.93333333333351</v>
      </c>
      <c r="I478" s="249">
        <v>555.16666666666686</v>
      </c>
      <c r="J478" s="249">
        <v>562.33333333333348</v>
      </c>
      <c r="K478" s="248">
        <v>548</v>
      </c>
      <c r="L478" s="248">
        <v>532.6</v>
      </c>
      <c r="M478" s="248">
        <v>4.8146500000000003</v>
      </c>
      <c r="N478" s="1"/>
      <c r="O478" s="1"/>
    </row>
    <row r="479" spans="1:15" ht="12.75" customHeight="1">
      <c r="A479" s="30">
        <v>469</v>
      </c>
      <c r="B479" s="227" t="s">
        <v>208</v>
      </c>
      <c r="C479" s="248">
        <v>770.15</v>
      </c>
      <c r="D479" s="249">
        <v>769.1</v>
      </c>
      <c r="E479" s="249">
        <v>764.30000000000007</v>
      </c>
      <c r="F479" s="249">
        <v>758.45</v>
      </c>
      <c r="G479" s="249">
        <v>753.65000000000009</v>
      </c>
      <c r="H479" s="249">
        <v>774.95</v>
      </c>
      <c r="I479" s="249">
        <v>779.75</v>
      </c>
      <c r="J479" s="249">
        <v>785.6</v>
      </c>
      <c r="K479" s="248">
        <v>773.9</v>
      </c>
      <c r="L479" s="248">
        <v>763.25</v>
      </c>
      <c r="M479" s="248">
        <v>8.8476900000000001</v>
      </c>
      <c r="N479" s="1"/>
      <c r="O479" s="1"/>
    </row>
    <row r="480" spans="1:15" ht="12.75" customHeight="1">
      <c r="A480" s="30">
        <v>470</v>
      </c>
      <c r="B480" s="227" t="s">
        <v>501</v>
      </c>
      <c r="C480" s="248">
        <v>859.55</v>
      </c>
      <c r="D480" s="249">
        <v>855.6</v>
      </c>
      <c r="E480" s="249">
        <v>803.2</v>
      </c>
      <c r="F480" s="249">
        <v>746.85</v>
      </c>
      <c r="G480" s="249">
        <v>694.45</v>
      </c>
      <c r="H480" s="249">
        <v>911.95</v>
      </c>
      <c r="I480" s="249">
        <v>964.34999999999991</v>
      </c>
      <c r="J480" s="249">
        <v>1020.7</v>
      </c>
      <c r="K480" s="248">
        <v>908</v>
      </c>
      <c r="L480" s="248">
        <v>799.25</v>
      </c>
      <c r="M480" s="248">
        <v>63.638069999999999</v>
      </c>
      <c r="N480" s="1"/>
      <c r="O480" s="1"/>
    </row>
    <row r="481" spans="1:15" ht="12.75" customHeight="1">
      <c r="A481" s="30">
        <v>471</v>
      </c>
      <c r="B481" s="227" t="s">
        <v>207</v>
      </c>
      <c r="C481" s="248">
        <v>7076</v>
      </c>
      <c r="D481" s="249">
        <v>7066.8</v>
      </c>
      <c r="E481" s="249">
        <v>7019.2000000000007</v>
      </c>
      <c r="F481" s="249">
        <v>6962.4000000000005</v>
      </c>
      <c r="G481" s="249">
        <v>6914.8000000000011</v>
      </c>
      <c r="H481" s="249">
        <v>7123.6</v>
      </c>
      <c r="I481" s="249">
        <v>7171.2000000000007</v>
      </c>
      <c r="J481" s="249">
        <v>7228</v>
      </c>
      <c r="K481" s="248">
        <v>7114.4</v>
      </c>
      <c r="L481" s="248">
        <v>7010</v>
      </c>
      <c r="M481" s="248">
        <v>2.5121899999999999</v>
      </c>
      <c r="N481" s="1"/>
      <c r="O481" s="1"/>
    </row>
    <row r="482" spans="1:15" ht="12.75" customHeight="1">
      <c r="A482" s="30">
        <v>472</v>
      </c>
      <c r="B482" s="227" t="s">
        <v>276</v>
      </c>
      <c r="C482" s="248">
        <v>85.1</v>
      </c>
      <c r="D482" s="249">
        <v>85.633333333333326</v>
      </c>
      <c r="E482" s="249">
        <v>82.966666666666654</v>
      </c>
      <c r="F482" s="249">
        <v>80.833333333333329</v>
      </c>
      <c r="G482" s="249">
        <v>78.166666666666657</v>
      </c>
      <c r="H482" s="249">
        <v>87.766666666666652</v>
      </c>
      <c r="I482" s="249">
        <v>90.433333333333337</v>
      </c>
      <c r="J482" s="249">
        <v>92.566666666666649</v>
      </c>
      <c r="K482" s="248">
        <v>88.3</v>
      </c>
      <c r="L482" s="248">
        <v>83.5</v>
      </c>
      <c r="M482" s="248">
        <v>305.15294999999998</v>
      </c>
      <c r="N482" s="1"/>
      <c r="O482" s="1"/>
    </row>
    <row r="483" spans="1:15" ht="12.75" customHeight="1">
      <c r="A483" s="30">
        <v>473</v>
      </c>
      <c r="B483" s="227" t="s">
        <v>206</v>
      </c>
      <c r="C483" s="248">
        <v>1754.5</v>
      </c>
      <c r="D483" s="249">
        <v>1756.2833333333335</v>
      </c>
      <c r="E483" s="249">
        <v>1737.5666666666671</v>
      </c>
      <c r="F483" s="249">
        <v>1720.6333333333334</v>
      </c>
      <c r="G483" s="249">
        <v>1701.916666666667</v>
      </c>
      <c r="H483" s="249">
        <v>1773.2166666666672</v>
      </c>
      <c r="I483" s="249">
        <v>1791.9333333333338</v>
      </c>
      <c r="J483" s="249">
        <v>1808.8666666666672</v>
      </c>
      <c r="K483" s="248">
        <v>1775</v>
      </c>
      <c r="L483" s="248">
        <v>1739.35</v>
      </c>
      <c r="M483" s="248">
        <v>2.2873100000000002</v>
      </c>
      <c r="N483" s="1"/>
      <c r="O483" s="1"/>
    </row>
    <row r="484" spans="1:15" ht="12.75" customHeight="1">
      <c r="A484" s="30">
        <v>474</v>
      </c>
      <c r="B484" s="258" t="s">
        <v>154</v>
      </c>
      <c r="C484" s="259">
        <v>914.2</v>
      </c>
      <c r="D484" s="259">
        <v>909.83333333333337</v>
      </c>
      <c r="E484" s="259">
        <v>902.4666666666667</v>
      </c>
      <c r="F484" s="259">
        <v>890.73333333333335</v>
      </c>
      <c r="G484" s="259">
        <v>883.36666666666667</v>
      </c>
      <c r="H484" s="259">
        <v>921.56666666666672</v>
      </c>
      <c r="I484" s="259">
        <v>928.93333333333328</v>
      </c>
      <c r="J484" s="258">
        <v>940.66666666666674</v>
      </c>
      <c r="K484" s="258">
        <v>917.2</v>
      </c>
      <c r="L484" s="258">
        <v>898.1</v>
      </c>
      <c r="M484" s="227">
        <v>6.7171399999999997</v>
      </c>
      <c r="N484" s="1"/>
      <c r="O484" s="1"/>
    </row>
    <row r="485" spans="1:15" ht="12.75" customHeight="1">
      <c r="A485" s="30">
        <v>475</v>
      </c>
      <c r="B485" s="258" t="s">
        <v>277</v>
      </c>
      <c r="C485" s="259">
        <v>271.25</v>
      </c>
      <c r="D485" s="259">
        <v>271.7833333333333</v>
      </c>
      <c r="E485" s="259">
        <v>268.66666666666663</v>
      </c>
      <c r="F485" s="259">
        <v>266.08333333333331</v>
      </c>
      <c r="G485" s="259">
        <v>262.96666666666664</v>
      </c>
      <c r="H485" s="259">
        <v>274.36666666666662</v>
      </c>
      <c r="I485" s="259">
        <v>277.48333333333329</v>
      </c>
      <c r="J485" s="258">
        <v>280.06666666666661</v>
      </c>
      <c r="K485" s="258">
        <v>274.89999999999998</v>
      </c>
      <c r="L485" s="258">
        <v>269.2</v>
      </c>
      <c r="M485" s="227">
        <v>6.0246500000000003</v>
      </c>
      <c r="N485" s="1"/>
      <c r="O485" s="1"/>
    </row>
    <row r="486" spans="1:15" ht="12.75" customHeight="1">
      <c r="A486" s="30">
        <v>476</v>
      </c>
      <c r="B486" s="258" t="s">
        <v>502</v>
      </c>
      <c r="C486" s="248">
        <v>2883.95</v>
      </c>
      <c r="D486" s="249">
        <v>2872.0833333333335</v>
      </c>
      <c r="E486" s="249">
        <v>2849.166666666667</v>
      </c>
      <c r="F486" s="249">
        <v>2814.3833333333337</v>
      </c>
      <c r="G486" s="249">
        <v>2791.4666666666672</v>
      </c>
      <c r="H486" s="249">
        <v>2906.8666666666668</v>
      </c>
      <c r="I486" s="249">
        <v>2929.7833333333338</v>
      </c>
      <c r="J486" s="249">
        <v>2964.5666666666666</v>
      </c>
      <c r="K486" s="248">
        <v>2895</v>
      </c>
      <c r="L486" s="248">
        <v>2837.3</v>
      </c>
      <c r="M486" s="248">
        <v>0.18174000000000001</v>
      </c>
      <c r="N486" s="1"/>
      <c r="O486" s="1"/>
    </row>
    <row r="487" spans="1:15" ht="12.75" customHeight="1">
      <c r="A487" s="30">
        <v>477</v>
      </c>
      <c r="B487" s="258" t="s">
        <v>503</v>
      </c>
      <c r="C487" s="259">
        <v>714.3</v>
      </c>
      <c r="D487" s="259">
        <v>714.5333333333333</v>
      </c>
      <c r="E487" s="259">
        <v>709.91666666666663</v>
      </c>
      <c r="F487" s="259">
        <v>705.5333333333333</v>
      </c>
      <c r="G487" s="259">
        <v>700.91666666666663</v>
      </c>
      <c r="H487" s="259">
        <v>718.91666666666663</v>
      </c>
      <c r="I487" s="259">
        <v>723.53333333333342</v>
      </c>
      <c r="J487" s="258">
        <v>727.91666666666663</v>
      </c>
      <c r="K487" s="258">
        <v>719.15</v>
      </c>
      <c r="L487" s="258">
        <v>710.15</v>
      </c>
      <c r="M487" s="227">
        <v>1.39873</v>
      </c>
      <c r="N487" s="1"/>
      <c r="O487" s="1"/>
    </row>
    <row r="488" spans="1:15" ht="12.75" customHeight="1">
      <c r="A488" s="30">
        <v>478</v>
      </c>
      <c r="B488" s="258" t="s">
        <v>504</v>
      </c>
      <c r="C488" s="248">
        <v>331.35</v>
      </c>
      <c r="D488" s="249">
        <v>334.31666666666666</v>
      </c>
      <c r="E488" s="249">
        <v>326.58333333333331</v>
      </c>
      <c r="F488" s="249">
        <v>321.81666666666666</v>
      </c>
      <c r="G488" s="249">
        <v>314.08333333333331</v>
      </c>
      <c r="H488" s="249">
        <v>339.08333333333331</v>
      </c>
      <c r="I488" s="249">
        <v>346.81666666666666</v>
      </c>
      <c r="J488" s="249">
        <v>351.58333333333331</v>
      </c>
      <c r="K488" s="248">
        <v>342.05</v>
      </c>
      <c r="L488" s="248">
        <v>329.55</v>
      </c>
      <c r="M488" s="248">
        <v>1.4816199999999999</v>
      </c>
      <c r="N488" s="1"/>
      <c r="O488" s="1"/>
    </row>
    <row r="489" spans="1:15" ht="12.75" customHeight="1">
      <c r="A489" s="30">
        <v>479</v>
      </c>
      <c r="B489" s="258" t="s">
        <v>505</v>
      </c>
      <c r="C489" s="259">
        <v>331.75</v>
      </c>
      <c r="D489" s="259">
        <v>331.25</v>
      </c>
      <c r="E489" s="249">
        <v>327.5</v>
      </c>
      <c r="F489" s="249">
        <v>323.25</v>
      </c>
      <c r="G489" s="249">
        <v>319.5</v>
      </c>
      <c r="H489" s="249">
        <v>335.5</v>
      </c>
      <c r="I489" s="249">
        <v>339.25</v>
      </c>
      <c r="J489" s="249">
        <v>343.5</v>
      </c>
      <c r="K489" s="248">
        <v>335</v>
      </c>
      <c r="L489" s="248">
        <v>327</v>
      </c>
      <c r="M489" s="248">
        <v>1.76817</v>
      </c>
      <c r="N489" s="1"/>
      <c r="O489" s="1"/>
    </row>
    <row r="490" spans="1:15" ht="12.75" customHeight="1">
      <c r="A490" s="30">
        <v>480</v>
      </c>
      <c r="B490" s="258" t="s">
        <v>506</v>
      </c>
      <c r="C490" s="248">
        <v>302.89999999999998</v>
      </c>
      <c r="D490" s="249">
        <v>300.73333333333335</v>
      </c>
      <c r="E490" s="249">
        <v>293.4666666666667</v>
      </c>
      <c r="F490" s="249">
        <v>284.03333333333336</v>
      </c>
      <c r="G490" s="249">
        <v>276.76666666666671</v>
      </c>
      <c r="H490" s="249">
        <v>310.16666666666669</v>
      </c>
      <c r="I490" s="249">
        <v>317.43333333333334</v>
      </c>
      <c r="J490" s="249">
        <v>326.86666666666667</v>
      </c>
      <c r="K490" s="248">
        <v>308</v>
      </c>
      <c r="L490" s="248">
        <v>291.3</v>
      </c>
      <c r="M490" s="248">
        <v>12.802390000000001</v>
      </c>
      <c r="N490" s="1"/>
      <c r="O490" s="1"/>
    </row>
    <row r="491" spans="1:15" ht="12.75" customHeight="1">
      <c r="A491" s="30">
        <v>481</v>
      </c>
      <c r="B491" s="258" t="s">
        <v>278</v>
      </c>
      <c r="C491" s="259">
        <v>1413.9</v>
      </c>
      <c r="D491" s="259">
        <v>1406.6333333333332</v>
      </c>
      <c r="E491" s="249">
        <v>1392.2666666666664</v>
      </c>
      <c r="F491" s="249">
        <v>1370.6333333333332</v>
      </c>
      <c r="G491" s="249">
        <v>1356.2666666666664</v>
      </c>
      <c r="H491" s="249">
        <v>1428.2666666666664</v>
      </c>
      <c r="I491" s="249">
        <v>1442.6333333333332</v>
      </c>
      <c r="J491" s="249">
        <v>1464.2666666666664</v>
      </c>
      <c r="K491" s="248">
        <v>1421</v>
      </c>
      <c r="L491" s="248">
        <v>1385</v>
      </c>
      <c r="M491" s="248">
        <v>10.432930000000001</v>
      </c>
      <c r="N491" s="1"/>
      <c r="O491" s="1"/>
    </row>
    <row r="492" spans="1:15" ht="12.75" customHeight="1">
      <c r="A492" s="30">
        <v>482</v>
      </c>
      <c r="B492" s="227" t="s">
        <v>873</v>
      </c>
      <c r="C492" s="248">
        <v>1345.25</v>
      </c>
      <c r="D492" s="249">
        <v>1335.0833333333333</v>
      </c>
      <c r="E492" s="249">
        <v>1320.2666666666664</v>
      </c>
      <c r="F492" s="249">
        <v>1295.2833333333331</v>
      </c>
      <c r="G492" s="249">
        <v>1280.4666666666662</v>
      </c>
      <c r="H492" s="249">
        <v>1360.0666666666666</v>
      </c>
      <c r="I492" s="249">
        <v>1374.8833333333337</v>
      </c>
      <c r="J492" s="249">
        <v>1399.8666666666668</v>
      </c>
      <c r="K492" s="248">
        <v>1349.9</v>
      </c>
      <c r="L492" s="248">
        <v>1310.0999999999999</v>
      </c>
      <c r="M492" s="248">
        <v>0.29174</v>
      </c>
      <c r="N492" s="1"/>
      <c r="O492" s="1"/>
    </row>
    <row r="493" spans="1:15" ht="12.75" customHeight="1">
      <c r="A493" s="30">
        <v>483</v>
      </c>
      <c r="B493" s="227" t="s">
        <v>209</v>
      </c>
      <c r="C493" s="259">
        <v>314.35000000000002</v>
      </c>
      <c r="D493" s="259">
        <v>312.61666666666667</v>
      </c>
      <c r="E493" s="249">
        <v>310.23333333333335</v>
      </c>
      <c r="F493" s="249">
        <v>306.11666666666667</v>
      </c>
      <c r="G493" s="249">
        <v>303.73333333333335</v>
      </c>
      <c r="H493" s="249">
        <v>316.73333333333335</v>
      </c>
      <c r="I493" s="249">
        <v>319.11666666666667</v>
      </c>
      <c r="J493" s="249">
        <v>323.23333333333335</v>
      </c>
      <c r="K493" s="248">
        <v>315</v>
      </c>
      <c r="L493" s="248">
        <v>308.5</v>
      </c>
      <c r="M493" s="248">
        <v>51.486969999999999</v>
      </c>
      <c r="N493" s="1"/>
      <c r="O493" s="1"/>
    </row>
    <row r="494" spans="1:15" ht="12.75" customHeight="1">
      <c r="A494" s="30">
        <v>484</v>
      </c>
      <c r="B494" s="227" t="s">
        <v>839</v>
      </c>
      <c r="C494" s="248">
        <v>431.45</v>
      </c>
      <c r="D494" s="249">
        <v>435.05</v>
      </c>
      <c r="E494" s="249">
        <v>426.40000000000003</v>
      </c>
      <c r="F494" s="249">
        <v>421.35</v>
      </c>
      <c r="G494" s="249">
        <v>412.70000000000005</v>
      </c>
      <c r="H494" s="249">
        <v>440.1</v>
      </c>
      <c r="I494" s="249">
        <v>448.75</v>
      </c>
      <c r="J494" s="249">
        <v>453.8</v>
      </c>
      <c r="K494" s="248">
        <v>443.7</v>
      </c>
      <c r="L494" s="248">
        <v>430</v>
      </c>
      <c r="M494" s="248">
        <v>0.54298999999999997</v>
      </c>
      <c r="N494" s="1"/>
      <c r="O494" s="1"/>
    </row>
    <row r="495" spans="1:15" ht="12.75" customHeight="1">
      <c r="A495" s="30">
        <v>485</v>
      </c>
      <c r="B495" s="227" t="s">
        <v>507</v>
      </c>
      <c r="C495" s="259">
        <v>1977.4</v>
      </c>
      <c r="D495" s="259">
        <v>1979.8166666666668</v>
      </c>
      <c r="E495" s="249">
        <v>1959.9833333333336</v>
      </c>
      <c r="F495" s="249">
        <v>1942.5666666666668</v>
      </c>
      <c r="G495" s="249">
        <v>1922.7333333333336</v>
      </c>
      <c r="H495" s="249">
        <v>1997.2333333333336</v>
      </c>
      <c r="I495" s="249">
        <v>2017.0666666666671</v>
      </c>
      <c r="J495" s="249">
        <v>2034.4833333333336</v>
      </c>
      <c r="K495" s="248">
        <v>1999.65</v>
      </c>
      <c r="L495" s="248">
        <v>1962.4</v>
      </c>
      <c r="M495" s="248">
        <v>1.2366200000000001</v>
      </c>
      <c r="N495" s="1"/>
      <c r="O495" s="1"/>
    </row>
    <row r="496" spans="1:15" ht="12.75" customHeight="1">
      <c r="A496" s="30">
        <v>486</v>
      </c>
      <c r="B496" s="227" t="s">
        <v>127</v>
      </c>
      <c r="C496" s="259">
        <v>8.35</v>
      </c>
      <c r="D496" s="259">
        <v>8.35</v>
      </c>
      <c r="E496" s="249">
        <v>8.25</v>
      </c>
      <c r="F496" s="249">
        <v>8.15</v>
      </c>
      <c r="G496" s="249">
        <v>8.0500000000000007</v>
      </c>
      <c r="H496" s="249">
        <v>8.4499999999999993</v>
      </c>
      <c r="I496" s="249">
        <v>8.5499999999999972</v>
      </c>
      <c r="J496" s="249">
        <v>8.6499999999999986</v>
      </c>
      <c r="K496" s="248">
        <v>8.4499999999999993</v>
      </c>
      <c r="L496" s="248">
        <v>8.25</v>
      </c>
      <c r="M496" s="248">
        <v>709.78218000000004</v>
      </c>
      <c r="N496" s="1"/>
      <c r="O496" s="1"/>
    </row>
    <row r="497" spans="1:15" ht="12.75" customHeight="1">
      <c r="A497" s="30">
        <v>487</v>
      </c>
      <c r="B497" s="227" t="s">
        <v>210</v>
      </c>
      <c r="C497" s="259">
        <v>836.3</v>
      </c>
      <c r="D497" s="259">
        <v>834.69999999999993</v>
      </c>
      <c r="E497" s="249">
        <v>830.74999999999989</v>
      </c>
      <c r="F497" s="249">
        <v>825.19999999999993</v>
      </c>
      <c r="G497" s="249">
        <v>821.24999999999989</v>
      </c>
      <c r="H497" s="249">
        <v>840.24999999999989</v>
      </c>
      <c r="I497" s="249">
        <v>844.19999999999993</v>
      </c>
      <c r="J497" s="249">
        <v>849.74999999999989</v>
      </c>
      <c r="K497" s="248">
        <v>838.65</v>
      </c>
      <c r="L497" s="248">
        <v>829.15</v>
      </c>
      <c r="M497" s="248">
        <v>4.8311099999999998</v>
      </c>
      <c r="N497" s="1"/>
      <c r="O497" s="1"/>
    </row>
    <row r="498" spans="1:15" ht="12.75" customHeight="1">
      <c r="A498" s="30">
        <v>488</v>
      </c>
      <c r="B498" s="227" t="s">
        <v>508</v>
      </c>
      <c r="C498" s="259">
        <v>230.6</v>
      </c>
      <c r="D498" s="259">
        <v>230.94999999999996</v>
      </c>
      <c r="E498" s="249">
        <v>226.84999999999991</v>
      </c>
      <c r="F498" s="249">
        <v>223.09999999999994</v>
      </c>
      <c r="G498" s="249">
        <v>218.99999999999989</v>
      </c>
      <c r="H498" s="249">
        <v>234.69999999999993</v>
      </c>
      <c r="I498" s="249">
        <v>238.8</v>
      </c>
      <c r="J498" s="249">
        <v>242.54999999999995</v>
      </c>
      <c r="K498" s="248">
        <v>235.05</v>
      </c>
      <c r="L498" s="248">
        <v>227.2</v>
      </c>
      <c r="M498" s="248">
        <v>5.6777600000000001</v>
      </c>
      <c r="N498" s="1"/>
      <c r="O498" s="1"/>
    </row>
    <row r="499" spans="1:15" ht="12.75" customHeight="1">
      <c r="A499" s="30">
        <v>489</v>
      </c>
      <c r="B499" s="227" t="s">
        <v>509</v>
      </c>
      <c r="C499" s="259">
        <v>75.5</v>
      </c>
      <c r="D499" s="259">
        <v>76.86666666666666</v>
      </c>
      <c r="E499" s="249">
        <v>73.883333333333326</v>
      </c>
      <c r="F499" s="249">
        <v>72.266666666666666</v>
      </c>
      <c r="G499" s="249">
        <v>69.283333333333331</v>
      </c>
      <c r="H499" s="249">
        <v>78.48333333333332</v>
      </c>
      <c r="I499" s="249">
        <v>81.46666666666664</v>
      </c>
      <c r="J499" s="249">
        <v>83.083333333333314</v>
      </c>
      <c r="K499" s="248">
        <v>79.849999999999994</v>
      </c>
      <c r="L499" s="248">
        <v>75.25</v>
      </c>
      <c r="M499" s="248">
        <v>24.86074</v>
      </c>
      <c r="N499" s="1"/>
      <c r="O499" s="1"/>
    </row>
    <row r="500" spans="1:15" ht="12.75" customHeight="1">
      <c r="A500" s="30">
        <v>490</v>
      </c>
      <c r="B500" s="227" t="s">
        <v>510</v>
      </c>
      <c r="C500" s="259">
        <v>777.25</v>
      </c>
      <c r="D500" s="259">
        <v>776.88333333333333</v>
      </c>
      <c r="E500" s="249">
        <v>771.36666666666667</v>
      </c>
      <c r="F500" s="249">
        <v>765.48333333333335</v>
      </c>
      <c r="G500" s="249">
        <v>759.9666666666667</v>
      </c>
      <c r="H500" s="249">
        <v>782.76666666666665</v>
      </c>
      <c r="I500" s="249">
        <v>788.2833333333333</v>
      </c>
      <c r="J500" s="249">
        <v>794.16666666666663</v>
      </c>
      <c r="K500" s="248">
        <v>782.4</v>
      </c>
      <c r="L500" s="248">
        <v>771</v>
      </c>
      <c r="M500" s="248">
        <v>0.98219000000000001</v>
      </c>
      <c r="N500" s="1"/>
      <c r="O500" s="1"/>
    </row>
    <row r="501" spans="1:15" ht="12.75" customHeight="1">
      <c r="A501" s="30">
        <v>491</v>
      </c>
      <c r="B501" s="227" t="s">
        <v>279</v>
      </c>
      <c r="C501" s="259">
        <v>1496.4</v>
      </c>
      <c r="D501" s="259">
        <v>1490.05</v>
      </c>
      <c r="E501" s="249">
        <v>1478.1</v>
      </c>
      <c r="F501" s="249">
        <v>1459.8</v>
      </c>
      <c r="G501" s="249">
        <v>1447.85</v>
      </c>
      <c r="H501" s="249">
        <v>1508.35</v>
      </c>
      <c r="I501" s="249">
        <v>1520.3000000000002</v>
      </c>
      <c r="J501" s="249">
        <v>1538.6</v>
      </c>
      <c r="K501" s="248">
        <v>1502</v>
      </c>
      <c r="L501" s="248">
        <v>1471.75</v>
      </c>
      <c r="M501" s="248">
        <v>0.52007000000000003</v>
      </c>
      <c r="N501" s="1"/>
      <c r="O501" s="1"/>
    </row>
    <row r="502" spans="1:15" ht="12.75" customHeight="1">
      <c r="A502" s="30">
        <v>492</v>
      </c>
      <c r="B502" s="227" t="s">
        <v>211</v>
      </c>
      <c r="C502" s="227">
        <v>389.05</v>
      </c>
      <c r="D502" s="259">
        <v>388.41666666666669</v>
      </c>
      <c r="E502" s="249">
        <v>386.33333333333337</v>
      </c>
      <c r="F502" s="249">
        <v>383.61666666666667</v>
      </c>
      <c r="G502" s="249">
        <v>381.53333333333336</v>
      </c>
      <c r="H502" s="249">
        <v>391.13333333333338</v>
      </c>
      <c r="I502" s="249">
        <v>393.21666666666675</v>
      </c>
      <c r="J502" s="249">
        <v>395.93333333333339</v>
      </c>
      <c r="K502" s="248">
        <v>390.5</v>
      </c>
      <c r="L502" s="248">
        <v>385.7</v>
      </c>
      <c r="M502" s="248">
        <v>44.19023</v>
      </c>
      <c r="N502" s="1"/>
      <c r="O502" s="1"/>
    </row>
    <row r="503" spans="1:15" ht="12.75" customHeight="1">
      <c r="A503" s="30">
        <v>493</v>
      </c>
      <c r="B503" s="227" t="s">
        <v>511</v>
      </c>
      <c r="C503" s="227">
        <v>223.7</v>
      </c>
      <c r="D503" s="259">
        <v>223.21666666666667</v>
      </c>
      <c r="E503" s="249">
        <v>220.18333333333334</v>
      </c>
      <c r="F503" s="249">
        <v>216.66666666666666</v>
      </c>
      <c r="G503" s="249">
        <v>213.63333333333333</v>
      </c>
      <c r="H503" s="249">
        <v>226.73333333333335</v>
      </c>
      <c r="I503" s="249">
        <v>229.76666666666671</v>
      </c>
      <c r="J503" s="249">
        <v>233.28333333333336</v>
      </c>
      <c r="K503" s="248">
        <v>226.25</v>
      </c>
      <c r="L503" s="248">
        <v>219.7</v>
      </c>
      <c r="M503" s="248">
        <v>6.38422</v>
      </c>
      <c r="N503" s="1"/>
      <c r="O503" s="1"/>
    </row>
    <row r="504" spans="1:15" ht="12.75" customHeight="1">
      <c r="A504" s="30">
        <v>494</v>
      </c>
      <c r="B504" s="227" t="s">
        <v>280</v>
      </c>
      <c r="C504" s="227">
        <v>21.4</v>
      </c>
      <c r="D504" s="259">
        <v>21.583333333333332</v>
      </c>
      <c r="E504" s="249">
        <v>21.066666666666663</v>
      </c>
      <c r="F504" s="249">
        <v>20.733333333333331</v>
      </c>
      <c r="G504" s="249">
        <v>20.216666666666661</v>
      </c>
      <c r="H504" s="249">
        <v>21.916666666666664</v>
      </c>
      <c r="I504" s="249">
        <v>22.433333333333337</v>
      </c>
      <c r="J504" s="249">
        <v>22.766666666666666</v>
      </c>
      <c r="K504" s="248">
        <v>22.1</v>
      </c>
      <c r="L504" s="248">
        <v>21.25</v>
      </c>
      <c r="M504" s="248">
        <v>3330.8215</v>
      </c>
      <c r="N504" s="1"/>
      <c r="O504" s="1"/>
    </row>
    <row r="505" spans="1:15" ht="12.75" customHeight="1">
      <c r="A505" s="30">
        <v>495</v>
      </c>
      <c r="B505" s="227" t="s">
        <v>840</v>
      </c>
      <c r="C505" s="227">
        <v>9204.65</v>
      </c>
      <c r="D505" s="259">
        <v>9205.5333333333328</v>
      </c>
      <c r="E505" s="249">
        <v>9161.116666666665</v>
      </c>
      <c r="F505" s="249">
        <v>9117.5833333333321</v>
      </c>
      <c r="G505" s="249">
        <v>9073.1666666666642</v>
      </c>
      <c r="H505" s="249">
        <v>9249.0666666666657</v>
      </c>
      <c r="I505" s="249">
        <v>9293.4833333333336</v>
      </c>
      <c r="J505" s="249">
        <v>9337.0166666666664</v>
      </c>
      <c r="K505" s="248">
        <v>9249.9500000000007</v>
      </c>
      <c r="L505" s="248">
        <v>9162</v>
      </c>
      <c r="M505" s="248">
        <v>7.7799999999999994E-2</v>
      </c>
      <c r="N505" s="1"/>
      <c r="O505" s="1"/>
    </row>
    <row r="506" spans="1:15" ht="12.75" customHeight="1">
      <c r="A506" s="30">
        <v>496</v>
      </c>
      <c r="B506" s="227" t="s">
        <v>212</v>
      </c>
      <c r="C506" s="259">
        <v>252.05</v>
      </c>
      <c r="D506" s="249">
        <v>251.66666666666666</v>
      </c>
      <c r="E506" s="249">
        <v>249.93333333333331</v>
      </c>
      <c r="F506" s="249">
        <v>247.81666666666666</v>
      </c>
      <c r="G506" s="249">
        <v>246.08333333333331</v>
      </c>
      <c r="H506" s="249">
        <v>253.7833333333333</v>
      </c>
      <c r="I506" s="249">
        <v>255.51666666666665</v>
      </c>
      <c r="J506" s="248">
        <v>257.63333333333333</v>
      </c>
      <c r="K506" s="248">
        <v>253.4</v>
      </c>
      <c r="L506" s="248">
        <v>249.55</v>
      </c>
      <c r="M506" s="227">
        <v>31.87837</v>
      </c>
      <c r="N506" s="1"/>
      <c r="O506" s="1"/>
    </row>
    <row r="507" spans="1:15" ht="12.75" customHeight="1">
      <c r="A507" s="30">
        <v>497</v>
      </c>
      <c r="B507" s="227" t="s">
        <v>512</v>
      </c>
      <c r="C507" s="259">
        <v>216.7</v>
      </c>
      <c r="D507" s="249">
        <v>216.96666666666667</v>
      </c>
      <c r="E507" s="249">
        <v>214.73333333333335</v>
      </c>
      <c r="F507" s="249">
        <v>212.76666666666668</v>
      </c>
      <c r="G507" s="249">
        <v>210.53333333333336</v>
      </c>
      <c r="H507" s="249">
        <v>218.93333333333334</v>
      </c>
      <c r="I507" s="249">
        <v>221.16666666666663</v>
      </c>
      <c r="J507" s="248">
        <v>223.13333333333333</v>
      </c>
      <c r="K507" s="248">
        <v>219.2</v>
      </c>
      <c r="L507" s="248">
        <v>215</v>
      </c>
      <c r="M507" s="227">
        <v>4.6993299999999998</v>
      </c>
      <c r="N507" s="1"/>
      <c r="O507" s="1"/>
    </row>
    <row r="508" spans="1:15" ht="12.75" customHeight="1">
      <c r="A508" s="30">
        <v>498</v>
      </c>
      <c r="B508" s="227" t="s">
        <v>813</v>
      </c>
      <c r="C508" s="227">
        <v>62.15</v>
      </c>
      <c r="D508" s="259">
        <v>62.316666666666663</v>
      </c>
      <c r="E508" s="249">
        <v>61.833333333333329</v>
      </c>
      <c r="F508" s="249">
        <v>61.516666666666666</v>
      </c>
      <c r="G508" s="249">
        <v>61.033333333333331</v>
      </c>
      <c r="H508" s="249">
        <v>62.633333333333326</v>
      </c>
      <c r="I508" s="249">
        <v>63.11666666666666</v>
      </c>
      <c r="J508" s="249">
        <v>63.433333333333323</v>
      </c>
      <c r="K508" s="248">
        <v>62.8</v>
      </c>
      <c r="L508" s="248">
        <v>62</v>
      </c>
      <c r="M508" s="248">
        <v>214.70296999999999</v>
      </c>
      <c r="N508" s="1"/>
      <c r="O508" s="1"/>
    </row>
    <row r="509" spans="1:15" ht="12.75" customHeight="1">
      <c r="A509" s="30">
        <v>499</v>
      </c>
      <c r="B509" s="227" t="s">
        <v>804</v>
      </c>
      <c r="C509" s="227">
        <v>409.25</v>
      </c>
      <c r="D509" s="259">
        <v>408.41666666666669</v>
      </c>
      <c r="E509" s="249">
        <v>405.43333333333339</v>
      </c>
      <c r="F509" s="249">
        <v>401.61666666666673</v>
      </c>
      <c r="G509" s="249">
        <v>398.63333333333344</v>
      </c>
      <c r="H509" s="249">
        <v>412.23333333333335</v>
      </c>
      <c r="I509" s="249">
        <v>415.21666666666658</v>
      </c>
      <c r="J509" s="249">
        <v>419.0333333333333</v>
      </c>
      <c r="K509" s="248">
        <v>411.4</v>
      </c>
      <c r="L509" s="248">
        <v>404.6</v>
      </c>
      <c r="M509" s="248">
        <v>7.5850799999999996</v>
      </c>
      <c r="N509" s="1"/>
      <c r="O509" s="1"/>
    </row>
    <row r="510" spans="1:15" ht="12.75" customHeight="1">
      <c r="A510" s="298">
        <v>500</v>
      </c>
      <c r="B510" s="227" t="s">
        <v>513</v>
      </c>
      <c r="C510" s="259">
        <v>1587.35</v>
      </c>
      <c r="D510" s="249">
        <v>1589.3666666666668</v>
      </c>
      <c r="E510" s="249">
        <v>1578.9833333333336</v>
      </c>
      <c r="F510" s="249">
        <v>1570.6166666666668</v>
      </c>
      <c r="G510" s="249">
        <v>1560.2333333333336</v>
      </c>
      <c r="H510" s="249">
        <v>1597.7333333333336</v>
      </c>
      <c r="I510" s="249">
        <v>1608.1166666666668</v>
      </c>
      <c r="J510" s="248">
        <v>1616.4833333333336</v>
      </c>
      <c r="K510" s="248">
        <v>1599.75</v>
      </c>
      <c r="L510" s="248">
        <v>1581</v>
      </c>
      <c r="M510" s="227">
        <v>5.7919999999999999E-2</v>
      </c>
      <c r="N510" s="1"/>
      <c r="O510" s="1"/>
    </row>
    <row r="511" spans="1:15" ht="12.75" customHeight="1">
      <c r="A511" s="227">
        <v>501</v>
      </c>
      <c r="B511" s="227" t="s">
        <v>514</v>
      </c>
      <c r="C511" s="227">
        <v>1360.15</v>
      </c>
      <c r="D511" s="259">
        <v>1367.9166666666667</v>
      </c>
      <c r="E511" s="249">
        <v>1349.2333333333336</v>
      </c>
      <c r="F511" s="249">
        <v>1338.3166666666668</v>
      </c>
      <c r="G511" s="249">
        <v>1319.6333333333337</v>
      </c>
      <c r="H511" s="249">
        <v>1378.8333333333335</v>
      </c>
      <c r="I511" s="249">
        <v>1397.5166666666664</v>
      </c>
      <c r="J511" s="249">
        <v>1408.4333333333334</v>
      </c>
      <c r="K511" s="248">
        <v>1386.6</v>
      </c>
      <c r="L511" s="248">
        <v>1357</v>
      </c>
      <c r="M511" s="248">
        <v>0.29368</v>
      </c>
      <c r="N511" s="1"/>
      <c r="O511" s="1"/>
    </row>
    <row r="512" spans="1:15" ht="12.75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61" t="s">
        <v>283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6" t="s">
        <v>213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6" t="s">
        <v>214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6" t="s">
        <v>215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46" t="s">
        <v>216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46" t="s">
        <v>217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65" t="s">
        <v>219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5" t="s">
        <v>220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5" t="s">
        <v>221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5" t="s">
        <v>222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65" t="s">
        <v>223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65" t="s">
        <v>224</v>
      </c>
      <c r="N529" s="1"/>
      <c r="O529" s="1"/>
    </row>
    <row r="530" spans="1:15" ht="12.75" customHeight="1">
      <c r="A530" s="65" t="s">
        <v>225</v>
      </c>
      <c r="N530" s="1"/>
      <c r="O530" s="1"/>
    </row>
    <row r="531" spans="1:15" ht="12.75" customHeight="1">
      <c r="A531" s="65" t="s">
        <v>226</v>
      </c>
      <c r="N531" s="1"/>
      <c r="O531" s="1"/>
    </row>
    <row r="532" spans="1:15" ht="12.75" customHeight="1">
      <c r="A532" s="65" t="s">
        <v>227</v>
      </c>
      <c r="N532" s="1"/>
      <c r="O532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466"/>
  <sheetViews>
    <sheetView zoomScale="85" zoomScaleNormal="85" workbookViewId="0">
      <pane ySplit="9" topLeftCell="A10" activePane="bottomLeft" state="frozen"/>
      <selection pane="bottomLeft" activeCell="H10" sqref="H10"/>
    </sheetView>
  </sheetViews>
  <sheetFormatPr defaultColWidth="17.285156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35" width="9.28515625" customWidth="1"/>
  </cols>
  <sheetData>
    <row r="1" spans="1:35" ht="12" customHeight="1">
      <c r="A1" s="69" t="s">
        <v>285</v>
      </c>
      <c r="B1" s="70"/>
      <c r="C1" s="71"/>
      <c r="D1" s="72"/>
      <c r="E1" s="70"/>
      <c r="F1" s="70"/>
      <c r="G1" s="70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  <c r="AD1" s="73"/>
      <c r="AE1" s="73"/>
      <c r="AF1" s="73"/>
      <c r="AG1" s="73"/>
      <c r="AH1" s="73"/>
      <c r="AI1" s="73"/>
    </row>
    <row r="2" spans="1:35" ht="12.75" customHeight="1">
      <c r="A2" s="74"/>
      <c r="B2" s="75"/>
      <c r="C2" s="76"/>
      <c r="D2" s="77"/>
      <c r="E2" s="75"/>
      <c r="F2" s="75"/>
      <c r="G2" s="75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3"/>
      <c r="AI2" s="73"/>
    </row>
    <row r="3" spans="1:35" ht="12.75" customHeight="1">
      <c r="A3" s="74"/>
      <c r="B3" s="75"/>
      <c r="C3" s="76"/>
      <c r="D3" s="77"/>
      <c r="E3" s="75"/>
      <c r="F3" s="75"/>
      <c r="G3" s="75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</row>
    <row r="4" spans="1:35" ht="12.75" customHeight="1">
      <c r="A4" s="74"/>
      <c r="B4" s="75"/>
      <c r="C4" s="76"/>
      <c r="D4" s="77"/>
      <c r="E4" s="75"/>
      <c r="F4" s="75"/>
      <c r="G4" s="75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</row>
    <row r="5" spans="1:35" ht="6" customHeight="1">
      <c r="A5" s="383"/>
      <c r="B5" s="384"/>
      <c r="C5" s="383"/>
      <c r="D5" s="384"/>
      <c r="E5" s="70"/>
      <c r="F5" s="70"/>
      <c r="G5" s="70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</row>
    <row r="6" spans="1:35" ht="26.25" customHeight="1">
      <c r="A6" s="73"/>
      <c r="B6" s="78"/>
      <c r="C6" s="66"/>
      <c r="D6" s="66"/>
      <c r="E6" s="257" t="s">
        <v>284</v>
      </c>
      <c r="F6" s="70"/>
      <c r="G6" s="70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/>
      <c r="AG6" s="73"/>
      <c r="AH6" s="73"/>
      <c r="AI6" s="73"/>
    </row>
    <row r="7" spans="1:35" ht="16.5" customHeight="1">
      <c r="A7" s="79" t="s">
        <v>515</v>
      </c>
      <c r="B7" s="385" t="s">
        <v>516</v>
      </c>
      <c r="C7" s="384"/>
      <c r="D7" s="7">
        <f>Main!B10</f>
        <v>44915</v>
      </c>
      <c r="E7" s="80"/>
      <c r="F7" s="70"/>
      <c r="G7" s="81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3"/>
      <c r="AE7" s="73"/>
      <c r="AF7" s="73"/>
      <c r="AG7" s="73"/>
      <c r="AH7" s="73"/>
      <c r="AI7" s="73"/>
    </row>
    <row r="8" spans="1:35" ht="12.75" customHeight="1">
      <c r="A8" s="69"/>
      <c r="B8" s="70"/>
      <c r="C8" s="71"/>
      <c r="D8" s="72"/>
      <c r="E8" s="80"/>
      <c r="F8" s="80"/>
      <c r="G8" s="80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3"/>
      <c r="AE8" s="73"/>
      <c r="AF8" s="73"/>
      <c r="AG8" s="73"/>
      <c r="AH8" s="73"/>
      <c r="AI8" s="73"/>
    </row>
    <row r="9" spans="1:35" ht="51">
      <c r="A9" s="82" t="s">
        <v>517</v>
      </c>
      <c r="B9" s="83" t="s">
        <v>518</v>
      </c>
      <c r="C9" s="83" t="s">
        <v>519</v>
      </c>
      <c r="D9" s="83" t="s">
        <v>520</v>
      </c>
      <c r="E9" s="83" t="s">
        <v>521</v>
      </c>
      <c r="F9" s="83" t="s">
        <v>522</v>
      </c>
      <c r="G9" s="83" t="s">
        <v>523</v>
      </c>
      <c r="H9" s="83" t="s">
        <v>524</v>
      </c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3"/>
      <c r="AI9" s="73"/>
    </row>
    <row r="10" spans="1:35" ht="12.75" customHeight="1">
      <c r="A10" s="84">
        <v>44914</v>
      </c>
      <c r="B10" s="29">
        <v>543377</v>
      </c>
      <c r="C10" s="28" t="s">
        <v>1103</v>
      </c>
      <c r="D10" s="28" t="s">
        <v>1104</v>
      </c>
      <c r="E10" s="28" t="s">
        <v>525</v>
      </c>
      <c r="F10" s="85">
        <v>20000</v>
      </c>
      <c r="G10" s="29">
        <v>8.75</v>
      </c>
      <c r="H10" s="29" t="s">
        <v>304</v>
      </c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</row>
    <row r="11" spans="1:35" ht="12.75" customHeight="1">
      <c r="A11" s="84">
        <v>44914</v>
      </c>
      <c r="B11" s="29">
        <v>543377</v>
      </c>
      <c r="C11" s="28" t="s">
        <v>1103</v>
      </c>
      <c r="D11" s="28" t="s">
        <v>1104</v>
      </c>
      <c r="E11" s="28" t="s">
        <v>526</v>
      </c>
      <c r="F11" s="85">
        <v>30000</v>
      </c>
      <c r="G11" s="29">
        <v>8.83</v>
      </c>
      <c r="H11" s="29" t="s">
        <v>304</v>
      </c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3"/>
    </row>
    <row r="12" spans="1:35" ht="12.75" customHeight="1">
      <c r="A12" s="84">
        <v>44914</v>
      </c>
      <c r="B12" s="29">
        <v>543377</v>
      </c>
      <c r="C12" s="28" t="s">
        <v>1103</v>
      </c>
      <c r="D12" s="28" t="s">
        <v>1105</v>
      </c>
      <c r="E12" s="28" t="s">
        <v>525</v>
      </c>
      <c r="F12" s="85">
        <v>30000</v>
      </c>
      <c r="G12" s="29">
        <v>8.83</v>
      </c>
      <c r="H12" s="29" t="s">
        <v>304</v>
      </c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3"/>
      <c r="AE12" s="73"/>
      <c r="AF12" s="73"/>
      <c r="AG12" s="73"/>
      <c r="AH12" s="73"/>
      <c r="AI12" s="73"/>
    </row>
    <row r="13" spans="1:35" ht="12.75" customHeight="1">
      <c r="A13" s="84">
        <v>44914</v>
      </c>
      <c r="B13" s="29">
        <v>539115</v>
      </c>
      <c r="C13" s="28" t="s">
        <v>1035</v>
      </c>
      <c r="D13" s="28" t="s">
        <v>1106</v>
      </c>
      <c r="E13" s="28" t="s">
        <v>525</v>
      </c>
      <c r="F13" s="85">
        <v>10112</v>
      </c>
      <c r="G13" s="29">
        <v>61.62</v>
      </c>
      <c r="H13" s="29" t="s">
        <v>304</v>
      </c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3"/>
      <c r="AE13" s="73"/>
      <c r="AF13" s="73"/>
      <c r="AG13" s="73"/>
      <c r="AH13" s="73"/>
      <c r="AI13" s="73"/>
    </row>
    <row r="14" spans="1:35" ht="12.75" customHeight="1">
      <c r="A14" s="84">
        <v>44914</v>
      </c>
      <c r="B14" s="29">
        <v>543209</v>
      </c>
      <c r="C14" s="28" t="s">
        <v>1107</v>
      </c>
      <c r="D14" s="28" t="s">
        <v>1108</v>
      </c>
      <c r="E14" s="28" t="s">
        <v>526</v>
      </c>
      <c r="F14" s="85">
        <v>24000</v>
      </c>
      <c r="G14" s="29">
        <v>38.020000000000003</v>
      </c>
      <c r="H14" s="29" t="s">
        <v>304</v>
      </c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73"/>
      <c r="AF14" s="73"/>
      <c r="AG14" s="73"/>
      <c r="AH14" s="73"/>
      <c r="AI14" s="73"/>
    </row>
    <row r="15" spans="1:35" ht="12.75" customHeight="1">
      <c r="A15" s="84">
        <v>44914</v>
      </c>
      <c r="B15" s="29">
        <v>534920</v>
      </c>
      <c r="C15" s="28" t="s">
        <v>1109</v>
      </c>
      <c r="D15" s="28" t="s">
        <v>1110</v>
      </c>
      <c r="E15" s="28" t="s">
        <v>525</v>
      </c>
      <c r="F15" s="85">
        <v>87784</v>
      </c>
      <c r="G15" s="29">
        <v>1.3</v>
      </c>
      <c r="H15" s="29" t="s">
        <v>304</v>
      </c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3"/>
      <c r="AE15" s="73"/>
      <c r="AF15" s="73"/>
      <c r="AG15" s="73"/>
      <c r="AH15" s="73"/>
      <c r="AI15" s="73"/>
    </row>
    <row r="16" spans="1:35" ht="12.75" customHeight="1">
      <c r="A16" s="84">
        <v>44914</v>
      </c>
      <c r="B16" s="29">
        <v>534920</v>
      </c>
      <c r="C16" s="28" t="s">
        <v>1109</v>
      </c>
      <c r="D16" s="28" t="s">
        <v>1111</v>
      </c>
      <c r="E16" s="28" t="s">
        <v>526</v>
      </c>
      <c r="F16" s="85">
        <v>127683</v>
      </c>
      <c r="G16" s="29">
        <v>1.3</v>
      </c>
      <c r="H16" s="29" t="s">
        <v>304</v>
      </c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3"/>
      <c r="AE16" s="73"/>
      <c r="AF16" s="73"/>
      <c r="AG16" s="73"/>
      <c r="AH16" s="73"/>
      <c r="AI16" s="73"/>
    </row>
    <row r="17" spans="1:35" ht="12.75" customHeight="1">
      <c r="A17" s="84">
        <v>44914</v>
      </c>
      <c r="B17" s="29">
        <v>531909</v>
      </c>
      <c r="C17" s="28" t="s">
        <v>1112</v>
      </c>
      <c r="D17" s="28" t="s">
        <v>1113</v>
      </c>
      <c r="E17" s="28" t="s">
        <v>526</v>
      </c>
      <c r="F17" s="85">
        <v>360000</v>
      </c>
      <c r="G17" s="29">
        <v>7.14</v>
      </c>
      <c r="H17" s="29" t="s">
        <v>304</v>
      </c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73"/>
      <c r="AE17" s="73"/>
      <c r="AF17" s="73"/>
      <c r="AG17" s="73"/>
      <c r="AH17" s="73"/>
      <c r="AI17" s="73"/>
    </row>
    <row r="18" spans="1:35" ht="12.75" customHeight="1">
      <c r="A18" s="84">
        <v>44914</v>
      </c>
      <c r="B18" s="29">
        <v>539559</v>
      </c>
      <c r="C18" s="28" t="s">
        <v>1069</v>
      </c>
      <c r="D18" s="28" t="s">
        <v>1070</v>
      </c>
      <c r="E18" s="28" t="s">
        <v>526</v>
      </c>
      <c r="F18" s="85">
        <v>17000</v>
      </c>
      <c r="G18" s="29">
        <v>102.01</v>
      </c>
      <c r="H18" s="29" t="s">
        <v>304</v>
      </c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3"/>
      <c r="AE18" s="73"/>
      <c r="AF18" s="73"/>
      <c r="AG18" s="73"/>
      <c r="AH18" s="73"/>
      <c r="AI18" s="73"/>
    </row>
    <row r="19" spans="1:35" ht="12.75" customHeight="1">
      <c r="A19" s="84">
        <v>44914</v>
      </c>
      <c r="B19" s="29">
        <v>542906</v>
      </c>
      <c r="C19" s="28" t="s">
        <v>1114</v>
      </c>
      <c r="D19" s="28" t="s">
        <v>1115</v>
      </c>
      <c r="E19" s="28" t="s">
        <v>525</v>
      </c>
      <c r="F19" s="85">
        <v>30000</v>
      </c>
      <c r="G19" s="29">
        <v>47</v>
      </c>
      <c r="H19" s="29" t="s">
        <v>304</v>
      </c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73"/>
      <c r="X19" s="73"/>
      <c r="Y19" s="73"/>
      <c r="Z19" s="73"/>
      <c r="AA19" s="73"/>
      <c r="AB19" s="73"/>
      <c r="AC19" s="73"/>
      <c r="AD19" s="73"/>
      <c r="AE19" s="73"/>
      <c r="AF19" s="73"/>
      <c r="AG19" s="73"/>
      <c r="AH19" s="73"/>
      <c r="AI19" s="73"/>
    </row>
    <row r="20" spans="1:35" ht="12.75" customHeight="1">
      <c r="A20" s="84">
        <v>44914</v>
      </c>
      <c r="B20" s="29">
        <v>540204</v>
      </c>
      <c r="C20" s="28" t="s">
        <v>1028</v>
      </c>
      <c r="D20" s="28" t="s">
        <v>1116</v>
      </c>
      <c r="E20" s="28" t="s">
        <v>526</v>
      </c>
      <c r="F20" s="85">
        <v>148482</v>
      </c>
      <c r="G20" s="29">
        <v>47.2</v>
      </c>
      <c r="H20" s="29" t="s">
        <v>304</v>
      </c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3"/>
      <c r="Y20" s="73"/>
      <c r="Z20" s="73"/>
      <c r="AA20" s="73"/>
      <c r="AB20" s="73"/>
      <c r="AC20" s="73"/>
      <c r="AD20" s="73"/>
      <c r="AE20" s="73"/>
      <c r="AF20" s="73"/>
      <c r="AG20" s="73"/>
      <c r="AH20" s="73"/>
      <c r="AI20" s="73"/>
    </row>
    <row r="21" spans="1:35" ht="12.75" customHeight="1">
      <c r="A21" s="84">
        <v>44914</v>
      </c>
      <c r="B21" s="29">
        <v>540204</v>
      </c>
      <c r="C21" s="28" t="s">
        <v>1028</v>
      </c>
      <c r="D21" s="28" t="s">
        <v>1036</v>
      </c>
      <c r="E21" s="28" t="s">
        <v>525</v>
      </c>
      <c r="F21" s="85">
        <v>110000</v>
      </c>
      <c r="G21" s="29">
        <v>47.16</v>
      </c>
      <c r="H21" s="29" t="s">
        <v>304</v>
      </c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3"/>
      <c r="AE21" s="73"/>
      <c r="AF21" s="73"/>
      <c r="AG21" s="73"/>
      <c r="AH21" s="73"/>
      <c r="AI21" s="73"/>
    </row>
    <row r="22" spans="1:35" ht="12.75" customHeight="1">
      <c r="A22" s="84">
        <v>44914</v>
      </c>
      <c r="B22" s="29">
        <v>531364</v>
      </c>
      <c r="C22" s="28" t="s">
        <v>1117</v>
      </c>
      <c r="D22" s="28" t="s">
        <v>1118</v>
      </c>
      <c r="E22" s="28" t="s">
        <v>525</v>
      </c>
      <c r="F22" s="85">
        <v>87000</v>
      </c>
      <c r="G22" s="29">
        <v>45.57</v>
      </c>
      <c r="H22" s="29" t="s">
        <v>304</v>
      </c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3"/>
      <c r="AE22" s="73"/>
      <c r="AF22" s="73"/>
      <c r="AG22" s="73"/>
      <c r="AH22" s="73"/>
      <c r="AI22" s="73"/>
    </row>
    <row r="23" spans="1:35" ht="12.75" customHeight="1">
      <c r="A23" s="84">
        <v>44914</v>
      </c>
      <c r="B23" s="29">
        <v>531364</v>
      </c>
      <c r="C23" s="28" t="s">
        <v>1117</v>
      </c>
      <c r="D23" s="28" t="s">
        <v>1119</v>
      </c>
      <c r="E23" s="28" t="s">
        <v>526</v>
      </c>
      <c r="F23" s="85">
        <v>334000</v>
      </c>
      <c r="G23" s="29">
        <v>45.61</v>
      </c>
      <c r="H23" s="29" t="s">
        <v>304</v>
      </c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3"/>
      <c r="AE23" s="73"/>
      <c r="AF23" s="73"/>
      <c r="AG23" s="73"/>
      <c r="AH23" s="73"/>
      <c r="AI23" s="73"/>
    </row>
    <row r="24" spans="1:35" ht="12.75" customHeight="1">
      <c r="A24" s="84">
        <v>44914</v>
      </c>
      <c r="B24" s="29">
        <v>538881</v>
      </c>
      <c r="C24" s="28" t="s">
        <v>1120</v>
      </c>
      <c r="D24" s="28" t="s">
        <v>1121</v>
      </c>
      <c r="E24" s="28" t="s">
        <v>526</v>
      </c>
      <c r="F24" s="85">
        <v>40000</v>
      </c>
      <c r="G24" s="29">
        <v>14.2</v>
      </c>
      <c r="H24" s="29" t="s">
        <v>304</v>
      </c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3"/>
      <c r="AE24" s="73"/>
      <c r="AF24" s="73"/>
      <c r="AG24" s="73"/>
      <c r="AH24" s="73"/>
      <c r="AI24" s="73"/>
    </row>
    <row r="25" spans="1:35" ht="12.75" customHeight="1">
      <c r="A25" s="84">
        <v>44914</v>
      </c>
      <c r="B25" s="29">
        <v>538881</v>
      </c>
      <c r="C25" s="28" t="s">
        <v>1120</v>
      </c>
      <c r="D25" s="28" t="s">
        <v>1122</v>
      </c>
      <c r="E25" s="28" t="s">
        <v>525</v>
      </c>
      <c r="F25" s="85">
        <v>32000</v>
      </c>
      <c r="G25" s="29">
        <v>14.2</v>
      </c>
      <c r="H25" s="29" t="s">
        <v>304</v>
      </c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3"/>
      <c r="AE25" s="73"/>
      <c r="AF25" s="73"/>
      <c r="AG25" s="73"/>
      <c r="AH25" s="73"/>
      <c r="AI25" s="73"/>
    </row>
    <row r="26" spans="1:35" ht="12.75" customHeight="1">
      <c r="A26" s="84">
        <v>44914</v>
      </c>
      <c r="B26" s="29">
        <v>543372</v>
      </c>
      <c r="C26" s="28" t="s">
        <v>1073</v>
      </c>
      <c r="D26" s="28" t="s">
        <v>1068</v>
      </c>
      <c r="E26" s="28" t="s">
        <v>525</v>
      </c>
      <c r="F26" s="85">
        <v>18000</v>
      </c>
      <c r="G26" s="29">
        <v>91.95</v>
      </c>
      <c r="H26" s="29" t="s">
        <v>304</v>
      </c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</row>
    <row r="27" spans="1:35" ht="12.75" customHeight="1">
      <c r="A27" s="84">
        <v>44914</v>
      </c>
      <c r="B27" s="29">
        <v>540936</v>
      </c>
      <c r="C27" s="28" t="s">
        <v>1016</v>
      </c>
      <c r="D27" s="28" t="s">
        <v>1017</v>
      </c>
      <c r="E27" s="28" t="s">
        <v>526</v>
      </c>
      <c r="F27" s="85">
        <v>119586</v>
      </c>
      <c r="G27" s="29">
        <v>18.309999999999999</v>
      </c>
      <c r="H27" s="29" t="s">
        <v>304</v>
      </c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73"/>
      <c r="T27" s="73"/>
      <c r="U27" s="73"/>
      <c r="V27" s="73"/>
      <c r="W27" s="73"/>
      <c r="X27" s="73"/>
      <c r="Y27" s="73"/>
      <c r="Z27" s="73"/>
      <c r="AA27" s="73"/>
      <c r="AB27" s="73"/>
      <c r="AC27" s="73"/>
      <c r="AD27" s="73"/>
      <c r="AE27" s="73"/>
      <c r="AF27" s="73"/>
      <c r="AG27" s="73"/>
      <c r="AH27" s="73"/>
      <c r="AI27" s="73"/>
    </row>
    <row r="28" spans="1:35" ht="12.75" customHeight="1">
      <c r="A28" s="84">
        <v>44914</v>
      </c>
      <c r="B28" s="29">
        <v>540936</v>
      </c>
      <c r="C28" s="28" t="s">
        <v>1016</v>
      </c>
      <c r="D28" s="28" t="s">
        <v>1017</v>
      </c>
      <c r="E28" s="28" t="s">
        <v>525</v>
      </c>
      <c r="F28" s="85">
        <v>243348</v>
      </c>
      <c r="G28" s="29">
        <v>18.22</v>
      </c>
      <c r="H28" s="29" t="s">
        <v>304</v>
      </c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73"/>
      <c r="V28" s="73"/>
      <c r="W28" s="73"/>
      <c r="X28" s="73"/>
      <c r="Y28" s="73"/>
      <c r="Z28" s="73"/>
      <c r="AA28" s="73"/>
      <c r="AB28" s="73"/>
      <c r="AC28" s="73"/>
      <c r="AD28" s="73"/>
      <c r="AE28" s="73"/>
      <c r="AF28" s="73"/>
      <c r="AG28" s="73"/>
      <c r="AH28" s="73"/>
      <c r="AI28" s="73"/>
    </row>
    <row r="29" spans="1:35" ht="12.75" customHeight="1">
      <c r="A29" s="84">
        <v>44914</v>
      </c>
      <c r="B29" s="29">
        <v>539228</v>
      </c>
      <c r="C29" s="28" t="s">
        <v>1074</v>
      </c>
      <c r="D29" s="28" t="s">
        <v>1070</v>
      </c>
      <c r="E29" s="28" t="s">
        <v>526</v>
      </c>
      <c r="F29" s="85">
        <v>304251</v>
      </c>
      <c r="G29" s="29">
        <v>17.38</v>
      </c>
      <c r="H29" s="29" t="s">
        <v>304</v>
      </c>
      <c r="I29" s="73"/>
      <c r="J29" s="73"/>
      <c r="K29" s="73"/>
      <c r="L29" s="73"/>
      <c r="M29" s="73"/>
      <c r="N29" s="73"/>
      <c r="O29" s="73"/>
      <c r="P29" s="73"/>
      <c r="Q29" s="73"/>
      <c r="R29" s="73"/>
      <c r="S29" s="73"/>
      <c r="T29" s="73"/>
      <c r="U29" s="73"/>
      <c r="V29" s="73"/>
      <c r="W29" s="73"/>
      <c r="X29" s="73"/>
      <c r="Y29" s="73"/>
      <c r="Z29" s="73"/>
      <c r="AA29" s="73"/>
      <c r="AB29" s="73"/>
      <c r="AC29" s="73"/>
      <c r="AD29" s="73"/>
      <c r="AE29" s="73"/>
      <c r="AF29" s="73"/>
      <c r="AG29" s="73"/>
      <c r="AH29" s="73"/>
      <c r="AI29" s="73"/>
    </row>
    <row r="30" spans="1:35" ht="12.75" customHeight="1">
      <c r="A30" s="84">
        <v>44914</v>
      </c>
      <c r="B30" s="29">
        <v>539228</v>
      </c>
      <c r="C30" s="28" t="s">
        <v>1074</v>
      </c>
      <c r="D30" s="28" t="s">
        <v>1070</v>
      </c>
      <c r="E30" s="28" t="s">
        <v>525</v>
      </c>
      <c r="F30" s="85">
        <v>306481</v>
      </c>
      <c r="G30" s="29">
        <v>17.36</v>
      </c>
      <c r="H30" s="29" t="s">
        <v>304</v>
      </c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3"/>
      <c r="AE30" s="73"/>
      <c r="AF30" s="73"/>
      <c r="AG30" s="73"/>
      <c r="AH30" s="73"/>
      <c r="AI30" s="73"/>
    </row>
    <row r="31" spans="1:35" ht="12.75" customHeight="1">
      <c r="A31" s="84">
        <v>44914</v>
      </c>
      <c r="B31" s="29">
        <v>530317</v>
      </c>
      <c r="C31" s="28" t="s">
        <v>1123</v>
      </c>
      <c r="D31" s="28" t="s">
        <v>1124</v>
      </c>
      <c r="E31" s="28" t="s">
        <v>525</v>
      </c>
      <c r="F31" s="85">
        <v>45000</v>
      </c>
      <c r="G31" s="29">
        <v>75.78</v>
      </c>
      <c r="H31" s="29" t="s">
        <v>304</v>
      </c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73"/>
      <c r="V31" s="73"/>
      <c r="W31" s="73"/>
      <c r="X31" s="73"/>
      <c r="Y31" s="73"/>
      <c r="Z31" s="73"/>
      <c r="AA31" s="73"/>
      <c r="AB31" s="73"/>
      <c r="AC31" s="73"/>
      <c r="AD31" s="73"/>
      <c r="AE31" s="73"/>
      <c r="AF31" s="73"/>
      <c r="AG31" s="73"/>
      <c r="AH31" s="73"/>
      <c r="AI31" s="73"/>
    </row>
    <row r="32" spans="1:35" ht="12.75" customHeight="1">
      <c r="A32" s="84">
        <v>44914</v>
      </c>
      <c r="B32" s="29">
        <v>530317</v>
      </c>
      <c r="C32" s="28" t="s">
        <v>1123</v>
      </c>
      <c r="D32" s="28" t="s">
        <v>1124</v>
      </c>
      <c r="E32" s="28" t="s">
        <v>526</v>
      </c>
      <c r="F32" s="85">
        <v>45000</v>
      </c>
      <c r="G32" s="29">
        <v>75.760000000000005</v>
      </c>
      <c r="H32" s="29" t="s">
        <v>304</v>
      </c>
      <c r="I32" s="73"/>
      <c r="J32" s="73"/>
      <c r="K32" s="73"/>
      <c r="L32" s="73"/>
      <c r="M32" s="73"/>
      <c r="N32" s="73"/>
      <c r="O32" s="73"/>
      <c r="P32" s="73"/>
      <c r="Q32" s="73"/>
      <c r="R32" s="73"/>
      <c r="S32" s="73"/>
      <c r="T32" s="73"/>
      <c r="U32" s="73"/>
      <c r="V32" s="73"/>
      <c r="W32" s="73"/>
      <c r="X32" s="73"/>
      <c r="Y32" s="73"/>
      <c r="Z32" s="73"/>
      <c r="AA32" s="73"/>
      <c r="AB32" s="73"/>
      <c r="AC32" s="73"/>
      <c r="AD32" s="73"/>
      <c r="AE32" s="73"/>
      <c r="AF32" s="73"/>
      <c r="AG32" s="73"/>
      <c r="AH32" s="73"/>
      <c r="AI32" s="73"/>
    </row>
    <row r="33" spans="1:35" ht="12.75" customHeight="1">
      <c r="A33" s="84">
        <v>44914</v>
      </c>
      <c r="B33" s="29">
        <v>530317</v>
      </c>
      <c r="C33" s="28" t="s">
        <v>1123</v>
      </c>
      <c r="D33" s="28" t="s">
        <v>1125</v>
      </c>
      <c r="E33" s="28" t="s">
        <v>526</v>
      </c>
      <c r="F33" s="85">
        <v>37900</v>
      </c>
      <c r="G33" s="29">
        <v>75.8</v>
      </c>
      <c r="H33" s="29" t="s">
        <v>304</v>
      </c>
      <c r="I33" s="73"/>
      <c r="J33" s="73"/>
      <c r="K33" s="73"/>
      <c r="L33" s="73"/>
      <c r="M33" s="73"/>
      <c r="N33" s="73"/>
      <c r="O33" s="73"/>
      <c r="P33" s="73"/>
      <c r="Q33" s="73"/>
      <c r="R33" s="73"/>
      <c r="S33" s="73"/>
      <c r="T33" s="73"/>
      <c r="U33" s="73"/>
      <c r="V33" s="73"/>
      <c r="W33" s="73"/>
      <c r="X33" s="73"/>
      <c r="Y33" s="73"/>
      <c r="Z33" s="73"/>
      <c r="AA33" s="73"/>
      <c r="AB33" s="73"/>
      <c r="AC33" s="73"/>
      <c r="AD33" s="73"/>
      <c r="AE33" s="73"/>
      <c r="AF33" s="73"/>
      <c r="AG33" s="73"/>
      <c r="AH33" s="73"/>
      <c r="AI33" s="73"/>
    </row>
    <row r="34" spans="1:35" ht="12.75" customHeight="1">
      <c r="A34" s="84">
        <v>44914</v>
      </c>
      <c r="B34" s="29">
        <v>530317</v>
      </c>
      <c r="C34" s="28" t="s">
        <v>1123</v>
      </c>
      <c r="D34" s="28" t="s">
        <v>1071</v>
      </c>
      <c r="E34" s="28" t="s">
        <v>526</v>
      </c>
      <c r="F34" s="85">
        <v>40564</v>
      </c>
      <c r="G34" s="29">
        <v>74.930000000000007</v>
      </c>
      <c r="H34" s="29" t="s">
        <v>304</v>
      </c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/>
      <c r="T34" s="73"/>
      <c r="U34" s="73"/>
      <c r="V34" s="73"/>
      <c r="W34" s="73"/>
      <c r="X34" s="73"/>
      <c r="Y34" s="73"/>
      <c r="Z34" s="73"/>
      <c r="AA34" s="73"/>
      <c r="AB34" s="73"/>
      <c r="AC34" s="73"/>
      <c r="AD34" s="73"/>
      <c r="AE34" s="73"/>
      <c r="AF34" s="73"/>
      <c r="AG34" s="73"/>
      <c r="AH34" s="73"/>
      <c r="AI34" s="73"/>
    </row>
    <row r="35" spans="1:35" ht="12.75" customHeight="1">
      <c r="A35" s="84">
        <v>44914</v>
      </c>
      <c r="B35" s="29">
        <v>530317</v>
      </c>
      <c r="C35" s="28" t="s">
        <v>1123</v>
      </c>
      <c r="D35" s="28" t="s">
        <v>1071</v>
      </c>
      <c r="E35" s="28" t="s">
        <v>525</v>
      </c>
      <c r="F35" s="85">
        <v>40564</v>
      </c>
      <c r="G35" s="29">
        <v>75.8</v>
      </c>
      <c r="H35" s="29" t="s">
        <v>304</v>
      </c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3"/>
      <c r="AE35" s="73"/>
      <c r="AF35" s="73"/>
      <c r="AG35" s="73"/>
      <c r="AH35" s="73"/>
      <c r="AI35" s="73"/>
    </row>
    <row r="36" spans="1:35" ht="12.75" customHeight="1">
      <c r="A36" s="84">
        <v>44914</v>
      </c>
      <c r="B36" s="29">
        <v>513059</v>
      </c>
      <c r="C36" s="28" t="s">
        <v>1126</v>
      </c>
      <c r="D36" s="28" t="s">
        <v>1127</v>
      </c>
      <c r="E36" s="28" t="s">
        <v>526</v>
      </c>
      <c r="F36" s="85">
        <v>78645</v>
      </c>
      <c r="G36" s="29">
        <v>17.739999999999998</v>
      </c>
      <c r="H36" s="29" t="s">
        <v>304</v>
      </c>
      <c r="I36" s="73"/>
      <c r="J36" s="73"/>
      <c r="K36" s="73"/>
      <c r="L36" s="73"/>
      <c r="M36" s="73"/>
      <c r="N36" s="73"/>
      <c r="O36" s="73"/>
      <c r="P36" s="73"/>
      <c r="Q36" s="73"/>
      <c r="R36" s="73"/>
      <c r="S36" s="73"/>
      <c r="T36" s="73"/>
      <c r="U36" s="73"/>
      <c r="V36" s="73"/>
      <c r="W36" s="73"/>
      <c r="X36" s="73"/>
      <c r="Y36" s="73"/>
      <c r="Z36" s="73"/>
      <c r="AA36" s="73"/>
      <c r="AB36" s="73"/>
      <c r="AC36" s="73"/>
      <c r="AD36" s="73"/>
      <c r="AE36" s="73"/>
      <c r="AF36" s="73"/>
      <c r="AG36" s="73"/>
      <c r="AH36" s="73"/>
      <c r="AI36" s="73"/>
    </row>
    <row r="37" spans="1:35" ht="12.75" customHeight="1">
      <c r="A37" s="84">
        <v>44914</v>
      </c>
      <c r="B37" s="29">
        <v>513059</v>
      </c>
      <c r="C37" s="28" t="s">
        <v>1126</v>
      </c>
      <c r="D37" s="28" t="s">
        <v>1128</v>
      </c>
      <c r="E37" s="28" t="s">
        <v>525</v>
      </c>
      <c r="F37" s="85">
        <v>78645</v>
      </c>
      <c r="G37" s="29">
        <v>17.739999999999998</v>
      </c>
      <c r="H37" s="29" t="s">
        <v>304</v>
      </c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73"/>
      <c r="AB37" s="73"/>
      <c r="AC37" s="73"/>
      <c r="AD37" s="73"/>
      <c r="AE37" s="73"/>
      <c r="AF37" s="73"/>
      <c r="AG37" s="73"/>
      <c r="AH37" s="73"/>
      <c r="AI37" s="73"/>
    </row>
    <row r="38" spans="1:35" ht="12.75" customHeight="1">
      <c r="A38" s="84">
        <v>44914</v>
      </c>
      <c r="B38" s="29">
        <v>524238</v>
      </c>
      <c r="C38" s="28" t="s">
        <v>1054</v>
      </c>
      <c r="D38" s="28" t="s">
        <v>1030</v>
      </c>
      <c r="E38" s="28" t="s">
        <v>525</v>
      </c>
      <c r="F38" s="85">
        <v>25000</v>
      </c>
      <c r="G38" s="29">
        <v>8.66</v>
      </c>
      <c r="H38" s="29" t="s">
        <v>304</v>
      </c>
      <c r="I38" s="73"/>
      <c r="J38" s="73"/>
      <c r="K38" s="73"/>
      <c r="L38" s="73"/>
      <c r="M38" s="73"/>
      <c r="N38" s="73"/>
      <c r="O38" s="73"/>
      <c r="P38" s="73"/>
      <c r="Q38" s="73"/>
      <c r="R38" s="73"/>
      <c r="S38" s="73"/>
      <c r="T38" s="73"/>
      <c r="U38" s="73"/>
      <c r="V38" s="73"/>
      <c r="W38" s="73"/>
      <c r="X38" s="73"/>
      <c r="Y38" s="73"/>
      <c r="Z38" s="73"/>
      <c r="AA38" s="73"/>
      <c r="AB38" s="73"/>
      <c r="AC38" s="73"/>
      <c r="AD38" s="73"/>
      <c r="AE38" s="73"/>
      <c r="AF38" s="73"/>
      <c r="AG38" s="73"/>
      <c r="AH38" s="73"/>
      <c r="AI38" s="73"/>
    </row>
    <row r="39" spans="1:35" ht="12.75" customHeight="1">
      <c r="A39" s="84">
        <v>44914</v>
      </c>
      <c r="B39" s="29">
        <v>524238</v>
      </c>
      <c r="C39" s="28" t="s">
        <v>1054</v>
      </c>
      <c r="D39" s="28" t="s">
        <v>1129</v>
      </c>
      <c r="E39" s="28" t="s">
        <v>526</v>
      </c>
      <c r="F39" s="85">
        <v>45000</v>
      </c>
      <c r="G39" s="29">
        <v>8.66</v>
      </c>
      <c r="H39" s="29" t="s">
        <v>304</v>
      </c>
      <c r="I39" s="73"/>
      <c r="J39" s="73"/>
      <c r="K39" s="73"/>
      <c r="L39" s="73"/>
      <c r="M39" s="73"/>
      <c r="N39" s="73"/>
      <c r="O39" s="73"/>
      <c r="P39" s="73"/>
      <c r="Q39" s="73"/>
      <c r="R39" s="73"/>
      <c r="S39" s="73"/>
      <c r="T39" s="73"/>
      <c r="U39" s="73"/>
      <c r="V39" s="73"/>
      <c r="W39" s="73"/>
      <c r="X39" s="73"/>
      <c r="Y39" s="73"/>
      <c r="Z39" s="73"/>
      <c r="AA39" s="73"/>
      <c r="AB39" s="73"/>
      <c r="AC39" s="73"/>
      <c r="AD39" s="73"/>
      <c r="AE39" s="73"/>
      <c r="AF39" s="73"/>
      <c r="AG39" s="73"/>
      <c r="AH39" s="73"/>
      <c r="AI39" s="73"/>
    </row>
    <row r="40" spans="1:35" ht="12.75" customHeight="1">
      <c r="A40" s="84">
        <v>44914</v>
      </c>
      <c r="B40" s="29">
        <v>524238</v>
      </c>
      <c r="C40" s="28" t="s">
        <v>1054</v>
      </c>
      <c r="D40" s="28" t="s">
        <v>1067</v>
      </c>
      <c r="E40" s="28" t="s">
        <v>525</v>
      </c>
      <c r="F40" s="85">
        <v>30000</v>
      </c>
      <c r="G40" s="29">
        <v>8.66</v>
      </c>
      <c r="H40" s="29" t="s">
        <v>304</v>
      </c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3"/>
      <c r="AE40" s="73"/>
      <c r="AF40" s="73"/>
      <c r="AG40" s="73"/>
      <c r="AH40" s="73"/>
      <c r="AI40" s="73"/>
    </row>
    <row r="41" spans="1:35" ht="12.75" customHeight="1">
      <c r="A41" s="84">
        <v>44914</v>
      </c>
      <c r="B41" s="29">
        <v>524238</v>
      </c>
      <c r="C41" s="28" t="s">
        <v>1054</v>
      </c>
      <c r="D41" s="28" t="s">
        <v>880</v>
      </c>
      <c r="E41" s="28" t="s">
        <v>525</v>
      </c>
      <c r="F41" s="85">
        <v>34800</v>
      </c>
      <c r="G41" s="29">
        <v>8.66</v>
      </c>
      <c r="H41" s="29" t="s">
        <v>304</v>
      </c>
      <c r="I41" s="73"/>
      <c r="J41" s="73"/>
      <c r="K41" s="73"/>
      <c r="L41" s="73"/>
      <c r="M41" s="73"/>
      <c r="N41" s="73"/>
      <c r="O41" s="73"/>
      <c r="P41" s="73"/>
      <c r="Q41" s="73"/>
      <c r="R41" s="73"/>
      <c r="S41" s="73"/>
      <c r="T41" s="73"/>
      <c r="U41" s="73"/>
      <c r="V41" s="73"/>
      <c r="W41" s="73"/>
      <c r="X41" s="73"/>
      <c r="Y41" s="73"/>
      <c r="Z41" s="73"/>
      <c r="AA41" s="73"/>
      <c r="AB41" s="73"/>
      <c r="AC41" s="73"/>
      <c r="AD41" s="73"/>
      <c r="AE41" s="73"/>
      <c r="AF41" s="73"/>
      <c r="AG41" s="73"/>
      <c r="AH41" s="73"/>
      <c r="AI41" s="73"/>
    </row>
    <row r="42" spans="1:35" ht="12.75" customHeight="1">
      <c r="A42" s="84">
        <v>44914</v>
      </c>
      <c r="B42" s="29">
        <v>526967</v>
      </c>
      <c r="C42" s="28" t="s">
        <v>1130</v>
      </c>
      <c r="D42" s="28" t="s">
        <v>1131</v>
      </c>
      <c r="E42" s="28" t="s">
        <v>526</v>
      </c>
      <c r="F42" s="85">
        <v>51900</v>
      </c>
      <c r="G42" s="29">
        <v>10.97</v>
      </c>
      <c r="H42" s="29" t="s">
        <v>304</v>
      </c>
      <c r="I42" s="73"/>
      <c r="J42" s="73"/>
      <c r="K42" s="73"/>
      <c r="L42" s="73"/>
      <c r="M42" s="73"/>
      <c r="N42" s="73"/>
      <c r="O42" s="73"/>
      <c r="P42" s="73"/>
      <c r="Q42" s="73"/>
      <c r="R42" s="73"/>
      <c r="S42" s="73"/>
      <c r="T42" s="73"/>
      <c r="U42" s="73"/>
      <c r="V42" s="73"/>
      <c r="W42" s="73"/>
      <c r="X42" s="73"/>
      <c r="Y42" s="73"/>
      <c r="Z42" s="73"/>
      <c r="AA42" s="73"/>
      <c r="AB42" s="73"/>
      <c r="AC42" s="73"/>
      <c r="AD42" s="73"/>
      <c r="AE42" s="73"/>
      <c r="AF42" s="73"/>
      <c r="AG42" s="73"/>
      <c r="AH42" s="73"/>
      <c r="AI42" s="73"/>
    </row>
    <row r="43" spans="1:35" ht="12.75" customHeight="1">
      <c r="A43" s="84">
        <v>44914</v>
      </c>
      <c r="B43" s="29">
        <v>539692</v>
      </c>
      <c r="C43" s="28" t="s">
        <v>1075</v>
      </c>
      <c r="D43" s="28" t="s">
        <v>1132</v>
      </c>
      <c r="E43" s="28" t="s">
        <v>526</v>
      </c>
      <c r="F43" s="85">
        <v>200000</v>
      </c>
      <c r="G43" s="29">
        <v>8.19</v>
      </c>
      <c r="H43" s="29" t="s">
        <v>304</v>
      </c>
      <c r="I43" s="73"/>
      <c r="J43" s="73"/>
      <c r="K43" s="73"/>
      <c r="L43" s="73"/>
      <c r="M43" s="73"/>
      <c r="N43" s="73"/>
      <c r="O43" s="73"/>
      <c r="P43" s="73"/>
      <c r="Q43" s="73"/>
      <c r="R43" s="73"/>
      <c r="S43" s="73"/>
      <c r="T43" s="73"/>
      <c r="U43" s="73"/>
      <c r="V43" s="73"/>
      <c r="W43" s="73"/>
      <c r="X43" s="73"/>
      <c r="Y43" s="73"/>
      <c r="Z43" s="73"/>
      <c r="AA43" s="73"/>
      <c r="AB43" s="73"/>
      <c r="AC43" s="73"/>
      <c r="AD43" s="73"/>
      <c r="AE43" s="73"/>
      <c r="AF43" s="73"/>
      <c r="AG43" s="73"/>
      <c r="AH43" s="73"/>
      <c r="AI43" s="73"/>
    </row>
    <row r="44" spans="1:35" ht="12.75" customHeight="1">
      <c r="A44" s="84">
        <v>44914</v>
      </c>
      <c r="B44" s="29">
        <v>539692</v>
      </c>
      <c r="C44" s="28" t="s">
        <v>1075</v>
      </c>
      <c r="D44" s="28" t="s">
        <v>1076</v>
      </c>
      <c r="E44" s="28" t="s">
        <v>525</v>
      </c>
      <c r="F44" s="85">
        <v>50000</v>
      </c>
      <c r="G44" s="29">
        <v>8.19</v>
      </c>
      <c r="H44" s="29" t="s">
        <v>304</v>
      </c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73"/>
      <c r="W44" s="73"/>
      <c r="X44" s="73"/>
      <c r="Y44" s="73"/>
      <c r="Z44" s="73"/>
      <c r="AA44" s="73"/>
      <c r="AB44" s="73"/>
      <c r="AC44" s="73"/>
      <c r="AD44" s="73"/>
      <c r="AE44" s="73"/>
      <c r="AF44" s="73"/>
      <c r="AG44" s="73"/>
      <c r="AH44" s="73"/>
      <c r="AI44" s="73"/>
    </row>
    <row r="45" spans="1:35" ht="12.75" customHeight="1">
      <c r="A45" s="84">
        <v>44914</v>
      </c>
      <c r="B45" s="29">
        <v>539692</v>
      </c>
      <c r="C45" s="28" t="s">
        <v>1075</v>
      </c>
      <c r="D45" s="28" t="s">
        <v>1077</v>
      </c>
      <c r="E45" s="28" t="s">
        <v>525</v>
      </c>
      <c r="F45" s="85">
        <v>150000</v>
      </c>
      <c r="G45" s="29">
        <v>8.19</v>
      </c>
      <c r="H45" s="29" t="s">
        <v>304</v>
      </c>
      <c r="I45" s="73"/>
      <c r="J45" s="73"/>
      <c r="K45" s="73"/>
      <c r="L45" s="73"/>
      <c r="M45" s="73"/>
      <c r="N45" s="73"/>
      <c r="O45" s="73"/>
      <c r="P45" s="73"/>
      <c r="Q45" s="73"/>
      <c r="R45" s="73"/>
      <c r="S45" s="73"/>
      <c r="T45" s="73"/>
      <c r="U45" s="73"/>
      <c r="V45" s="73"/>
      <c r="W45" s="73"/>
      <c r="X45" s="73"/>
      <c r="Y45" s="73"/>
      <c r="Z45" s="73"/>
      <c r="AA45" s="73"/>
      <c r="AB45" s="73"/>
      <c r="AC45" s="73"/>
      <c r="AD45" s="73"/>
      <c r="AE45" s="73"/>
      <c r="AF45" s="73"/>
      <c r="AG45" s="73"/>
      <c r="AH45" s="73"/>
      <c r="AI45" s="73"/>
    </row>
    <row r="46" spans="1:35" ht="12.75" customHeight="1">
      <c r="A46" s="84">
        <v>44914</v>
      </c>
      <c r="B46" s="29">
        <v>514312</v>
      </c>
      <c r="C46" s="28" t="s">
        <v>1133</v>
      </c>
      <c r="D46" s="28" t="s">
        <v>1134</v>
      </c>
      <c r="E46" s="28" t="s">
        <v>525</v>
      </c>
      <c r="F46" s="85">
        <v>31908</v>
      </c>
      <c r="G46" s="29">
        <v>26.12</v>
      </c>
      <c r="H46" s="29" t="s">
        <v>304</v>
      </c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3"/>
      <c r="AC46" s="73"/>
      <c r="AD46" s="73"/>
      <c r="AE46" s="73"/>
      <c r="AF46" s="73"/>
      <c r="AG46" s="73"/>
      <c r="AH46" s="73"/>
      <c r="AI46" s="73"/>
    </row>
    <row r="47" spans="1:35" ht="12.75" customHeight="1">
      <c r="A47" s="84">
        <v>44914</v>
      </c>
      <c r="B47" s="29">
        <v>504076</v>
      </c>
      <c r="C47" s="28" t="s">
        <v>1078</v>
      </c>
      <c r="D47" s="28" t="s">
        <v>1072</v>
      </c>
      <c r="E47" s="28" t="s">
        <v>526</v>
      </c>
      <c r="F47" s="85">
        <v>79395</v>
      </c>
      <c r="G47" s="29">
        <v>21.53</v>
      </c>
      <c r="H47" s="29" t="s">
        <v>304</v>
      </c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3"/>
      <c r="AC47" s="73"/>
      <c r="AD47" s="73"/>
      <c r="AE47" s="73"/>
      <c r="AF47" s="73"/>
      <c r="AG47" s="73"/>
      <c r="AH47" s="73"/>
      <c r="AI47" s="73"/>
    </row>
    <row r="48" spans="1:35" ht="12.75" customHeight="1">
      <c r="A48" s="84">
        <v>44914</v>
      </c>
      <c r="B48" s="29">
        <v>504076</v>
      </c>
      <c r="C48" s="28" t="s">
        <v>1078</v>
      </c>
      <c r="D48" s="28" t="s">
        <v>1072</v>
      </c>
      <c r="E48" s="28" t="s">
        <v>525</v>
      </c>
      <c r="F48" s="85">
        <v>152182</v>
      </c>
      <c r="G48" s="29">
        <v>21.41</v>
      </c>
      <c r="H48" s="29" t="s">
        <v>304</v>
      </c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3"/>
      <c r="AC48" s="73"/>
      <c r="AD48" s="73"/>
      <c r="AE48" s="73"/>
      <c r="AF48" s="73"/>
      <c r="AG48" s="73"/>
      <c r="AH48" s="73"/>
      <c r="AI48" s="73"/>
    </row>
    <row r="49" spans="1:35" ht="12.75" customHeight="1">
      <c r="A49" s="84">
        <v>44914</v>
      </c>
      <c r="B49" s="29">
        <v>505523</v>
      </c>
      <c r="C49" s="28" t="s">
        <v>1079</v>
      </c>
      <c r="D49" s="28" t="s">
        <v>1135</v>
      </c>
      <c r="E49" s="28" t="s">
        <v>526</v>
      </c>
      <c r="F49" s="85">
        <v>1800000</v>
      </c>
      <c r="G49" s="29">
        <v>3.02</v>
      </c>
      <c r="H49" s="29" t="s">
        <v>304</v>
      </c>
      <c r="I49" s="73"/>
      <c r="J49" s="73"/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3"/>
      <c r="V49" s="73"/>
      <c r="W49" s="73"/>
      <c r="X49" s="73"/>
      <c r="Y49" s="73"/>
      <c r="Z49" s="73"/>
      <c r="AA49" s="73"/>
      <c r="AB49" s="73"/>
      <c r="AC49" s="73"/>
      <c r="AD49" s="73"/>
      <c r="AE49" s="73"/>
      <c r="AF49" s="73"/>
      <c r="AG49" s="73"/>
      <c r="AH49" s="73"/>
      <c r="AI49" s="73"/>
    </row>
    <row r="50" spans="1:35" ht="12.75" customHeight="1">
      <c r="A50" s="84">
        <v>44914</v>
      </c>
      <c r="B50" s="29">
        <v>505523</v>
      </c>
      <c r="C50" s="28" t="s">
        <v>1079</v>
      </c>
      <c r="D50" s="28" t="s">
        <v>880</v>
      </c>
      <c r="E50" s="28" t="s">
        <v>525</v>
      </c>
      <c r="F50" s="85">
        <v>750000</v>
      </c>
      <c r="G50" s="29">
        <v>3.02</v>
      </c>
      <c r="H50" s="29" t="s">
        <v>304</v>
      </c>
      <c r="I50" s="73"/>
      <c r="J50" s="73"/>
      <c r="K50" s="73"/>
      <c r="L50" s="73"/>
      <c r="M50" s="73"/>
      <c r="N50" s="73"/>
      <c r="O50" s="73"/>
      <c r="P50" s="73"/>
      <c r="Q50" s="73"/>
      <c r="R50" s="73"/>
      <c r="S50" s="73"/>
      <c r="T50" s="73"/>
      <c r="U50" s="73"/>
      <c r="V50" s="73"/>
      <c r="W50" s="73"/>
      <c r="X50" s="73"/>
      <c r="Y50" s="73"/>
      <c r="Z50" s="73"/>
      <c r="AA50" s="73"/>
      <c r="AB50" s="73"/>
      <c r="AC50" s="73"/>
      <c r="AD50" s="73"/>
      <c r="AE50" s="73"/>
      <c r="AF50" s="73"/>
      <c r="AG50" s="73"/>
      <c r="AH50" s="73"/>
      <c r="AI50" s="73"/>
    </row>
    <row r="51" spans="1:35" ht="12.75" customHeight="1">
      <c r="A51" s="84">
        <v>44914</v>
      </c>
      <c r="B51" s="29">
        <v>505523</v>
      </c>
      <c r="C51" s="28" t="s">
        <v>1079</v>
      </c>
      <c r="D51" s="28" t="s">
        <v>880</v>
      </c>
      <c r="E51" s="28" t="s">
        <v>526</v>
      </c>
      <c r="F51" s="85">
        <v>2647</v>
      </c>
      <c r="G51" s="29">
        <v>3.02</v>
      </c>
      <c r="H51" s="29" t="s">
        <v>304</v>
      </c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3"/>
      <c r="AB51" s="73"/>
      <c r="AC51" s="73"/>
      <c r="AD51" s="73"/>
      <c r="AE51" s="73"/>
      <c r="AF51" s="73"/>
      <c r="AG51" s="73"/>
      <c r="AH51" s="73"/>
      <c r="AI51" s="73"/>
    </row>
    <row r="52" spans="1:35" ht="12.75" customHeight="1">
      <c r="A52" s="84">
        <v>44914</v>
      </c>
      <c r="B52" s="29">
        <v>539275</v>
      </c>
      <c r="C52" s="28" t="s">
        <v>1136</v>
      </c>
      <c r="D52" s="28" t="s">
        <v>1137</v>
      </c>
      <c r="E52" s="28" t="s">
        <v>526</v>
      </c>
      <c r="F52" s="85">
        <v>80650</v>
      </c>
      <c r="G52" s="29">
        <v>88.78</v>
      </c>
      <c r="H52" s="29" t="s">
        <v>304</v>
      </c>
      <c r="I52" s="73"/>
      <c r="J52" s="73"/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3"/>
      <c r="V52" s="73"/>
      <c r="W52" s="73"/>
      <c r="X52" s="73"/>
      <c r="Y52" s="73"/>
      <c r="Z52" s="73"/>
      <c r="AA52" s="73"/>
      <c r="AB52" s="73"/>
      <c r="AC52" s="73"/>
      <c r="AD52" s="73"/>
      <c r="AE52" s="73"/>
      <c r="AF52" s="73"/>
      <c r="AG52" s="73"/>
      <c r="AH52" s="73"/>
      <c r="AI52" s="73"/>
    </row>
    <row r="53" spans="1:35" ht="12.75" customHeight="1">
      <c r="A53" s="84">
        <v>44914</v>
      </c>
      <c r="B53" s="29">
        <v>531465</v>
      </c>
      <c r="C53" s="28" t="s">
        <v>1080</v>
      </c>
      <c r="D53" s="28" t="s">
        <v>1081</v>
      </c>
      <c r="E53" s="28" t="s">
        <v>526</v>
      </c>
      <c r="F53" s="85">
        <v>1500000</v>
      </c>
      <c r="G53" s="29">
        <v>1.38</v>
      </c>
      <c r="H53" s="29" t="s">
        <v>304</v>
      </c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3"/>
      <c r="AB53" s="73"/>
      <c r="AC53" s="73"/>
      <c r="AD53" s="73"/>
      <c r="AE53" s="73"/>
      <c r="AF53" s="73"/>
      <c r="AG53" s="73"/>
      <c r="AH53" s="73"/>
      <c r="AI53" s="73"/>
    </row>
    <row r="54" spans="1:35" ht="12.75" customHeight="1">
      <c r="A54" s="84">
        <v>44914</v>
      </c>
      <c r="B54" s="29">
        <v>524572</v>
      </c>
      <c r="C54" s="28" t="s">
        <v>1138</v>
      </c>
      <c r="D54" s="28" t="s">
        <v>1139</v>
      </c>
      <c r="E54" s="28" t="s">
        <v>525</v>
      </c>
      <c r="F54" s="85">
        <v>75000</v>
      </c>
      <c r="G54" s="29">
        <v>32.450000000000003</v>
      </c>
      <c r="H54" s="29" t="s">
        <v>304</v>
      </c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3"/>
      <c r="Z54" s="73"/>
      <c r="AA54" s="73"/>
      <c r="AB54" s="73"/>
      <c r="AC54" s="73"/>
      <c r="AD54" s="73"/>
      <c r="AE54" s="73"/>
      <c r="AF54" s="73"/>
      <c r="AG54" s="73"/>
      <c r="AH54" s="73"/>
      <c r="AI54" s="73"/>
    </row>
    <row r="55" spans="1:35" ht="12.75" customHeight="1">
      <c r="A55" s="84">
        <v>44914</v>
      </c>
      <c r="B55" s="29">
        <v>524572</v>
      </c>
      <c r="C55" s="28" t="s">
        <v>1138</v>
      </c>
      <c r="D55" s="28" t="s">
        <v>1140</v>
      </c>
      <c r="E55" s="28" t="s">
        <v>525</v>
      </c>
      <c r="F55" s="85">
        <v>80000</v>
      </c>
      <c r="G55" s="29">
        <v>32.42</v>
      </c>
      <c r="H55" s="29" t="s">
        <v>304</v>
      </c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3"/>
      <c r="AB55" s="73"/>
      <c r="AC55" s="73"/>
      <c r="AD55" s="73"/>
      <c r="AE55" s="73"/>
      <c r="AF55" s="73"/>
      <c r="AG55" s="73"/>
      <c r="AH55" s="73"/>
      <c r="AI55" s="73"/>
    </row>
    <row r="56" spans="1:35" ht="12.75" customHeight="1">
      <c r="A56" s="84">
        <v>44914</v>
      </c>
      <c r="B56" s="29">
        <v>507315</v>
      </c>
      <c r="C56" s="28" t="s">
        <v>1141</v>
      </c>
      <c r="D56" s="28" t="s">
        <v>1142</v>
      </c>
      <c r="E56" s="28" t="s">
        <v>526</v>
      </c>
      <c r="F56" s="85">
        <v>1223000</v>
      </c>
      <c r="G56" s="29">
        <v>34.549999999999997</v>
      </c>
      <c r="H56" s="29" t="s">
        <v>304</v>
      </c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3"/>
      <c r="AB56" s="73"/>
      <c r="AC56" s="73"/>
      <c r="AD56" s="73"/>
      <c r="AE56" s="73"/>
      <c r="AF56" s="73"/>
      <c r="AG56" s="73"/>
      <c r="AH56" s="73"/>
      <c r="AI56" s="73"/>
    </row>
    <row r="57" spans="1:35" ht="12.75" customHeight="1">
      <c r="A57" s="84">
        <v>44914</v>
      </c>
      <c r="B57" s="29">
        <v>520086</v>
      </c>
      <c r="C57" s="28" t="s">
        <v>1143</v>
      </c>
      <c r="D57" s="28" t="s">
        <v>1144</v>
      </c>
      <c r="E57" s="28" t="s">
        <v>526</v>
      </c>
      <c r="F57" s="85">
        <v>383496</v>
      </c>
      <c r="G57" s="29">
        <v>9.11</v>
      </c>
      <c r="H57" s="29" t="s">
        <v>304</v>
      </c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3"/>
      <c r="AB57" s="73"/>
      <c r="AC57" s="73"/>
      <c r="AD57" s="73"/>
      <c r="AE57" s="73"/>
      <c r="AF57" s="73"/>
      <c r="AG57" s="73"/>
      <c r="AH57" s="73"/>
      <c r="AI57" s="73"/>
    </row>
    <row r="58" spans="1:35" ht="12.75" customHeight="1">
      <c r="A58" s="84">
        <v>44914</v>
      </c>
      <c r="B58" s="29">
        <v>539742</v>
      </c>
      <c r="C58" s="28" t="s">
        <v>1145</v>
      </c>
      <c r="D58" s="28" t="s">
        <v>1030</v>
      </c>
      <c r="E58" s="28" t="s">
        <v>525</v>
      </c>
      <c r="F58" s="85">
        <v>353341</v>
      </c>
      <c r="G58" s="29">
        <v>33.799999999999997</v>
      </c>
      <c r="H58" s="29" t="s">
        <v>304</v>
      </c>
      <c r="I58" s="73"/>
      <c r="J58" s="73"/>
      <c r="K58" s="73"/>
      <c r="L58" s="73"/>
      <c r="M58" s="73"/>
      <c r="N58" s="73"/>
      <c r="O58" s="73"/>
      <c r="P58" s="73"/>
      <c r="Q58" s="73"/>
      <c r="R58" s="73"/>
      <c r="S58" s="73"/>
      <c r="T58" s="73"/>
      <c r="U58" s="73"/>
      <c r="V58" s="73"/>
      <c r="W58" s="73"/>
      <c r="X58" s="73"/>
      <c r="Y58" s="73"/>
      <c r="Z58" s="73"/>
      <c r="AA58" s="73"/>
      <c r="AB58" s="73"/>
      <c r="AC58" s="73"/>
      <c r="AD58" s="73"/>
      <c r="AE58" s="73"/>
      <c r="AF58" s="73"/>
      <c r="AG58" s="73"/>
      <c r="AH58" s="73"/>
      <c r="AI58" s="73"/>
    </row>
    <row r="59" spans="1:35" ht="12.75" customHeight="1">
      <c r="A59" s="84">
        <v>44914</v>
      </c>
      <c r="B59" s="29">
        <v>539742</v>
      </c>
      <c r="C59" s="28" t="s">
        <v>1145</v>
      </c>
      <c r="D59" s="28" t="s">
        <v>1030</v>
      </c>
      <c r="E59" s="28" t="s">
        <v>526</v>
      </c>
      <c r="F59" s="85">
        <v>200166</v>
      </c>
      <c r="G59" s="29">
        <v>33.729999999999997</v>
      </c>
      <c r="H59" s="29" t="s">
        <v>304</v>
      </c>
      <c r="I59" s="73"/>
      <c r="J59" s="73"/>
      <c r="K59" s="73"/>
      <c r="L59" s="73"/>
      <c r="M59" s="73"/>
      <c r="N59" s="73"/>
      <c r="O59" s="73"/>
      <c r="P59" s="73"/>
      <c r="Q59" s="73"/>
      <c r="R59" s="73"/>
      <c r="S59" s="73"/>
      <c r="T59" s="73"/>
      <c r="U59" s="73"/>
      <c r="V59" s="73"/>
      <c r="W59" s="73"/>
      <c r="X59" s="73"/>
      <c r="Y59" s="73"/>
      <c r="Z59" s="73"/>
      <c r="AA59" s="73"/>
      <c r="AB59" s="73"/>
      <c r="AC59" s="73"/>
      <c r="AD59" s="73"/>
      <c r="AE59" s="73"/>
      <c r="AF59" s="73"/>
      <c r="AG59" s="73"/>
      <c r="AH59" s="73"/>
      <c r="AI59" s="73"/>
    </row>
    <row r="60" spans="1:35" ht="12.75" customHeight="1">
      <c r="A60" s="84">
        <v>44914</v>
      </c>
      <c r="B60" s="29">
        <v>539742</v>
      </c>
      <c r="C60" s="28" t="s">
        <v>1145</v>
      </c>
      <c r="D60" s="28" t="s">
        <v>1146</v>
      </c>
      <c r="E60" s="28" t="s">
        <v>526</v>
      </c>
      <c r="F60" s="85">
        <v>4000</v>
      </c>
      <c r="G60" s="29">
        <v>33.799999999999997</v>
      </c>
      <c r="H60" s="29" t="s">
        <v>304</v>
      </c>
      <c r="I60" s="73"/>
      <c r="J60" s="73"/>
      <c r="K60" s="73"/>
      <c r="L60" s="73"/>
      <c r="M60" s="73"/>
      <c r="N60" s="73"/>
      <c r="O60" s="73"/>
      <c r="P60" s="73"/>
      <c r="Q60" s="73"/>
      <c r="R60" s="73"/>
      <c r="S60" s="73"/>
      <c r="T60" s="73"/>
      <c r="U60" s="73"/>
      <c r="V60" s="73"/>
      <c r="W60" s="73"/>
      <c r="X60" s="73"/>
      <c r="Y60" s="73"/>
      <c r="Z60" s="73"/>
      <c r="AA60" s="73"/>
      <c r="AB60" s="73"/>
      <c r="AC60" s="73"/>
      <c r="AD60" s="73"/>
      <c r="AE60" s="73"/>
      <c r="AF60" s="73"/>
      <c r="AG60" s="73"/>
      <c r="AH60" s="73"/>
      <c r="AI60" s="73"/>
    </row>
    <row r="61" spans="1:35" ht="12.75" customHeight="1">
      <c r="A61" s="84">
        <v>44914</v>
      </c>
      <c r="B61" s="29">
        <v>539742</v>
      </c>
      <c r="C61" s="28" t="s">
        <v>1145</v>
      </c>
      <c r="D61" s="28" t="s">
        <v>1146</v>
      </c>
      <c r="E61" s="28" t="s">
        <v>525</v>
      </c>
      <c r="F61" s="85">
        <v>207687</v>
      </c>
      <c r="G61" s="29">
        <v>33.79</v>
      </c>
      <c r="H61" s="29" t="s">
        <v>304</v>
      </c>
      <c r="I61" s="73"/>
      <c r="J61" s="73"/>
      <c r="K61" s="73"/>
      <c r="L61" s="73"/>
      <c r="M61" s="73"/>
      <c r="N61" s="73"/>
      <c r="O61" s="73"/>
      <c r="P61" s="73"/>
      <c r="Q61" s="73"/>
      <c r="R61" s="73"/>
      <c r="S61" s="73"/>
      <c r="T61" s="73"/>
      <c r="U61" s="73"/>
      <c r="V61" s="73"/>
      <c r="W61" s="73"/>
      <c r="X61" s="73"/>
      <c r="Y61" s="73"/>
      <c r="Z61" s="73"/>
      <c r="AA61" s="73"/>
      <c r="AB61" s="73"/>
      <c r="AC61" s="73"/>
      <c r="AD61" s="73"/>
      <c r="AE61" s="73"/>
      <c r="AF61" s="73"/>
      <c r="AG61" s="73"/>
      <c r="AH61" s="73"/>
      <c r="AI61" s="73"/>
    </row>
    <row r="62" spans="1:35" ht="12.75" customHeight="1">
      <c r="A62" s="84">
        <v>44914</v>
      </c>
      <c r="B62" s="29">
        <v>539278</v>
      </c>
      <c r="C62" s="28" t="s">
        <v>1082</v>
      </c>
      <c r="D62" s="28" t="s">
        <v>1083</v>
      </c>
      <c r="E62" s="28" t="s">
        <v>526</v>
      </c>
      <c r="F62" s="85">
        <v>400000</v>
      </c>
      <c r="G62" s="29">
        <v>5.37</v>
      </c>
      <c r="H62" s="29" t="s">
        <v>304</v>
      </c>
      <c r="I62" s="73"/>
      <c r="J62" s="73"/>
      <c r="K62" s="73"/>
      <c r="L62" s="73"/>
      <c r="M62" s="73"/>
      <c r="N62" s="73"/>
      <c r="O62" s="73"/>
      <c r="P62" s="73"/>
      <c r="Q62" s="73"/>
      <c r="R62" s="73"/>
      <c r="S62" s="73"/>
      <c r="T62" s="73"/>
      <c r="U62" s="73"/>
      <c r="V62" s="73"/>
      <c r="W62" s="73"/>
      <c r="X62" s="73"/>
      <c r="Y62" s="73"/>
      <c r="Z62" s="73"/>
      <c r="AA62" s="73"/>
      <c r="AB62" s="73"/>
      <c r="AC62" s="73"/>
      <c r="AD62" s="73"/>
      <c r="AE62" s="73"/>
      <c r="AF62" s="73"/>
      <c r="AG62" s="73"/>
      <c r="AH62" s="73"/>
      <c r="AI62" s="73"/>
    </row>
    <row r="63" spans="1:35" ht="12.75" customHeight="1">
      <c r="A63" s="84">
        <v>44914</v>
      </c>
      <c r="B63" s="29">
        <v>539278</v>
      </c>
      <c r="C63" s="28" t="s">
        <v>1082</v>
      </c>
      <c r="D63" s="28" t="s">
        <v>1038</v>
      </c>
      <c r="E63" s="28" t="s">
        <v>525</v>
      </c>
      <c r="F63" s="85">
        <v>60977</v>
      </c>
      <c r="G63" s="29">
        <v>5.2</v>
      </c>
      <c r="H63" s="29" t="s">
        <v>304</v>
      </c>
      <c r="I63" s="73"/>
      <c r="J63" s="73"/>
      <c r="K63" s="73"/>
      <c r="L63" s="73"/>
      <c r="M63" s="73"/>
      <c r="N63" s="73"/>
      <c r="O63" s="73"/>
      <c r="P63" s="73"/>
      <c r="Q63" s="73"/>
      <c r="R63" s="73"/>
      <c r="S63" s="73"/>
      <c r="T63" s="73"/>
      <c r="U63" s="73"/>
      <c r="V63" s="73"/>
      <c r="W63" s="73"/>
      <c r="X63" s="73"/>
      <c r="Y63" s="73"/>
      <c r="Z63" s="73"/>
      <c r="AA63" s="73"/>
      <c r="AB63" s="73"/>
      <c r="AC63" s="73"/>
      <c r="AD63" s="73"/>
      <c r="AE63" s="73"/>
      <c r="AF63" s="73"/>
      <c r="AG63" s="73"/>
      <c r="AH63" s="73"/>
      <c r="AI63" s="73"/>
    </row>
    <row r="64" spans="1:35" ht="12.75" customHeight="1">
      <c r="A64" s="84">
        <v>44914</v>
      </c>
      <c r="B64" s="29">
        <v>539278</v>
      </c>
      <c r="C64" s="28" t="s">
        <v>1082</v>
      </c>
      <c r="D64" s="28" t="s">
        <v>1038</v>
      </c>
      <c r="E64" s="28" t="s">
        <v>526</v>
      </c>
      <c r="F64" s="85">
        <v>343614</v>
      </c>
      <c r="G64" s="29">
        <v>5.23</v>
      </c>
      <c r="H64" s="29" t="s">
        <v>304</v>
      </c>
      <c r="I64" s="73"/>
      <c r="J64" s="73"/>
      <c r="K64" s="73"/>
      <c r="L64" s="73"/>
      <c r="M64" s="73"/>
      <c r="N64" s="73"/>
      <c r="O64" s="73"/>
      <c r="P64" s="73"/>
      <c r="Q64" s="73"/>
      <c r="R64" s="73"/>
      <c r="S64" s="73"/>
      <c r="T64" s="73"/>
      <c r="U64" s="73"/>
      <c r="V64" s="73"/>
      <c r="W64" s="73"/>
      <c r="X64" s="73"/>
      <c r="Y64" s="73"/>
      <c r="Z64" s="73"/>
      <c r="AA64" s="73"/>
      <c r="AB64" s="73"/>
      <c r="AC64" s="73"/>
      <c r="AD64" s="73"/>
      <c r="AE64" s="73"/>
      <c r="AF64" s="73"/>
      <c r="AG64" s="73"/>
      <c r="AH64" s="73"/>
      <c r="AI64" s="73"/>
    </row>
    <row r="65" spans="1:35" ht="12.75" customHeight="1">
      <c r="A65" s="84">
        <v>44914</v>
      </c>
      <c r="B65" s="29">
        <v>539310</v>
      </c>
      <c r="C65" s="28" t="s">
        <v>1147</v>
      </c>
      <c r="D65" s="28" t="s">
        <v>1148</v>
      </c>
      <c r="E65" s="28" t="s">
        <v>525</v>
      </c>
      <c r="F65" s="85">
        <v>250000</v>
      </c>
      <c r="G65" s="29">
        <v>78.569999999999993</v>
      </c>
      <c r="H65" s="29" t="s">
        <v>304</v>
      </c>
      <c r="I65" s="73"/>
      <c r="J65" s="73"/>
      <c r="K65" s="73"/>
      <c r="L65" s="73"/>
      <c r="M65" s="73"/>
      <c r="N65" s="73"/>
      <c r="O65" s="73"/>
      <c r="P65" s="73"/>
      <c r="Q65" s="73"/>
      <c r="R65" s="73"/>
      <c r="S65" s="73"/>
      <c r="T65" s="73"/>
      <c r="U65" s="73"/>
      <c r="V65" s="73"/>
      <c r="W65" s="73"/>
      <c r="X65" s="73"/>
      <c r="Y65" s="73"/>
      <c r="Z65" s="73"/>
      <c r="AA65" s="73"/>
      <c r="AB65" s="73"/>
      <c r="AC65" s="73"/>
      <c r="AD65" s="73"/>
      <c r="AE65" s="73"/>
      <c r="AF65" s="73"/>
      <c r="AG65" s="73"/>
      <c r="AH65" s="73"/>
      <c r="AI65" s="73"/>
    </row>
    <row r="66" spans="1:35" ht="12.75" customHeight="1">
      <c r="A66" s="84">
        <v>44914</v>
      </c>
      <c r="B66" s="29">
        <v>539985</v>
      </c>
      <c r="C66" s="28" t="s">
        <v>1037</v>
      </c>
      <c r="D66" s="28" t="s">
        <v>1149</v>
      </c>
      <c r="E66" s="28" t="s">
        <v>526</v>
      </c>
      <c r="F66" s="85">
        <v>56000</v>
      </c>
      <c r="G66" s="29">
        <v>18.27</v>
      </c>
      <c r="H66" s="29" t="s">
        <v>304</v>
      </c>
      <c r="I66" s="73"/>
      <c r="J66" s="73"/>
      <c r="K66" s="73"/>
      <c r="L66" s="73"/>
      <c r="M66" s="73"/>
      <c r="N66" s="73"/>
      <c r="O66" s="73"/>
      <c r="P66" s="73"/>
      <c r="Q66" s="73"/>
      <c r="R66" s="73"/>
      <c r="S66" s="73"/>
      <c r="T66" s="73"/>
      <c r="U66" s="73"/>
      <c r="V66" s="73"/>
      <c r="W66" s="73"/>
      <c r="X66" s="73"/>
      <c r="Y66" s="73"/>
      <c r="Z66" s="73"/>
      <c r="AA66" s="73"/>
      <c r="AB66" s="73"/>
      <c r="AC66" s="73"/>
      <c r="AD66" s="73"/>
      <c r="AE66" s="73"/>
      <c r="AF66" s="73"/>
      <c r="AG66" s="73"/>
      <c r="AH66" s="73"/>
      <c r="AI66" s="73"/>
    </row>
    <row r="67" spans="1:35" ht="12.75" customHeight="1">
      <c r="A67" s="84">
        <v>44914</v>
      </c>
      <c r="B67" s="29">
        <v>539040</v>
      </c>
      <c r="C67" s="28" t="s">
        <v>1084</v>
      </c>
      <c r="D67" s="28" t="s">
        <v>1085</v>
      </c>
      <c r="E67" s="28" t="s">
        <v>526</v>
      </c>
      <c r="F67" s="85">
        <v>32817</v>
      </c>
      <c r="G67" s="29">
        <v>22.92</v>
      </c>
      <c r="H67" s="29" t="s">
        <v>304</v>
      </c>
      <c r="I67" s="73"/>
      <c r="J67" s="73"/>
      <c r="K67" s="73"/>
      <c r="L67" s="73"/>
      <c r="M67" s="73"/>
      <c r="N67" s="73"/>
      <c r="O67" s="73"/>
      <c r="P67" s="73"/>
      <c r="Q67" s="73"/>
      <c r="R67" s="73"/>
      <c r="S67" s="73"/>
      <c r="T67" s="73"/>
      <c r="U67" s="73"/>
      <c r="V67" s="73"/>
      <c r="W67" s="73"/>
      <c r="X67" s="73"/>
      <c r="Y67" s="73"/>
      <c r="Z67" s="73"/>
      <c r="AA67" s="73"/>
      <c r="AB67" s="73"/>
      <c r="AC67" s="73"/>
      <c r="AD67" s="73"/>
      <c r="AE67" s="73"/>
      <c r="AF67" s="73"/>
      <c r="AG67" s="73"/>
      <c r="AH67" s="73"/>
      <c r="AI67" s="73"/>
    </row>
    <row r="68" spans="1:35" ht="12.75" customHeight="1">
      <c r="A68" s="84">
        <v>44914</v>
      </c>
      <c r="B68" s="29">
        <v>532035</v>
      </c>
      <c r="C68" s="28" t="s">
        <v>1086</v>
      </c>
      <c r="D68" s="28" t="s">
        <v>1150</v>
      </c>
      <c r="E68" s="28" t="s">
        <v>526</v>
      </c>
      <c r="F68" s="85">
        <v>165597</v>
      </c>
      <c r="G68" s="29">
        <v>57.3</v>
      </c>
      <c r="H68" s="29" t="s">
        <v>304</v>
      </c>
      <c r="I68" s="73"/>
      <c r="J68" s="73"/>
      <c r="K68" s="73"/>
      <c r="L68" s="73"/>
      <c r="M68" s="73"/>
      <c r="N68" s="73"/>
      <c r="O68" s="73"/>
      <c r="P68" s="73"/>
      <c r="Q68" s="73"/>
      <c r="R68" s="73"/>
      <c r="S68" s="73"/>
      <c r="T68" s="73"/>
      <c r="U68" s="73"/>
      <c r="V68" s="73"/>
      <c r="W68" s="73"/>
      <c r="X68" s="73"/>
      <c r="Y68" s="73"/>
      <c r="Z68" s="73"/>
      <c r="AA68" s="73"/>
      <c r="AB68" s="73"/>
      <c r="AC68" s="73"/>
      <c r="AD68" s="73"/>
      <c r="AE68" s="73"/>
      <c r="AF68" s="73"/>
      <c r="AG68" s="73"/>
      <c r="AH68" s="73"/>
      <c r="AI68" s="73"/>
    </row>
    <row r="69" spans="1:35" ht="12.75" customHeight="1">
      <c r="A69" s="84">
        <v>44914</v>
      </c>
      <c r="B69" s="29">
        <v>532035</v>
      </c>
      <c r="C69" s="28" t="s">
        <v>1086</v>
      </c>
      <c r="D69" s="28" t="s">
        <v>1087</v>
      </c>
      <c r="E69" s="28" t="s">
        <v>525</v>
      </c>
      <c r="F69" s="85">
        <v>110000</v>
      </c>
      <c r="G69" s="29">
        <v>57.3</v>
      </c>
      <c r="H69" s="29" t="s">
        <v>304</v>
      </c>
      <c r="I69" s="73"/>
      <c r="J69" s="73"/>
      <c r="K69" s="73"/>
      <c r="L69" s="73"/>
      <c r="M69" s="73"/>
      <c r="N69" s="73"/>
      <c r="O69" s="73"/>
      <c r="P69" s="73"/>
      <c r="Q69" s="73"/>
      <c r="R69" s="73"/>
      <c r="S69" s="73"/>
      <c r="T69" s="73"/>
      <c r="U69" s="73"/>
      <c r="V69" s="73"/>
      <c r="W69" s="73"/>
      <c r="X69" s="73"/>
      <c r="Y69" s="73"/>
      <c r="Z69" s="73"/>
      <c r="AA69" s="73"/>
      <c r="AB69" s="73"/>
      <c r="AC69" s="73"/>
      <c r="AD69" s="73"/>
      <c r="AE69" s="73"/>
      <c r="AF69" s="73"/>
      <c r="AG69" s="73"/>
      <c r="AH69" s="73"/>
      <c r="AI69" s="73"/>
    </row>
    <row r="70" spans="1:35" ht="12.75" customHeight="1">
      <c r="A70" s="84">
        <v>44914</v>
      </c>
      <c r="B70" s="29">
        <v>542667</v>
      </c>
      <c r="C70" s="28" t="s">
        <v>1088</v>
      </c>
      <c r="D70" s="28" t="s">
        <v>1151</v>
      </c>
      <c r="E70" s="28" t="s">
        <v>526</v>
      </c>
      <c r="F70" s="85">
        <v>175000</v>
      </c>
      <c r="G70" s="29">
        <v>135.19999999999999</v>
      </c>
      <c r="H70" s="29" t="s">
        <v>304</v>
      </c>
      <c r="I70" s="73"/>
      <c r="J70" s="73"/>
      <c r="K70" s="73"/>
      <c r="L70" s="73"/>
      <c r="M70" s="73"/>
      <c r="N70" s="73"/>
      <c r="O70" s="73"/>
      <c r="P70" s="73"/>
      <c r="Q70" s="73"/>
      <c r="R70" s="73"/>
      <c r="S70" s="73"/>
      <c r="T70" s="73"/>
      <c r="U70" s="73"/>
      <c r="V70" s="73"/>
      <c r="W70" s="73"/>
      <c r="X70" s="73"/>
      <c r="Y70" s="73"/>
      <c r="Z70" s="73"/>
      <c r="AA70" s="73"/>
      <c r="AB70" s="73"/>
      <c r="AC70" s="73"/>
      <c r="AD70" s="73"/>
      <c r="AE70" s="73"/>
      <c r="AF70" s="73"/>
      <c r="AG70" s="73"/>
      <c r="AH70" s="73"/>
      <c r="AI70" s="73"/>
    </row>
    <row r="71" spans="1:35" ht="12.75" customHeight="1">
      <c r="A71" s="84">
        <v>44914</v>
      </c>
      <c r="B71" s="29" t="s">
        <v>1152</v>
      </c>
      <c r="C71" s="28" t="s">
        <v>1153</v>
      </c>
      <c r="D71" s="28" t="s">
        <v>1154</v>
      </c>
      <c r="E71" s="28" t="s">
        <v>525</v>
      </c>
      <c r="F71" s="85">
        <v>659466</v>
      </c>
      <c r="G71" s="29">
        <v>7.3</v>
      </c>
      <c r="H71" s="29" t="s">
        <v>796</v>
      </c>
      <c r="I71" s="73"/>
      <c r="J71" s="73"/>
      <c r="K71" s="73"/>
      <c r="L71" s="73"/>
      <c r="M71" s="73"/>
      <c r="N71" s="73"/>
      <c r="O71" s="73"/>
      <c r="P71" s="73"/>
      <c r="Q71" s="73"/>
      <c r="R71" s="73"/>
      <c r="S71" s="73"/>
      <c r="T71" s="73"/>
      <c r="U71" s="73"/>
      <c r="V71" s="73"/>
      <c r="W71" s="73"/>
      <c r="X71" s="73"/>
      <c r="Y71" s="73"/>
      <c r="Z71" s="73"/>
      <c r="AA71" s="73"/>
      <c r="AB71" s="73"/>
      <c r="AC71" s="73"/>
      <c r="AD71" s="73"/>
      <c r="AE71" s="73"/>
      <c r="AF71" s="73"/>
      <c r="AG71" s="73"/>
      <c r="AH71" s="73"/>
      <c r="AI71" s="73"/>
    </row>
    <row r="72" spans="1:35" ht="12.75" customHeight="1">
      <c r="A72" s="84">
        <v>44914</v>
      </c>
      <c r="B72" s="29" t="s">
        <v>1155</v>
      </c>
      <c r="C72" s="28" t="s">
        <v>1156</v>
      </c>
      <c r="D72" s="28" t="s">
        <v>1157</v>
      </c>
      <c r="E72" s="28" t="s">
        <v>525</v>
      </c>
      <c r="F72" s="85">
        <v>247000</v>
      </c>
      <c r="G72" s="29">
        <v>515.20000000000005</v>
      </c>
      <c r="H72" s="29" t="s">
        <v>796</v>
      </c>
      <c r="I72" s="73"/>
      <c r="J72" s="73"/>
      <c r="K72" s="73"/>
      <c r="L72" s="73"/>
      <c r="M72" s="73"/>
      <c r="N72" s="73"/>
      <c r="O72" s="73"/>
      <c r="P72" s="73"/>
      <c r="Q72" s="73"/>
      <c r="R72" s="73"/>
      <c r="S72" s="73"/>
      <c r="T72" s="73"/>
      <c r="U72" s="73"/>
      <c r="V72" s="73"/>
      <c r="W72" s="73"/>
      <c r="X72" s="73"/>
      <c r="Y72" s="73"/>
      <c r="Z72" s="73"/>
      <c r="AA72" s="73"/>
      <c r="AB72" s="73"/>
      <c r="AC72" s="73"/>
      <c r="AD72" s="73"/>
      <c r="AE72" s="73"/>
      <c r="AF72" s="73"/>
      <c r="AG72" s="73"/>
      <c r="AH72" s="73"/>
      <c r="AI72" s="73"/>
    </row>
    <row r="73" spans="1:35" ht="12.75" customHeight="1">
      <c r="A73" s="84">
        <v>44914</v>
      </c>
      <c r="B73" s="29" t="s">
        <v>1158</v>
      </c>
      <c r="C73" s="28" t="s">
        <v>1159</v>
      </c>
      <c r="D73" s="28" t="s">
        <v>899</v>
      </c>
      <c r="E73" s="28" t="s">
        <v>525</v>
      </c>
      <c r="F73" s="85">
        <v>377191</v>
      </c>
      <c r="G73" s="29">
        <v>262</v>
      </c>
      <c r="H73" s="29" t="s">
        <v>796</v>
      </c>
      <c r="I73" s="73"/>
      <c r="J73" s="73"/>
      <c r="K73" s="73"/>
      <c r="L73" s="73"/>
      <c r="M73" s="73"/>
      <c r="N73" s="73"/>
      <c r="O73" s="73"/>
      <c r="P73" s="73"/>
      <c r="Q73" s="73"/>
      <c r="R73" s="73"/>
      <c r="S73" s="73"/>
      <c r="T73" s="73"/>
      <c r="U73" s="73"/>
      <c r="V73" s="73"/>
      <c r="W73" s="73"/>
      <c r="X73" s="73"/>
      <c r="Y73" s="73"/>
      <c r="Z73" s="73"/>
      <c r="AA73" s="73"/>
      <c r="AB73" s="73"/>
      <c r="AC73" s="73"/>
      <c r="AD73" s="73"/>
      <c r="AE73" s="73"/>
      <c r="AF73" s="73"/>
      <c r="AG73" s="73"/>
      <c r="AH73" s="73"/>
      <c r="AI73" s="73"/>
    </row>
    <row r="74" spans="1:35" ht="12.75" customHeight="1">
      <c r="A74" s="84">
        <v>44914</v>
      </c>
      <c r="B74" s="29" t="s">
        <v>1160</v>
      </c>
      <c r="C74" s="28" t="s">
        <v>1161</v>
      </c>
      <c r="D74" s="28" t="s">
        <v>899</v>
      </c>
      <c r="E74" s="28" t="s">
        <v>525</v>
      </c>
      <c r="F74" s="85">
        <v>1032565</v>
      </c>
      <c r="G74" s="29">
        <v>108.92</v>
      </c>
      <c r="H74" s="29" t="s">
        <v>796</v>
      </c>
      <c r="I74" s="73"/>
      <c r="J74" s="73"/>
      <c r="K74" s="73"/>
      <c r="L74" s="73"/>
      <c r="M74" s="73"/>
      <c r="N74" s="73"/>
      <c r="O74" s="73"/>
      <c r="P74" s="73"/>
      <c r="Q74" s="73"/>
      <c r="R74" s="73"/>
      <c r="S74" s="73"/>
      <c r="T74" s="73"/>
      <c r="U74" s="73"/>
      <c r="V74" s="73"/>
      <c r="W74" s="73"/>
      <c r="X74" s="73"/>
      <c r="Y74" s="73"/>
      <c r="Z74" s="73"/>
      <c r="AA74" s="73"/>
      <c r="AB74" s="73"/>
      <c r="AC74" s="73"/>
      <c r="AD74" s="73"/>
      <c r="AE74" s="73"/>
      <c r="AF74" s="73"/>
      <c r="AG74" s="73"/>
      <c r="AH74" s="73"/>
      <c r="AI74" s="73"/>
    </row>
    <row r="75" spans="1:35" ht="12.75" customHeight="1">
      <c r="A75" s="84">
        <v>44914</v>
      </c>
      <c r="B75" s="29" t="s">
        <v>1162</v>
      </c>
      <c r="C75" s="28" t="s">
        <v>1163</v>
      </c>
      <c r="D75" s="28" t="s">
        <v>899</v>
      </c>
      <c r="E75" s="28" t="s">
        <v>525</v>
      </c>
      <c r="F75" s="85">
        <v>315593</v>
      </c>
      <c r="G75" s="29">
        <v>201.49</v>
      </c>
      <c r="H75" s="29" t="s">
        <v>796</v>
      </c>
      <c r="I75" s="73"/>
      <c r="J75" s="73"/>
      <c r="K75" s="73"/>
      <c r="L75" s="73"/>
      <c r="M75" s="73"/>
      <c r="N75" s="73"/>
      <c r="O75" s="73"/>
      <c r="P75" s="73"/>
      <c r="Q75" s="73"/>
      <c r="R75" s="73"/>
      <c r="S75" s="73"/>
      <c r="T75" s="73"/>
      <c r="U75" s="73"/>
      <c r="V75" s="73"/>
      <c r="W75" s="73"/>
      <c r="X75" s="73"/>
      <c r="Y75" s="73"/>
      <c r="Z75" s="73"/>
      <c r="AA75" s="73"/>
      <c r="AB75" s="73"/>
      <c r="AC75" s="73"/>
      <c r="AD75" s="73"/>
      <c r="AE75" s="73"/>
      <c r="AF75" s="73"/>
      <c r="AG75" s="73"/>
      <c r="AH75" s="73"/>
      <c r="AI75" s="73"/>
    </row>
    <row r="76" spans="1:35" ht="12.75" customHeight="1">
      <c r="A76" s="84">
        <v>44914</v>
      </c>
      <c r="B76" s="29" t="s">
        <v>1164</v>
      </c>
      <c r="C76" s="28" t="s">
        <v>1165</v>
      </c>
      <c r="D76" s="28" t="s">
        <v>1166</v>
      </c>
      <c r="E76" s="28" t="s">
        <v>525</v>
      </c>
      <c r="F76" s="85">
        <v>4500030</v>
      </c>
      <c r="G76" s="29">
        <v>13.25</v>
      </c>
      <c r="H76" s="29" t="s">
        <v>796</v>
      </c>
      <c r="I76" s="73"/>
      <c r="J76" s="73"/>
      <c r="K76" s="73"/>
      <c r="L76" s="73"/>
      <c r="M76" s="73"/>
      <c r="N76" s="73"/>
      <c r="O76" s="73"/>
      <c r="P76" s="73"/>
      <c r="Q76" s="73"/>
      <c r="R76" s="73"/>
      <c r="S76" s="73"/>
      <c r="T76" s="73"/>
      <c r="U76" s="73"/>
      <c r="V76" s="73"/>
      <c r="W76" s="73"/>
      <c r="X76" s="73"/>
      <c r="Y76" s="73"/>
      <c r="Z76" s="73"/>
      <c r="AA76" s="73"/>
      <c r="AB76" s="73"/>
      <c r="AC76" s="73"/>
      <c r="AD76" s="73"/>
      <c r="AE76" s="73"/>
      <c r="AF76" s="73"/>
      <c r="AG76" s="73"/>
      <c r="AH76" s="73"/>
      <c r="AI76" s="73"/>
    </row>
    <row r="77" spans="1:35" ht="12.75" customHeight="1">
      <c r="A77" s="84">
        <v>44914</v>
      </c>
      <c r="B77" s="29" t="s">
        <v>1164</v>
      </c>
      <c r="C77" s="28" t="s">
        <v>1165</v>
      </c>
      <c r="D77" s="28" t="s">
        <v>1167</v>
      </c>
      <c r="E77" s="28" t="s">
        <v>525</v>
      </c>
      <c r="F77" s="85">
        <v>6500020</v>
      </c>
      <c r="G77" s="29">
        <v>13.16</v>
      </c>
      <c r="H77" s="29" t="s">
        <v>796</v>
      </c>
      <c r="I77" s="73"/>
      <c r="J77" s="73"/>
      <c r="K77" s="73"/>
      <c r="L77" s="73"/>
      <c r="M77" s="73"/>
      <c r="N77" s="73"/>
      <c r="O77" s="73"/>
      <c r="P77" s="73"/>
      <c r="Q77" s="73"/>
      <c r="R77" s="73"/>
      <c r="S77" s="73"/>
      <c r="T77" s="73"/>
      <c r="U77" s="73"/>
      <c r="V77" s="73"/>
      <c r="W77" s="73"/>
      <c r="X77" s="73"/>
      <c r="Y77" s="73"/>
      <c r="Z77" s="73"/>
      <c r="AA77" s="73"/>
      <c r="AB77" s="73"/>
      <c r="AC77" s="73"/>
      <c r="AD77" s="73"/>
      <c r="AE77" s="73"/>
      <c r="AF77" s="73"/>
      <c r="AG77" s="73"/>
      <c r="AH77" s="73"/>
      <c r="AI77" s="73"/>
    </row>
    <row r="78" spans="1:35" ht="12.75" customHeight="1">
      <c r="A78" s="84">
        <v>44914</v>
      </c>
      <c r="B78" s="29" t="s">
        <v>1164</v>
      </c>
      <c r="C78" s="28" t="s">
        <v>1165</v>
      </c>
      <c r="D78" s="28" t="s">
        <v>1168</v>
      </c>
      <c r="E78" s="28" t="s">
        <v>525</v>
      </c>
      <c r="F78" s="85">
        <v>3784182</v>
      </c>
      <c r="G78" s="29">
        <v>13.13</v>
      </c>
      <c r="H78" s="29" t="s">
        <v>796</v>
      </c>
      <c r="I78" s="73"/>
      <c r="J78" s="73"/>
      <c r="K78" s="73"/>
      <c r="L78" s="73"/>
      <c r="M78" s="73"/>
      <c r="N78" s="73"/>
      <c r="O78" s="73"/>
      <c r="P78" s="73"/>
      <c r="Q78" s="73"/>
      <c r="R78" s="73"/>
      <c r="S78" s="73"/>
      <c r="T78" s="73"/>
      <c r="U78" s="73"/>
      <c r="V78" s="73"/>
      <c r="W78" s="73"/>
      <c r="X78" s="73"/>
      <c r="Y78" s="73"/>
      <c r="Z78" s="73"/>
      <c r="AA78" s="73"/>
      <c r="AB78" s="73"/>
      <c r="AC78" s="73"/>
      <c r="AD78" s="73"/>
      <c r="AE78" s="73"/>
      <c r="AF78" s="73"/>
      <c r="AG78" s="73"/>
      <c r="AH78" s="73"/>
      <c r="AI78" s="73"/>
    </row>
    <row r="79" spans="1:35" ht="12.75" customHeight="1">
      <c r="A79" s="84">
        <v>44914</v>
      </c>
      <c r="B79" s="29" t="s">
        <v>1029</v>
      </c>
      <c r="C79" s="28" t="s">
        <v>1031</v>
      </c>
      <c r="D79" s="28" t="s">
        <v>1027</v>
      </c>
      <c r="E79" s="28" t="s">
        <v>525</v>
      </c>
      <c r="F79" s="85">
        <v>228573</v>
      </c>
      <c r="G79" s="29">
        <v>37.9</v>
      </c>
      <c r="H79" s="29" t="s">
        <v>796</v>
      </c>
      <c r="I79" s="73"/>
      <c r="J79" s="73"/>
      <c r="K79" s="73"/>
      <c r="L79" s="73"/>
      <c r="M79" s="73"/>
      <c r="N79" s="73"/>
      <c r="O79" s="73"/>
      <c r="P79" s="73"/>
      <c r="Q79" s="73"/>
      <c r="R79" s="73"/>
      <c r="S79" s="73"/>
      <c r="T79" s="73"/>
      <c r="U79" s="73"/>
      <c r="V79" s="73"/>
      <c r="W79" s="73"/>
      <c r="X79" s="73"/>
      <c r="Y79" s="73"/>
      <c r="Z79" s="73"/>
      <c r="AA79" s="73"/>
      <c r="AB79" s="73"/>
      <c r="AC79" s="73"/>
      <c r="AD79" s="73"/>
      <c r="AE79" s="73"/>
      <c r="AF79" s="73"/>
      <c r="AG79" s="73"/>
      <c r="AH79" s="73"/>
      <c r="AI79" s="73"/>
    </row>
    <row r="80" spans="1:35" ht="12.75" customHeight="1">
      <c r="A80" s="84">
        <v>44914</v>
      </c>
      <c r="B80" s="29" t="s">
        <v>1169</v>
      </c>
      <c r="C80" s="28" t="s">
        <v>1170</v>
      </c>
      <c r="D80" s="28" t="s">
        <v>1171</v>
      </c>
      <c r="E80" s="28" t="s">
        <v>525</v>
      </c>
      <c r="F80" s="85">
        <v>3886734</v>
      </c>
      <c r="G80" s="29">
        <v>52</v>
      </c>
      <c r="H80" s="29" t="s">
        <v>796</v>
      </c>
      <c r="I80" s="73"/>
      <c r="J80" s="73"/>
      <c r="K80" s="73"/>
      <c r="L80" s="73"/>
      <c r="M80" s="73"/>
      <c r="N80" s="73"/>
      <c r="O80" s="73"/>
      <c r="P80" s="73"/>
      <c r="Q80" s="73"/>
      <c r="R80" s="73"/>
      <c r="S80" s="73"/>
      <c r="T80" s="73"/>
      <c r="U80" s="73"/>
      <c r="V80" s="73"/>
      <c r="W80" s="73"/>
      <c r="X80" s="73"/>
      <c r="Y80" s="73"/>
      <c r="Z80" s="73"/>
      <c r="AA80" s="73"/>
      <c r="AB80" s="73"/>
      <c r="AC80" s="73"/>
      <c r="AD80" s="73"/>
      <c r="AE80" s="73"/>
      <c r="AF80" s="73"/>
      <c r="AG80" s="73"/>
      <c r="AH80" s="73"/>
      <c r="AI80" s="73"/>
    </row>
    <row r="81" spans="1:35" ht="12.75" customHeight="1">
      <c r="A81" s="84">
        <v>44914</v>
      </c>
      <c r="B81" s="29" t="s">
        <v>1169</v>
      </c>
      <c r="C81" s="28" t="s">
        <v>1170</v>
      </c>
      <c r="D81" s="28" t="s">
        <v>1172</v>
      </c>
      <c r="E81" s="28" t="s">
        <v>525</v>
      </c>
      <c r="F81" s="85">
        <v>2176813</v>
      </c>
      <c r="G81" s="29">
        <v>52</v>
      </c>
      <c r="H81" s="29" t="s">
        <v>796</v>
      </c>
      <c r="I81" s="73"/>
      <c r="J81" s="73"/>
      <c r="K81" s="73"/>
      <c r="L81" s="73"/>
      <c r="M81" s="73"/>
      <c r="N81" s="73"/>
      <c r="O81" s="73"/>
      <c r="P81" s="73"/>
      <c r="Q81" s="73"/>
      <c r="R81" s="73"/>
      <c r="S81" s="73"/>
      <c r="T81" s="73"/>
      <c r="U81" s="73"/>
      <c r="V81" s="73"/>
      <c r="W81" s="73"/>
      <c r="X81" s="73"/>
      <c r="Y81" s="73"/>
      <c r="Z81" s="73"/>
      <c r="AA81" s="73"/>
      <c r="AB81" s="73"/>
      <c r="AC81" s="73"/>
      <c r="AD81" s="73"/>
      <c r="AE81" s="73"/>
      <c r="AF81" s="73"/>
      <c r="AG81" s="73"/>
      <c r="AH81" s="73"/>
      <c r="AI81" s="73"/>
    </row>
    <row r="82" spans="1:35" ht="12.75" customHeight="1">
      <c r="A82" s="84">
        <v>44914</v>
      </c>
      <c r="B82" s="29" t="s">
        <v>1173</v>
      </c>
      <c r="C82" s="28" t="s">
        <v>1174</v>
      </c>
      <c r="D82" s="28" t="s">
        <v>899</v>
      </c>
      <c r="E82" s="28" t="s">
        <v>525</v>
      </c>
      <c r="F82" s="85">
        <v>593634</v>
      </c>
      <c r="G82" s="29">
        <v>32.840000000000003</v>
      </c>
      <c r="H82" s="29" t="s">
        <v>796</v>
      </c>
      <c r="I82" s="73"/>
      <c r="J82" s="73"/>
      <c r="K82" s="73"/>
      <c r="L82" s="73"/>
      <c r="M82" s="73"/>
      <c r="N82" s="73"/>
      <c r="O82" s="73"/>
      <c r="P82" s="73"/>
      <c r="Q82" s="73"/>
      <c r="R82" s="73"/>
      <c r="S82" s="73"/>
      <c r="T82" s="73"/>
      <c r="U82" s="73"/>
      <c r="V82" s="73"/>
      <c r="W82" s="73"/>
      <c r="X82" s="73"/>
      <c r="Y82" s="73"/>
      <c r="Z82" s="73"/>
      <c r="AA82" s="73"/>
      <c r="AB82" s="73"/>
      <c r="AC82" s="73"/>
      <c r="AD82" s="73"/>
      <c r="AE82" s="73"/>
      <c r="AF82" s="73"/>
      <c r="AG82" s="73"/>
      <c r="AH82" s="73"/>
      <c r="AI82" s="73"/>
    </row>
    <row r="83" spans="1:35" ht="12.75" customHeight="1">
      <c r="A83" s="84">
        <v>44914</v>
      </c>
      <c r="B83" s="29" t="s">
        <v>1175</v>
      </c>
      <c r="C83" s="28" t="s">
        <v>1176</v>
      </c>
      <c r="D83" s="28" t="s">
        <v>899</v>
      </c>
      <c r="E83" s="28" t="s">
        <v>525</v>
      </c>
      <c r="F83" s="85">
        <v>442354</v>
      </c>
      <c r="G83" s="29">
        <v>50.77</v>
      </c>
      <c r="H83" s="29" t="s">
        <v>796</v>
      </c>
      <c r="I83" s="73"/>
      <c r="J83" s="73"/>
      <c r="K83" s="73"/>
      <c r="L83" s="73"/>
      <c r="M83" s="73"/>
      <c r="N83" s="73"/>
      <c r="O83" s="73"/>
      <c r="P83" s="73"/>
      <c r="Q83" s="73"/>
      <c r="R83" s="73"/>
      <c r="S83" s="73"/>
      <c r="T83" s="73"/>
      <c r="U83" s="73"/>
      <c r="V83" s="73"/>
      <c r="W83" s="73"/>
      <c r="X83" s="73"/>
      <c r="Y83" s="73"/>
      <c r="Z83" s="73"/>
      <c r="AA83" s="73"/>
      <c r="AB83" s="73"/>
      <c r="AC83" s="73"/>
      <c r="AD83" s="73"/>
      <c r="AE83" s="73"/>
      <c r="AF83" s="73"/>
      <c r="AG83" s="73"/>
      <c r="AH83" s="73"/>
      <c r="AI83" s="73"/>
    </row>
    <row r="84" spans="1:35" ht="12.75" customHeight="1">
      <c r="A84" s="84">
        <v>44914</v>
      </c>
      <c r="B84" s="29" t="s">
        <v>1055</v>
      </c>
      <c r="C84" s="28" t="s">
        <v>1056</v>
      </c>
      <c r="D84" s="28" t="s">
        <v>1027</v>
      </c>
      <c r="E84" s="28" t="s">
        <v>525</v>
      </c>
      <c r="F84" s="85">
        <v>863021</v>
      </c>
      <c r="G84" s="29">
        <v>86.43</v>
      </c>
      <c r="H84" s="29" t="s">
        <v>796</v>
      </c>
      <c r="I84" s="73"/>
      <c r="J84" s="73"/>
      <c r="K84" s="73"/>
      <c r="L84" s="73"/>
      <c r="M84" s="73"/>
      <c r="N84" s="73"/>
      <c r="O84" s="73"/>
      <c r="P84" s="73"/>
      <c r="Q84" s="73"/>
      <c r="R84" s="73"/>
      <c r="S84" s="73"/>
      <c r="T84" s="73"/>
      <c r="U84" s="73"/>
      <c r="V84" s="73"/>
      <c r="W84" s="73"/>
      <c r="X84" s="73"/>
      <c r="Y84" s="73"/>
      <c r="Z84" s="73"/>
      <c r="AA84" s="73"/>
      <c r="AB84" s="73"/>
      <c r="AC84" s="73"/>
      <c r="AD84" s="73"/>
      <c r="AE84" s="73"/>
      <c r="AF84" s="73"/>
      <c r="AG84" s="73"/>
      <c r="AH84" s="73"/>
      <c r="AI84" s="73"/>
    </row>
    <row r="85" spans="1:35" ht="12.75" customHeight="1">
      <c r="A85" s="84">
        <v>44914</v>
      </c>
      <c r="B85" s="29" t="s">
        <v>1177</v>
      </c>
      <c r="C85" s="28" t="s">
        <v>1178</v>
      </c>
      <c r="D85" s="28" t="s">
        <v>899</v>
      </c>
      <c r="E85" s="28" t="s">
        <v>525</v>
      </c>
      <c r="F85" s="85">
        <v>248504</v>
      </c>
      <c r="G85" s="29">
        <v>107.58</v>
      </c>
      <c r="H85" s="29" t="s">
        <v>796</v>
      </c>
      <c r="I85" s="73"/>
      <c r="J85" s="73"/>
      <c r="K85" s="73"/>
      <c r="L85" s="73"/>
      <c r="M85" s="73"/>
      <c r="N85" s="73"/>
      <c r="O85" s="73"/>
      <c r="P85" s="73"/>
      <c r="Q85" s="73"/>
      <c r="R85" s="73"/>
      <c r="S85" s="73"/>
      <c r="T85" s="73"/>
      <c r="U85" s="73"/>
      <c r="V85" s="73"/>
      <c r="W85" s="73"/>
      <c r="X85" s="73"/>
      <c r="Y85" s="73"/>
      <c r="Z85" s="73"/>
      <c r="AA85" s="73"/>
      <c r="AB85" s="73"/>
      <c r="AC85" s="73"/>
      <c r="AD85" s="73"/>
      <c r="AE85" s="73"/>
      <c r="AF85" s="73"/>
      <c r="AG85" s="73"/>
      <c r="AH85" s="73"/>
      <c r="AI85" s="73"/>
    </row>
    <row r="86" spans="1:35" ht="12.75" customHeight="1">
      <c r="A86" s="84">
        <v>44914</v>
      </c>
      <c r="B86" s="29" t="s">
        <v>1057</v>
      </c>
      <c r="C86" s="28" t="s">
        <v>1058</v>
      </c>
      <c r="D86" s="28" t="s">
        <v>899</v>
      </c>
      <c r="E86" s="28" t="s">
        <v>525</v>
      </c>
      <c r="F86" s="85">
        <v>3096388</v>
      </c>
      <c r="G86" s="29">
        <v>79.08</v>
      </c>
      <c r="H86" s="29" t="s">
        <v>796</v>
      </c>
      <c r="I86" s="73"/>
      <c r="J86" s="73"/>
      <c r="K86" s="73"/>
      <c r="L86" s="73"/>
      <c r="M86" s="73"/>
      <c r="N86" s="73"/>
      <c r="O86" s="73"/>
      <c r="P86" s="73"/>
      <c r="Q86" s="73"/>
      <c r="R86" s="73"/>
      <c r="S86" s="73"/>
      <c r="T86" s="73"/>
      <c r="U86" s="73"/>
      <c r="V86" s="73"/>
      <c r="W86" s="73"/>
      <c r="X86" s="73"/>
      <c r="Y86" s="73"/>
      <c r="Z86" s="73"/>
      <c r="AA86" s="73"/>
      <c r="AB86" s="73"/>
      <c r="AC86" s="73"/>
      <c r="AD86" s="73"/>
      <c r="AE86" s="73"/>
      <c r="AF86" s="73"/>
      <c r="AG86" s="73"/>
      <c r="AH86" s="73"/>
      <c r="AI86" s="73"/>
    </row>
    <row r="87" spans="1:35" ht="12.75" customHeight="1">
      <c r="A87" s="84">
        <v>44914</v>
      </c>
      <c r="B87" s="29" t="s">
        <v>1179</v>
      </c>
      <c r="C87" s="28" t="s">
        <v>1180</v>
      </c>
      <c r="D87" s="28" t="s">
        <v>1181</v>
      </c>
      <c r="E87" s="28" t="s">
        <v>525</v>
      </c>
      <c r="F87" s="85">
        <v>63500</v>
      </c>
      <c r="G87" s="29">
        <v>25.99</v>
      </c>
      <c r="H87" s="29" t="s">
        <v>796</v>
      </c>
      <c r="I87" s="73"/>
      <c r="J87" s="73"/>
      <c r="K87" s="73"/>
      <c r="L87" s="73"/>
      <c r="M87" s="73"/>
      <c r="N87" s="73"/>
      <c r="O87" s="73"/>
      <c r="P87" s="73"/>
      <c r="Q87" s="73"/>
      <c r="R87" s="73"/>
      <c r="S87" s="73"/>
      <c r="T87" s="73"/>
      <c r="U87" s="73"/>
      <c r="V87" s="73"/>
      <c r="W87" s="73"/>
      <c r="X87" s="73"/>
      <c r="Y87" s="73"/>
      <c r="Z87" s="73"/>
      <c r="AA87" s="73"/>
      <c r="AB87" s="73"/>
      <c r="AC87" s="73"/>
      <c r="AD87" s="73"/>
      <c r="AE87" s="73"/>
      <c r="AF87" s="73"/>
      <c r="AG87" s="73"/>
      <c r="AH87" s="73"/>
      <c r="AI87" s="73"/>
    </row>
    <row r="88" spans="1:35" ht="12.75" customHeight="1">
      <c r="A88" s="84">
        <v>44914</v>
      </c>
      <c r="B88" s="29" t="s">
        <v>1179</v>
      </c>
      <c r="C88" s="28" t="s">
        <v>1180</v>
      </c>
      <c r="D88" s="28" t="s">
        <v>1182</v>
      </c>
      <c r="E88" s="28" t="s">
        <v>525</v>
      </c>
      <c r="F88" s="85">
        <v>142505</v>
      </c>
      <c r="G88" s="29">
        <v>25.48</v>
      </c>
      <c r="H88" s="29" t="s">
        <v>796</v>
      </c>
      <c r="I88" s="73"/>
      <c r="J88" s="73"/>
      <c r="K88" s="73"/>
      <c r="L88" s="73"/>
      <c r="M88" s="73"/>
      <c r="N88" s="73"/>
      <c r="O88" s="73"/>
      <c r="P88" s="73"/>
      <c r="Q88" s="73"/>
      <c r="R88" s="73"/>
      <c r="S88" s="73"/>
      <c r="T88" s="73"/>
      <c r="U88" s="73"/>
      <c r="V88" s="73"/>
      <c r="W88" s="73"/>
      <c r="X88" s="73"/>
      <c r="Y88" s="73"/>
      <c r="Z88" s="73"/>
      <c r="AA88" s="73"/>
      <c r="AB88" s="73"/>
      <c r="AC88" s="73"/>
      <c r="AD88" s="73"/>
      <c r="AE88" s="73"/>
      <c r="AF88" s="73"/>
      <c r="AG88" s="73"/>
      <c r="AH88" s="73"/>
      <c r="AI88" s="73"/>
    </row>
    <row r="89" spans="1:35" ht="12.75" customHeight="1">
      <c r="A89" s="84">
        <v>44914</v>
      </c>
      <c r="B89" s="29" t="s">
        <v>1183</v>
      </c>
      <c r="C89" s="28" t="s">
        <v>1184</v>
      </c>
      <c r="D89" s="28" t="s">
        <v>1185</v>
      </c>
      <c r="E89" s="28" t="s">
        <v>525</v>
      </c>
      <c r="F89" s="85">
        <v>300000</v>
      </c>
      <c r="G89" s="29">
        <v>10</v>
      </c>
      <c r="H89" s="29" t="s">
        <v>796</v>
      </c>
      <c r="I89" s="73"/>
      <c r="J89" s="73"/>
      <c r="K89" s="73"/>
      <c r="L89" s="73"/>
      <c r="M89" s="73"/>
      <c r="N89" s="73"/>
      <c r="O89" s="73"/>
      <c r="P89" s="73"/>
      <c r="Q89" s="73"/>
      <c r="R89" s="73"/>
      <c r="S89" s="73"/>
      <c r="T89" s="73"/>
      <c r="U89" s="73"/>
      <c r="V89" s="73"/>
      <c r="W89" s="73"/>
      <c r="X89" s="73"/>
      <c r="Y89" s="73"/>
      <c r="Z89" s="73"/>
      <c r="AA89" s="73"/>
      <c r="AB89" s="73"/>
      <c r="AC89" s="73"/>
      <c r="AD89" s="73"/>
      <c r="AE89" s="73"/>
      <c r="AF89" s="73"/>
      <c r="AG89" s="73"/>
      <c r="AH89" s="73"/>
      <c r="AI89" s="73"/>
    </row>
    <row r="90" spans="1:35" ht="12.75" customHeight="1">
      <c r="A90" s="84">
        <v>44914</v>
      </c>
      <c r="B90" s="29" t="s">
        <v>1183</v>
      </c>
      <c r="C90" s="28" t="s">
        <v>1184</v>
      </c>
      <c r="D90" s="28" t="s">
        <v>1186</v>
      </c>
      <c r="E90" s="28" t="s">
        <v>525</v>
      </c>
      <c r="F90" s="85">
        <v>270000</v>
      </c>
      <c r="G90" s="29">
        <v>10</v>
      </c>
      <c r="H90" s="29" t="s">
        <v>796</v>
      </c>
      <c r="I90" s="73"/>
      <c r="J90" s="73"/>
      <c r="K90" s="73"/>
      <c r="L90" s="73"/>
      <c r="M90" s="73"/>
      <c r="N90" s="73"/>
      <c r="O90" s="73"/>
      <c r="P90" s="73"/>
      <c r="Q90" s="73"/>
      <c r="R90" s="73"/>
      <c r="S90" s="73"/>
      <c r="T90" s="73"/>
      <c r="U90" s="73"/>
      <c r="V90" s="73"/>
      <c r="W90" s="73"/>
      <c r="X90" s="73"/>
      <c r="Y90" s="73"/>
      <c r="Z90" s="73"/>
      <c r="AA90" s="73"/>
      <c r="AB90" s="73"/>
      <c r="AC90" s="73"/>
      <c r="AD90" s="73"/>
      <c r="AE90" s="73"/>
      <c r="AF90" s="73"/>
      <c r="AG90" s="73"/>
      <c r="AH90" s="73"/>
      <c r="AI90" s="73"/>
    </row>
    <row r="91" spans="1:35" ht="12.75" customHeight="1">
      <c r="A91" s="84">
        <v>44914</v>
      </c>
      <c r="B91" s="29" t="s">
        <v>1089</v>
      </c>
      <c r="C91" s="28" t="s">
        <v>1090</v>
      </c>
      <c r="D91" s="28" t="s">
        <v>1027</v>
      </c>
      <c r="E91" s="28" t="s">
        <v>525</v>
      </c>
      <c r="F91" s="85">
        <v>51654</v>
      </c>
      <c r="G91" s="29">
        <v>439.87</v>
      </c>
      <c r="H91" s="29" t="s">
        <v>796</v>
      </c>
      <c r="I91" s="73"/>
      <c r="J91" s="73"/>
      <c r="K91" s="73"/>
      <c r="L91" s="73"/>
      <c r="M91" s="73"/>
      <c r="N91" s="73"/>
      <c r="O91" s="73"/>
      <c r="P91" s="73"/>
      <c r="Q91" s="73"/>
      <c r="R91" s="73"/>
      <c r="S91" s="73"/>
      <c r="T91" s="73"/>
      <c r="U91" s="73"/>
      <c r="V91" s="73"/>
      <c r="W91" s="73"/>
      <c r="X91" s="73"/>
      <c r="Y91" s="73"/>
      <c r="Z91" s="73"/>
      <c r="AA91" s="73"/>
      <c r="AB91" s="73"/>
      <c r="AC91" s="73"/>
      <c r="AD91" s="73"/>
      <c r="AE91" s="73"/>
      <c r="AF91" s="73"/>
      <c r="AG91" s="73"/>
      <c r="AH91" s="73"/>
      <c r="AI91" s="73"/>
    </row>
    <row r="92" spans="1:35" ht="12.75" customHeight="1">
      <c r="A92" s="84">
        <v>44914</v>
      </c>
      <c r="B92" s="29" t="s">
        <v>1089</v>
      </c>
      <c r="C92" s="28" t="s">
        <v>1090</v>
      </c>
      <c r="D92" s="28" t="s">
        <v>1020</v>
      </c>
      <c r="E92" s="28" t="s">
        <v>525</v>
      </c>
      <c r="F92" s="85">
        <v>83010</v>
      </c>
      <c r="G92" s="29">
        <v>436.59</v>
      </c>
      <c r="H92" s="29" t="s">
        <v>796</v>
      </c>
      <c r="I92" s="73"/>
      <c r="J92" s="73"/>
      <c r="K92" s="73"/>
      <c r="L92" s="73"/>
      <c r="M92" s="73"/>
      <c r="N92" s="73"/>
      <c r="O92" s="73"/>
      <c r="P92" s="73"/>
      <c r="Q92" s="73"/>
      <c r="R92" s="73"/>
      <c r="S92" s="73"/>
      <c r="T92" s="73"/>
      <c r="U92" s="73"/>
      <c r="V92" s="73"/>
      <c r="W92" s="73"/>
      <c r="X92" s="73"/>
      <c r="Y92" s="73"/>
      <c r="Z92" s="73"/>
      <c r="AA92" s="73"/>
      <c r="AB92" s="73"/>
      <c r="AC92" s="73"/>
      <c r="AD92" s="73"/>
      <c r="AE92" s="73"/>
      <c r="AF92" s="73"/>
      <c r="AG92" s="73"/>
      <c r="AH92" s="73"/>
      <c r="AI92" s="73"/>
    </row>
    <row r="93" spans="1:35" ht="12.75" customHeight="1">
      <c r="A93" s="84">
        <v>44914</v>
      </c>
      <c r="B93" s="29" t="s">
        <v>1089</v>
      </c>
      <c r="C93" s="28" t="s">
        <v>1090</v>
      </c>
      <c r="D93" s="28" t="s">
        <v>899</v>
      </c>
      <c r="E93" s="28" t="s">
        <v>525</v>
      </c>
      <c r="F93" s="85">
        <v>124114</v>
      </c>
      <c r="G93" s="29">
        <v>437.38</v>
      </c>
      <c r="H93" s="29" t="s">
        <v>796</v>
      </c>
      <c r="I93" s="73"/>
      <c r="J93" s="73"/>
      <c r="K93" s="73"/>
      <c r="L93" s="73"/>
      <c r="M93" s="73"/>
      <c r="N93" s="73"/>
      <c r="O93" s="73"/>
      <c r="P93" s="73"/>
      <c r="Q93" s="73"/>
      <c r="R93" s="73"/>
      <c r="S93" s="73"/>
      <c r="T93" s="73"/>
      <c r="U93" s="73"/>
      <c r="V93" s="73"/>
      <c r="W93" s="73"/>
      <c r="X93" s="73"/>
      <c r="Y93" s="73"/>
      <c r="Z93" s="73"/>
      <c r="AA93" s="73"/>
      <c r="AB93" s="73"/>
      <c r="AC93" s="73"/>
      <c r="AD93" s="73"/>
      <c r="AE93" s="73"/>
      <c r="AF93" s="73"/>
      <c r="AG93" s="73"/>
      <c r="AH93" s="73"/>
      <c r="AI93" s="73"/>
    </row>
    <row r="94" spans="1:35" ht="12.75" customHeight="1">
      <c r="A94" s="84">
        <v>44914</v>
      </c>
      <c r="B94" s="29" t="s">
        <v>1089</v>
      </c>
      <c r="C94" s="28" t="s">
        <v>1090</v>
      </c>
      <c r="D94" s="28" t="s">
        <v>1187</v>
      </c>
      <c r="E94" s="28" t="s">
        <v>525</v>
      </c>
      <c r="F94" s="85">
        <v>56155</v>
      </c>
      <c r="G94" s="29">
        <v>445.67</v>
      </c>
      <c r="H94" s="29" t="s">
        <v>796</v>
      </c>
      <c r="I94" s="73"/>
      <c r="J94" s="73"/>
      <c r="K94" s="73"/>
      <c r="L94" s="73"/>
      <c r="M94" s="73"/>
      <c r="N94" s="73"/>
      <c r="O94" s="73"/>
      <c r="P94" s="73"/>
      <c r="Q94" s="73"/>
      <c r="R94" s="73"/>
      <c r="S94" s="73"/>
      <c r="T94" s="73"/>
      <c r="U94" s="73"/>
      <c r="V94" s="73"/>
      <c r="W94" s="73"/>
      <c r="X94" s="73"/>
      <c r="Y94" s="73"/>
      <c r="Z94" s="73"/>
      <c r="AA94" s="73"/>
      <c r="AB94" s="73"/>
      <c r="AC94" s="73"/>
      <c r="AD94" s="73"/>
      <c r="AE94" s="73"/>
      <c r="AF94" s="73"/>
      <c r="AG94" s="73"/>
      <c r="AH94" s="73"/>
      <c r="AI94" s="73"/>
    </row>
    <row r="95" spans="1:35" ht="12.75" customHeight="1">
      <c r="A95" s="84">
        <v>44914</v>
      </c>
      <c r="B95" s="29" t="s">
        <v>1091</v>
      </c>
      <c r="C95" s="28" t="s">
        <v>1092</v>
      </c>
      <c r="D95" s="28" t="s">
        <v>1093</v>
      </c>
      <c r="E95" s="28" t="s">
        <v>525</v>
      </c>
      <c r="F95" s="85">
        <v>801805</v>
      </c>
      <c r="G95" s="29">
        <v>30.78</v>
      </c>
      <c r="H95" s="29" t="s">
        <v>796</v>
      </c>
      <c r="I95" s="73"/>
      <c r="J95" s="73"/>
      <c r="K95" s="73"/>
      <c r="L95" s="73"/>
      <c r="M95" s="73"/>
      <c r="N95" s="73"/>
      <c r="O95" s="73"/>
      <c r="P95" s="73"/>
      <c r="Q95" s="73"/>
      <c r="R95" s="73"/>
      <c r="S95" s="73"/>
      <c r="T95" s="73"/>
      <c r="U95" s="73"/>
      <c r="V95" s="73"/>
      <c r="W95" s="73"/>
      <c r="X95" s="73"/>
      <c r="Y95" s="73"/>
      <c r="Z95" s="73"/>
      <c r="AA95" s="73"/>
      <c r="AB95" s="73"/>
      <c r="AC95" s="73"/>
      <c r="AD95" s="73"/>
      <c r="AE95" s="73"/>
      <c r="AF95" s="73"/>
      <c r="AG95" s="73"/>
      <c r="AH95" s="73"/>
      <c r="AI95" s="73"/>
    </row>
    <row r="96" spans="1:35" ht="12.75" customHeight="1">
      <c r="A96" s="84">
        <v>44914</v>
      </c>
      <c r="B96" s="29" t="s">
        <v>1091</v>
      </c>
      <c r="C96" s="28" t="s">
        <v>1092</v>
      </c>
      <c r="D96" s="28" t="s">
        <v>899</v>
      </c>
      <c r="E96" s="28" t="s">
        <v>525</v>
      </c>
      <c r="F96" s="85">
        <v>912415</v>
      </c>
      <c r="G96" s="29">
        <v>30.37</v>
      </c>
      <c r="H96" s="29" t="s">
        <v>796</v>
      </c>
      <c r="I96" s="73"/>
      <c r="J96" s="73"/>
      <c r="K96" s="73"/>
      <c r="L96" s="73"/>
      <c r="M96" s="73"/>
      <c r="N96" s="73"/>
      <c r="O96" s="73"/>
      <c r="P96" s="73"/>
      <c r="Q96" s="73"/>
      <c r="R96" s="73"/>
      <c r="S96" s="73"/>
      <c r="T96" s="73"/>
      <c r="U96" s="73"/>
      <c r="V96" s="73"/>
      <c r="W96" s="73"/>
      <c r="X96" s="73"/>
      <c r="Y96" s="73"/>
      <c r="Z96" s="73"/>
      <c r="AA96" s="73"/>
      <c r="AB96" s="73"/>
      <c r="AC96" s="73"/>
      <c r="AD96" s="73"/>
      <c r="AE96" s="73"/>
      <c r="AF96" s="73"/>
      <c r="AG96" s="73"/>
      <c r="AH96" s="73"/>
      <c r="AI96" s="73"/>
    </row>
    <row r="97" spans="1:35" ht="12.75" customHeight="1">
      <c r="A97" s="84">
        <v>44914</v>
      </c>
      <c r="B97" s="29" t="s">
        <v>1141</v>
      </c>
      <c r="C97" s="28" t="s">
        <v>1188</v>
      </c>
      <c r="D97" s="28" t="s">
        <v>1018</v>
      </c>
      <c r="E97" s="28" t="s">
        <v>525</v>
      </c>
      <c r="F97" s="85">
        <v>592792</v>
      </c>
      <c r="G97" s="29">
        <v>34</v>
      </c>
      <c r="H97" s="29" t="s">
        <v>796</v>
      </c>
      <c r="I97" s="73"/>
      <c r="J97" s="73"/>
      <c r="K97" s="73"/>
      <c r="L97" s="73"/>
      <c r="M97" s="73"/>
      <c r="N97" s="73"/>
      <c r="O97" s="73"/>
      <c r="P97" s="73"/>
      <c r="Q97" s="73"/>
      <c r="R97" s="73"/>
      <c r="S97" s="73"/>
      <c r="T97" s="73"/>
      <c r="U97" s="73"/>
      <c r="V97" s="73"/>
      <c r="W97" s="73"/>
      <c r="X97" s="73"/>
      <c r="Y97" s="73"/>
      <c r="Z97" s="73"/>
      <c r="AA97" s="73"/>
      <c r="AB97" s="73"/>
      <c r="AC97" s="73"/>
      <c r="AD97" s="73"/>
      <c r="AE97" s="73"/>
      <c r="AF97" s="73"/>
      <c r="AG97" s="73"/>
      <c r="AH97" s="73"/>
      <c r="AI97" s="73"/>
    </row>
    <row r="98" spans="1:35" ht="12.75" customHeight="1">
      <c r="A98" s="84">
        <v>44914</v>
      </c>
      <c r="B98" s="29" t="s">
        <v>1141</v>
      </c>
      <c r="C98" s="28" t="s">
        <v>1188</v>
      </c>
      <c r="D98" s="28" t="s">
        <v>1167</v>
      </c>
      <c r="E98" s="28" t="s">
        <v>525</v>
      </c>
      <c r="F98" s="85">
        <v>851672</v>
      </c>
      <c r="G98" s="29">
        <v>34.32</v>
      </c>
      <c r="H98" s="29" t="s">
        <v>796</v>
      </c>
      <c r="I98" s="73"/>
      <c r="J98" s="73"/>
      <c r="K98" s="73"/>
      <c r="L98" s="73"/>
      <c r="M98" s="73"/>
      <c r="N98" s="73"/>
      <c r="O98" s="73"/>
      <c r="P98" s="73"/>
      <c r="Q98" s="73"/>
      <c r="R98" s="73"/>
      <c r="S98" s="73"/>
      <c r="T98" s="73"/>
      <c r="U98" s="73"/>
      <c r="V98" s="73"/>
      <c r="W98" s="73"/>
      <c r="X98" s="73"/>
      <c r="Y98" s="73"/>
      <c r="Z98" s="73"/>
      <c r="AA98" s="73"/>
      <c r="AB98" s="73"/>
      <c r="AC98" s="73"/>
      <c r="AD98" s="73"/>
      <c r="AE98" s="73"/>
      <c r="AF98" s="73"/>
      <c r="AG98" s="73"/>
      <c r="AH98" s="73"/>
      <c r="AI98" s="73"/>
    </row>
    <row r="99" spans="1:35" ht="12.75" customHeight="1">
      <c r="A99" s="84">
        <v>44914</v>
      </c>
      <c r="B99" s="29" t="s">
        <v>1141</v>
      </c>
      <c r="C99" s="28" t="s">
        <v>1188</v>
      </c>
      <c r="D99" s="28" t="s">
        <v>1189</v>
      </c>
      <c r="E99" s="28" t="s">
        <v>525</v>
      </c>
      <c r="F99" s="85">
        <v>757808</v>
      </c>
      <c r="G99" s="29">
        <v>34.1</v>
      </c>
      <c r="H99" s="29" t="s">
        <v>796</v>
      </c>
      <c r="I99" s="73"/>
      <c r="J99" s="73"/>
      <c r="K99" s="73"/>
      <c r="L99" s="73"/>
      <c r="M99" s="73"/>
      <c r="N99" s="73"/>
      <c r="O99" s="73"/>
      <c r="P99" s="73"/>
      <c r="Q99" s="73"/>
      <c r="R99" s="73"/>
      <c r="S99" s="73"/>
      <c r="T99" s="73"/>
      <c r="U99" s="73"/>
      <c r="V99" s="73"/>
      <c r="W99" s="73"/>
      <c r="X99" s="73"/>
      <c r="Y99" s="73"/>
      <c r="Z99" s="73"/>
      <c r="AA99" s="73"/>
      <c r="AB99" s="73"/>
      <c r="AC99" s="73"/>
      <c r="AD99" s="73"/>
      <c r="AE99" s="73"/>
      <c r="AF99" s="73"/>
      <c r="AG99" s="73"/>
      <c r="AH99" s="73"/>
      <c r="AI99" s="73"/>
    </row>
    <row r="100" spans="1:35" ht="12.75" customHeight="1">
      <c r="A100" s="84">
        <v>44914</v>
      </c>
      <c r="B100" s="29" t="s">
        <v>1141</v>
      </c>
      <c r="C100" s="28" t="s">
        <v>1188</v>
      </c>
      <c r="D100" s="28" t="s">
        <v>1190</v>
      </c>
      <c r="E100" s="28" t="s">
        <v>525</v>
      </c>
      <c r="F100" s="85">
        <v>676314</v>
      </c>
      <c r="G100" s="29">
        <v>34.229999999999997</v>
      </c>
      <c r="H100" s="29" t="s">
        <v>796</v>
      </c>
      <c r="I100" s="73"/>
      <c r="J100" s="73"/>
      <c r="K100" s="73"/>
      <c r="L100" s="73"/>
      <c r="M100" s="73"/>
      <c r="N100" s="73"/>
      <c r="O100" s="73"/>
      <c r="P100" s="73"/>
      <c r="Q100" s="73"/>
      <c r="R100" s="73"/>
      <c r="S100" s="73"/>
      <c r="T100" s="73"/>
      <c r="U100" s="73"/>
      <c r="V100" s="73"/>
      <c r="W100" s="73"/>
      <c r="X100" s="73"/>
      <c r="Y100" s="73"/>
      <c r="Z100" s="73"/>
      <c r="AA100" s="73"/>
      <c r="AB100" s="73"/>
      <c r="AC100" s="73"/>
      <c r="AD100" s="73"/>
      <c r="AE100" s="73"/>
      <c r="AF100" s="73"/>
      <c r="AG100" s="73"/>
      <c r="AH100" s="73"/>
      <c r="AI100" s="73"/>
    </row>
    <row r="101" spans="1:35" ht="12.75" customHeight="1">
      <c r="A101" s="84">
        <v>44914</v>
      </c>
      <c r="B101" s="29" t="s">
        <v>1141</v>
      </c>
      <c r="C101" s="28" t="s">
        <v>1188</v>
      </c>
      <c r="D101" s="28" t="s">
        <v>880</v>
      </c>
      <c r="E101" s="28" t="s">
        <v>525</v>
      </c>
      <c r="F101" s="85">
        <v>1050006</v>
      </c>
      <c r="G101" s="29">
        <v>34.22</v>
      </c>
      <c r="H101" s="29" t="s">
        <v>796</v>
      </c>
      <c r="I101" s="73"/>
      <c r="J101" s="73"/>
      <c r="K101" s="73"/>
      <c r="L101" s="73"/>
      <c r="M101" s="73"/>
      <c r="N101" s="73"/>
      <c r="O101" s="73"/>
      <c r="P101" s="73"/>
      <c r="Q101" s="73"/>
      <c r="R101" s="73"/>
      <c r="S101" s="73"/>
      <c r="T101" s="73"/>
      <c r="U101" s="73"/>
      <c r="V101" s="73"/>
      <c r="W101" s="73"/>
      <c r="X101" s="73"/>
      <c r="Y101" s="73"/>
      <c r="Z101" s="73"/>
      <c r="AA101" s="73"/>
      <c r="AB101" s="73"/>
      <c r="AC101" s="73"/>
      <c r="AD101" s="73"/>
      <c r="AE101" s="73"/>
      <c r="AF101" s="73"/>
      <c r="AG101" s="73"/>
      <c r="AH101" s="73"/>
      <c r="AI101" s="73"/>
    </row>
    <row r="102" spans="1:35" ht="12.75" customHeight="1">
      <c r="A102" s="84">
        <v>44914</v>
      </c>
      <c r="B102" s="29" t="s">
        <v>1191</v>
      </c>
      <c r="C102" s="28" t="s">
        <v>1192</v>
      </c>
      <c r="D102" s="28" t="s">
        <v>1193</v>
      </c>
      <c r="E102" s="28" t="s">
        <v>525</v>
      </c>
      <c r="F102" s="85">
        <v>100000</v>
      </c>
      <c r="G102" s="29">
        <v>26.87</v>
      </c>
      <c r="H102" s="29" t="s">
        <v>796</v>
      </c>
      <c r="I102" s="73"/>
      <c r="J102" s="73"/>
      <c r="K102" s="73"/>
      <c r="L102" s="73"/>
      <c r="M102" s="73"/>
      <c r="N102" s="73"/>
      <c r="O102" s="73"/>
      <c r="P102" s="73"/>
      <c r="Q102" s="73"/>
      <c r="R102" s="73"/>
      <c r="S102" s="73"/>
      <c r="T102" s="73"/>
      <c r="U102" s="73"/>
      <c r="V102" s="73"/>
      <c r="W102" s="73"/>
      <c r="X102" s="73"/>
      <c r="Y102" s="73"/>
      <c r="Z102" s="73"/>
      <c r="AA102" s="73"/>
      <c r="AB102" s="73"/>
      <c r="AC102" s="73"/>
      <c r="AD102" s="73"/>
      <c r="AE102" s="73"/>
      <c r="AF102" s="73"/>
      <c r="AG102" s="73"/>
      <c r="AH102" s="73"/>
      <c r="AI102" s="73"/>
    </row>
    <row r="103" spans="1:35" ht="12.75" customHeight="1">
      <c r="A103" s="84">
        <v>44914</v>
      </c>
      <c r="B103" s="29" t="s">
        <v>1145</v>
      </c>
      <c r="C103" s="28" t="s">
        <v>1194</v>
      </c>
      <c r="D103" s="28" t="s">
        <v>880</v>
      </c>
      <c r="E103" s="28" t="s">
        <v>525</v>
      </c>
      <c r="F103" s="85">
        <v>249448</v>
      </c>
      <c r="G103" s="29">
        <v>33.450000000000003</v>
      </c>
      <c r="H103" s="29" t="s">
        <v>796</v>
      </c>
      <c r="I103" s="73"/>
      <c r="J103" s="73"/>
      <c r="K103" s="73"/>
      <c r="L103" s="73"/>
      <c r="M103" s="73"/>
      <c r="N103" s="73"/>
      <c r="O103" s="73"/>
      <c r="P103" s="73"/>
      <c r="Q103" s="73"/>
      <c r="R103" s="73"/>
      <c r="S103" s="73"/>
      <c r="T103" s="73"/>
      <c r="U103" s="73"/>
      <c r="V103" s="73"/>
      <c r="W103" s="73"/>
      <c r="X103" s="73"/>
      <c r="Y103" s="73"/>
      <c r="Z103" s="73"/>
      <c r="AA103" s="73"/>
      <c r="AB103" s="73"/>
      <c r="AC103" s="73"/>
      <c r="AD103" s="73"/>
      <c r="AE103" s="73"/>
      <c r="AF103" s="73"/>
      <c r="AG103" s="73"/>
      <c r="AH103" s="73"/>
      <c r="AI103" s="73"/>
    </row>
    <row r="104" spans="1:35" ht="12.75" customHeight="1">
      <c r="A104" s="84">
        <v>44914</v>
      </c>
      <c r="B104" s="29" t="s">
        <v>1145</v>
      </c>
      <c r="C104" s="28" t="s">
        <v>1194</v>
      </c>
      <c r="D104" s="28" t="s">
        <v>1195</v>
      </c>
      <c r="E104" s="28" t="s">
        <v>525</v>
      </c>
      <c r="F104" s="85">
        <v>81425</v>
      </c>
      <c r="G104" s="29">
        <v>33.19</v>
      </c>
      <c r="H104" s="29" t="s">
        <v>796</v>
      </c>
      <c r="I104" s="73"/>
      <c r="J104" s="73"/>
      <c r="K104" s="73"/>
      <c r="L104" s="73"/>
      <c r="M104" s="73"/>
      <c r="N104" s="73"/>
      <c r="O104" s="73"/>
      <c r="P104" s="73"/>
      <c r="Q104" s="73"/>
      <c r="R104" s="73"/>
      <c r="S104" s="73"/>
      <c r="T104" s="73"/>
      <c r="U104" s="73"/>
      <c r="V104" s="73"/>
      <c r="W104" s="73"/>
      <c r="X104" s="73"/>
      <c r="Y104" s="73"/>
      <c r="Z104" s="73"/>
      <c r="AA104" s="73"/>
      <c r="AB104" s="73"/>
      <c r="AC104" s="73"/>
      <c r="AD104" s="73"/>
      <c r="AE104" s="73"/>
      <c r="AF104" s="73"/>
      <c r="AG104" s="73"/>
      <c r="AH104" s="73"/>
      <c r="AI104" s="73"/>
    </row>
    <row r="105" spans="1:35" ht="12.75" customHeight="1">
      <c r="A105" s="84">
        <v>44914</v>
      </c>
      <c r="B105" s="29" t="s">
        <v>1145</v>
      </c>
      <c r="C105" s="28" t="s">
        <v>1194</v>
      </c>
      <c r="D105" s="28" t="s">
        <v>1189</v>
      </c>
      <c r="E105" s="28" t="s">
        <v>525</v>
      </c>
      <c r="F105" s="85">
        <v>134381</v>
      </c>
      <c r="G105" s="29">
        <v>33.42</v>
      </c>
      <c r="H105" s="29" t="s">
        <v>796</v>
      </c>
      <c r="I105" s="73"/>
      <c r="J105" s="73"/>
      <c r="K105" s="73"/>
      <c r="L105" s="73"/>
      <c r="M105" s="73"/>
      <c r="N105" s="73"/>
      <c r="O105" s="73"/>
      <c r="P105" s="73"/>
      <c r="Q105" s="73"/>
      <c r="R105" s="73"/>
      <c r="S105" s="73"/>
      <c r="T105" s="73"/>
      <c r="U105" s="73"/>
      <c r="V105" s="73"/>
      <c r="W105" s="73"/>
      <c r="X105" s="73"/>
      <c r="Y105" s="73"/>
      <c r="Z105" s="73"/>
      <c r="AA105" s="73"/>
      <c r="AB105" s="73"/>
      <c r="AC105" s="73"/>
      <c r="AD105" s="73"/>
      <c r="AE105" s="73"/>
      <c r="AF105" s="73"/>
      <c r="AG105" s="73"/>
      <c r="AH105" s="73"/>
      <c r="AI105" s="73"/>
    </row>
    <row r="106" spans="1:35" ht="12.75" customHeight="1">
      <c r="A106" s="84">
        <v>44914</v>
      </c>
      <c r="B106" s="29" t="s">
        <v>1145</v>
      </c>
      <c r="C106" s="28" t="s">
        <v>1194</v>
      </c>
      <c r="D106" s="28" t="s">
        <v>1168</v>
      </c>
      <c r="E106" s="28" t="s">
        <v>525</v>
      </c>
      <c r="F106" s="85">
        <v>230734</v>
      </c>
      <c r="G106" s="29">
        <v>33.49</v>
      </c>
      <c r="H106" s="29" t="s">
        <v>796</v>
      </c>
      <c r="I106" s="73"/>
      <c r="J106" s="73"/>
      <c r="K106" s="73"/>
      <c r="L106" s="73"/>
      <c r="M106" s="73"/>
      <c r="N106" s="73"/>
      <c r="O106" s="73"/>
      <c r="P106" s="73"/>
      <c r="Q106" s="73"/>
      <c r="R106" s="73"/>
      <c r="S106" s="73"/>
      <c r="T106" s="73"/>
      <c r="U106" s="73"/>
      <c r="V106" s="73"/>
      <c r="W106" s="73"/>
      <c r="X106" s="73"/>
      <c r="Y106" s="73"/>
      <c r="Z106" s="73"/>
      <c r="AA106" s="73"/>
      <c r="AB106" s="73"/>
      <c r="AC106" s="73"/>
      <c r="AD106" s="73"/>
      <c r="AE106" s="73"/>
      <c r="AF106" s="73"/>
      <c r="AG106" s="73"/>
      <c r="AH106" s="73"/>
      <c r="AI106" s="73"/>
    </row>
    <row r="107" spans="1:35" ht="12.75" customHeight="1">
      <c r="A107" s="84">
        <v>44914</v>
      </c>
      <c r="B107" s="29" t="s">
        <v>1145</v>
      </c>
      <c r="C107" s="28" t="s">
        <v>1194</v>
      </c>
      <c r="D107" s="28" t="s">
        <v>1167</v>
      </c>
      <c r="E107" s="28" t="s">
        <v>525</v>
      </c>
      <c r="F107" s="85">
        <v>492190</v>
      </c>
      <c r="G107" s="29">
        <v>33.49</v>
      </c>
      <c r="H107" s="29" t="s">
        <v>796</v>
      </c>
      <c r="I107" s="73"/>
      <c r="J107" s="73"/>
      <c r="K107" s="73"/>
      <c r="L107" s="73"/>
      <c r="M107" s="73"/>
      <c r="N107" s="73"/>
      <c r="O107" s="73"/>
      <c r="P107" s="73"/>
      <c r="Q107" s="73"/>
      <c r="R107" s="73"/>
      <c r="S107" s="73"/>
      <c r="T107" s="73"/>
      <c r="U107" s="73"/>
      <c r="V107" s="73"/>
      <c r="W107" s="73"/>
      <c r="X107" s="73"/>
      <c r="Y107" s="73"/>
      <c r="Z107" s="73"/>
      <c r="AA107" s="73"/>
      <c r="AB107" s="73"/>
      <c r="AC107" s="73"/>
      <c r="AD107" s="73"/>
      <c r="AE107" s="73"/>
      <c r="AF107" s="73"/>
      <c r="AG107" s="73"/>
      <c r="AH107" s="73"/>
      <c r="AI107" s="73"/>
    </row>
    <row r="108" spans="1:35" ht="12.75" customHeight="1">
      <c r="A108" s="84">
        <v>44914</v>
      </c>
      <c r="B108" s="29" t="s">
        <v>1196</v>
      </c>
      <c r="C108" s="28" t="s">
        <v>1197</v>
      </c>
      <c r="D108" s="28" t="s">
        <v>1198</v>
      </c>
      <c r="E108" s="28" t="s">
        <v>525</v>
      </c>
      <c r="F108" s="85">
        <v>480452</v>
      </c>
      <c r="G108" s="29">
        <v>50.04</v>
      </c>
      <c r="H108" s="29" t="s">
        <v>796</v>
      </c>
      <c r="I108" s="73"/>
      <c r="J108" s="73"/>
      <c r="K108" s="73"/>
      <c r="L108" s="73"/>
      <c r="M108" s="73"/>
      <c r="N108" s="73"/>
      <c r="O108" s="73"/>
      <c r="P108" s="73"/>
      <c r="Q108" s="73"/>
      <c r="R108" s="73"/>
      <c r="S108" s="73"/>
      <c r="T108" s="73"/>
      <c r="U108" s="73"/>
      <c r="V108" s="73"/>
      <c r="W108" s="73"/>
      <c r="X108" s="73"/>
      <c r="Y108" s="73"/>
      <c r="Z108" s="73"/>
      <c r="AA108" s="73"/>
      <c r="AB108" s="73"/>
      <c r="AC108" s="73"/>
      <c r="AD108" s="73"/>
      <c r="AE108" s="73"/>
      <c r="AF108" s="73"/>
      <c r="AG108" s="73"/>
      <c r="AH108" s="73"/>
      <c r="AI108" s="73"/>
    </row>
    <row r="109" spans="1:35" ht="12.75" customHeight="1">
      <c r="A109" s="84">
        <v>44914</v>
      </c>
      <c r="B109" s="29" t="s">
        <v>1196</v>
      </c>
      <c r="C109" s="28" t="s">
        <v>1197</v>
      </c>
      <c r="D109" s="28" t="s">
        <v>1199</v>
      </c>
      <c r="E109" s="28" t="s">
        <v>525</v>
      </c>
      <c r="F109" s="85">
        <v>101000</v>
      </c>
      <c r="G109" s="29">
        <v>54.88</v>
      </c>
      <c r="H109" s="29" t="s">
        <v>796</v>
      </c>
      <c r="I109" s="73"/>
      <c r="J109" s="73"/>
      <c r="K109" s="73"/>
      <c r="L109" s="73"/>
      <c r="M109" s="73"/>
      <c r="N109" s="73"/>
      <c r="O109" s="73"/>
      <c r="P109" s="73"/>
      <c r="Q109" s="73"/>
      <c r="R109" s="73"/>
      <c r="S109" s="73"/>
      <c r="T109" s="73"/>
      <c r="U109" s="73"/>
      <c r="V109" s="73"/>
      <c r="W109" s="73"/>
      <c r="X109" s="73"/>
      <c r="Y109" s="73"/>
      <c r="Z109" s="73"/>
      <c r="AA109" s="73"/>
      <c r="AB109" s="73"/>
      <c r="AC109" s="73"/>
      <c r="AD109" s="73"/>
      <c r="AE109" s="73"/>
      <c r="AF109" s="73"/>
      <c r="AG109" s="73"/>
      <c r="AH109" s="73"/>
      <c r="AI109" s="73"/>
    </row>
    <row r="110" spans="1:35" ht="12.75" customHeight="1">
      <c r="A110" s="84">
        <v>44914</v>
      </c>
      <c r="B110" s="29" t="s">
        <v>1200</v>
      </c>
      <c r="C110" s="28" t="s">
        <v>1201</v>
      </c>
      <c r="D110" s="28" t="s">
        <v>1202</v>
      </c>
      <c r="E110" s="28" t="s">
        <v>525</v>
      </c>
      <c r="F110" s="85">
        <v>27200</v>
      </c>
      <c r="G110" s="29">
        <v>84.25</v>
      </c>
      <c r="H110" s="29" t="s">
        <v>796</v>
      </c>
      <c r="I110" s="73"/>
      <c r="J110" s="73"/>
      <c r="K110" s="73"/>
      <c r="L110" s="73"/>
      <c r="M110" s="73"/>
      <c r="N110" s="73"/>
      <c r="O110" s="73"/>
      <c r="P110" s="73"/>
      <c r="Q110" s="73"/>
      <c r="R110" s="73"/>
      <c r="S110" s="73"/>
      <c r="T110" s="73"/>
      <c r="U110" s="73"/>
      <c r="V110" s="73"/>
      <c r="W110" s="73"/>
      <c r="X110" s="73"/>
      <c r="Y110" s="73"/>
      <c r="Z110" s="73"/>
      <c r="AA110" s="73"/>
      <c r="AB110" s="73"/>
      <c r="AC110" s="73"/>
      <c r="AD110" s="73"/>
      <c r="AE110" s="73"/>
      <c r="AF110" s="73"/>
      <c r="AG110" s="73"/>
      <c r="AH110" s="73"/>
      <c r="AI110" s="73"/>
    </row>
    <row r="111" spans="1:35" ht="12.75" customHeight="1">
      <c r="A111" s="84">
        <v>44914</v>
      </c>
      <c r="B111" s="29" t="s">
        <v>1200</v>
      </c>
      <c r="C111" s="28" t="s">
        <v>1201</v>
      </c>
      <c r="D111" s="28" t="s">
        <v>1203</v>
      </c>
      <c r="E111" s="28" t="s">
        <v>525</v>
      </c>
      <c r="F111" s="85">
        <v>20800</v>
      </c>
      <c r="G111" s="29">
        <v>84.25</v>
      </c>
      <c r="H111" s="29" t="s">
        <v>796</v>
      </c>
      <c r="I111" s="73"/>
      <c r="J111" s="73"/>
      <c r="K111" s="73"/>
      <c r="L111" s="73"/>
      <c r="M111" s="73"/>
      <c r="N111" s="73"/>
      <c r="O111" s="73"/>
      <c r="P111" s="73"/>
      <c r="Q111" s="73"/>
      <c r="R111" s="73"/>
      <c r="S111" s="73"/>
      <c r="T111" s="73"/>
      <c r="U111" s="73"/>
      <c r="V111" s="73"/>
      <c r="W111" s="73"/>
      <c r="X111" s="73"/>
      <c r="Y111" s="73"/>
      <c r="Z111" s="73"/>
      <c r="AA111" s="73"/>
      <c r="AB111" s="73"/>
      <c r="AC111" s="73"/>
      <c r="AD111" s="73"/>
      <c r="AE111" s="73"/>
      <c r="AF111" s="73"/>
      <c r="AG111" s="73"/>
      <c r="AH111" s="73"/>
      <c r="AI111" s="73"/>
    </row>
    <row r="112" spans="1:35" ht="12.75" customHeight="1">
      <c r="A112" s="84">
        <v>44914</v>
      </c>
      <c r="B112" s="29" t="s">
        <v>482</v>
      </c>
      <c r="C112" s="28" t="s">
        <v>1204</v>
      </c>
      <c r="D112" s="28" t="s">
        <v>1205</v>
      </c>
      <c r="E112" s="28" t="s">
        <v>525</v>
      </c>
      <c r="F112" s="85">
        <v>132303147</v>
      </c>
      <c r="G112" s="29">
        <v>11.58</v>
      </c>
      <c r="H112" s="29" t="s">
        <v>796</v>
      </c>
      <c r="I112" s="73"/>
      <c r="J112" s="73"/>
      <c r="K112" s="73"/>
      <c r="L112" s="73"/>
      <c r="M112" s="73"/>
      <c r="N112" s="73"/>
      <c r="O112" s="73"/>
      <c r="P112" s="73"/>
      <c r="Q112" s="73"/>
      <c r="R112" s="73"/>
      <c r="S112" s="73"/>
      <c r="T112" s="73"/>
      <c r="U112" s="73"/>
      <c r="V112" s="73"/>
      <c r="W112" s="73"/>
      <c r="X112" s="73"/>
      <c r="Y112" s="73"/>
      <c r="Z112" s="73"/>
      <c r="AA112" s="73"/>
      <c r="AB112" s="73"/>
      <c r="AC112" s="73"/>
      <c r="AD112" s="73"/>
      <c r="AE112" s="73"/>
      <c r="AF112" s="73"/>
      <c r="AG112" s="73"/>
      <c r="AH112" s="73"/>
      <c r="AI112" s="73"/>
    </row>
    <row r="113" spans="1:35" ht="12.75" customHeight="1">
      <c r="A113" s="84">
        <v>44914</v>
      </c>
      <c r="B113" s="29" t="s">
        <v>482</v>
      </c>
      <c r="C113" s="28" t="s">
        <v>1204</v>
      </c>
      <c r="D113" s="28" t="s">
        <v>1206</v>
      </c>
      <c r="E113" s="28" t="s">
        <v>525</v>
      </c>
      <c r="F113" s="85">
        <v>50920143</v>
      </c>
      <c r="G113" s="29">
        <v>11.75</v>
      </c>
      <c r="H113" s="29" t="s">
        <v>796</v>
      </c>
      <c r="I113" s="73"/>
      <c r="J113" s="73"/>
      <c r="K113" s="73"/>
      <c r="L113" s="73"/>
      <c r="M113" s="73"/>
      <c r="N113" s="73"/>
      <c r="O113" s="73"/>
      <c r="P113" s="73"/>
      <c r="Q113" s="73"/>
      <c r="R113" s="73"/>
      <c r="S113" s="73"/>
      <c r="T113" s="73"/>
      <c r="U113" s="73"/>
      <c r="V113" s="73"/>
      <c r="W113" s="73"/>
      <c r="X113" s="73"/>
      <c r="Y113" s="73"/>
      <c r="Z113" s="73"/>
      <c r="AA113" s="73"/>
      <c r="AB113" s="73"/>
      <c r="AC113" s="73"/>
      <c r="AD113" s="73"/>
      <c r="AE113" s="73"/>
      <c r="AF113" s="73"/>
      <c r="AG113" s="73"/>
      <c r="AH113" s="73"/>
      <c r="AI113" s="73"/>
    </row>
    <row r="114" spans="1:35" ht="12.75" customHeight="1">
      <c r="A114" s="84">
        <v>44914</v>
      </c>
      <c r="B114" s="29" t="s">
        <v>1094</v>
      </c>
      <c r="C114" s="28" t="s">
        <v>1095</v>
      </c>
      <c r="D114" s="28" t="s">
        <v>1027</v>
      </c>
      <c r="E114" s="28" t="s">
        <v>525</v>
      </c>
      <c r="F114" s="85">
        <v>599049</v>
      </c>
      <c r="G114" s="29">
        <v>111.13</v>
      </c>
      <c r="H114" s="29" t="s">
        <v>796</v>
      </c>
      <c r="I114" s="73"/>
      <c r="J114" s="73"/>
      <c r="K114" s="73"/>
      <c r="L114" s="73"/>
      <c r="M114" s="73"/>
      <c r="N114" s="73"/>
      <c r="O114" s="73"/>
      <c r="P114" s="73"/>
      <c r="Q114" s="73"/>
      <c r="R114" s="73"/>
      <c r="S114" s="73"/>
      <c r="T114" s="73"/>
      <c r="U114" s="73"/>
      <c r="V114" s="73"/>
      <c r="W114" s="73"/>
      <c r="X114" s="73"/>
      <c r="Y114" s="73"/>
      <c r="Z114" s="73"/>
      <c r="AA114" s="73"/>
      <c r="AB114" s="73"/>
      <c r="AC114" s="73"/>
      <c r="AD114" s="73"/>
      <c r="AE114" s="73"/>
      <c r="AF114" s="73"/>
      <c r="AG114" s="73"/>
      <c r="AH114" s="73"/>
      <c r="AI114" s="73"/>
    </row>
    <row r="115" spans="1:35" ht="12.75" customHeight="1">
      <c r="A115" s="84">
        <v>44914</v>
      </c>
      <c r="B115" s="29" t="s">
        <v>1094</v>
      </c>
      <c r="C115" s="28" t="s">
        <v>1095</v>
      </c>
      <c r="D115" s="28" t="s">
        <v>899</v>
      </c>
      <c r="E115" s="28" t="s">
        <v>525</v>
      </c>
      <c r="F115" s="85">
        <v>1091149</v>
      </c>
      <c r="G115" s="29">
        <v>110.93</v>
      </c>
      <c r="H115" s="29" t="s">
        <v>796</v>
      </c>
      <c r="I115" s="73"/>
      <c r="J115" s="73"/>
      <c r="K115" s="73"/>
      <c r="L115" s="73"/>
      <c r="M115" s="73"/>
      <c r="N115" s="73"/>
      <c r="O115" s="73"/>
      <c r="P115" s="73"/>
      <c r="Q115" s="73"/>
      <c r="R115" s="73"/>
      <c r="S115" s="73"/>
      <c r="T115" s="73"/>
      <c r="U115" s="73"/>
      <c r="V115" s="73"/>
      <c r="W115" s="73"/>
      <c r="X115" s="73"/>
      <c r="Y115" s="73"/>
      <c r="Z115" s="73"/>
      <c r="AA115" s="73"/>
      <c r="AB115" s="73"/>
      <c r="AC115" s="73"/>
      <c r="AD115" s="73"/>
      <c r="AE115" s="73"/>
      <c r="AF115" s="73"/>
      <c r="AG115" s="73"/>
      <c r="AH115" s="73"/>
      <c r="AI115" s="73"/>
    </row>
    <row r="116" spans="1:35" ht="12.75" customHeight="1">
      <c r="A116" s="84">
        <v>44914</v>
      </c>
      <c r="B116" s="29" t="s">
        <v>1207</v>
      </c>
      <c r="C116" s="28" t="s">
        <v>1208</v>
      </c>
      <c r="D116" s="28" t="s">
        <v>1019</v>
      </c>
      <c r="E116" s="28" t="s">
        <v>525</v>
      </c>
      <c r="F116" s="85">
        <v>57656</v>
      </c>
      <c r="G116" s="29">
        <v>101.88</v>
      </c>
      <c r="H116" s="29" t="s">
        <v>796</v>
      </c>
      <c r="I116" s="73"/>
      <c r="J116" s="73"/>
      <c r="K116" s="73"/>
      <c r="L116" s="73"/>
      <c r="M116" s="73"/>
      <c r="N116" s="73"/>
      <c r="O116" s="73"/>
      <c r="P116" s="73"/>
      <c r="Q116" s="73"/>
      <c r="R116" s="73"/>
      <c r="S116" s="73"/>
      <c r="T116" s="73"/>
      <c r="U116" s="73"/>
      <c r="V116" s="73"/>
      <c r="W116" s="73"/>
      <c r="X116" s="73"/>
      <c r="Y116" s="73"/>
      <c r="Z116" s="73"/>
      <c r="AA116" s="73"/>
      <c r="AB116" s="73"/>
      <c r="AC116" s="73"/>
      <c r="AD116" s="73"/>
      <c r="AE116" s="73"/>
      <c r="AF116" s="73"/>
      <c r="AG116" s="73"/>
      <c r="AH116" s="73"/>
      <c r="AI116" s="73"/>
    </row>
    <row r="117" spans="1:35" ht="12.75" customHeight="1">
      <c r="A117" s="84">
        <v>44914</v>
      </c>
      <c r="B117" s="29" t="s">
        <v>1152</v>
      </c>
      <c r="C117" s="28" t="s">
        <v>1153</v>
      </c>
      <c r="D117" s="28" t="s">
        <v>1154</v>
      </c>
      <c r="E117" s="28" t="s">
        <v>526</v>
      </c>
      <c r="F117" s="85">
        <v>1050690</v>
      </c>
      <c r="G117" s="29">
        <v>7.1</v>
      </c>
      <c r="H117" s="29" t="s">
        <v>796</v>
      </c>
      <c r="I117" s="73"/>
      <c r="J117" s="73"/>
      <c r="K117" s="73"/>
      <c r="L117" s="73"/>
      <c r="M117" s="73"/>
      <c r="N117" s="73"/>
      <c r="O117" s="73"/>
      <c r="P117" s="73"/>
      <c r="Q117" s="73"/>
      <c r="R117" s="73"/>
      <c r="S117" s="73"/>
      <c r="T117" s="73"/>
      <c r="U117" s="73"/>
      <c r="V117" s="73"/>
      <c r="W117" s="73"/>
      <c r="X117" s="73"/>
      <c r="Y117" s="73"/>
      <c r="Z117" s="73"/>
      <c r="AA117" s="73"/>
      <c r="AB117" s="73"/>
      <c r="AC117" s="73"/>
      <c r="AD117" s="73"/>
      <c r="AE117" s="73"/>
      <c r="AF117" s="73"/>
      <c r="AG117" s="73"/>
      <c r="AH117" s="73"/>
      <c r="AI117" s="73"/>
    </row>
    <row r="118" spans="1:35" ht="12.75" customHeight="1">
      <c r="A118" s="84">
        <v>44914</v>
      </c>
      <c r="B118" s="29" t="s">
        <v>1209</v>
      </c>
      <c r="C118" s="28" t="s">
        <v>1210</v>
      </c>
      <c r="D118" s="28" t="s">
        <v>1195</v>
      </c>
      <c r="E118" s="28" t="s">
        <v>526</v>
      </c>
      <c r="F118" s="85">
        <v>45000</v>
      </c>
      <c r="G118" s="29">
        <v>69.45</v>
      </c>
      <c r="H118" s="29" t="s">
        <v>796</v>
      </c>
      <c r="I118" s="73"/>
      <c r="J118" s="73"/>
      <c r="K118" s="73"/>
      <c r="L118" s="73"/>
      <c r="M118" s="73"/>
      <c r="N118" s="73"/>
      <c r="O118" s="73"/>
      <c r="P118" s="73"/>
      <c r="Q118" s="73"/>
      <c r="R118" s="73"/>
      <c r="S118" s="73"/>
      <c r="T118" s="73"/>
      <c r="U118" s="73"/>
      <c r="V118" s="73"/>
      <c r="W118" s="73"/>
      <c r="X118" s="73"/>
      <c r="Y118" s="73"/>
      <c r="Z118" s="73"/>
      <c r="AA118" s="73"/>
      <c r="AB118" s="73"/>
      <c r="AC118" s="73"/>
      <c r="AD118" s="73"/>
      <c r="AE118" s="73"/>
      <c r="AF118" s="73"/>
      <c r="AG118" s="73"/>
      <c r="AH118" s="73"/>
      <c r="AI118" s="73"/>
    </row>
    <row r="119" spans="1:35" ht="12.75" customHeight="1">
      <c r="A119" s="84">
        <v>44914</v>
      </c>
      <c r="B119" s="29" t="s">
        <v>1209</v>
      </c>
      <c r="C119" s="28" t="s">
        <v>1210</v>
      </c>
      <c r="D119" s="28" t="s">
        <v>1211</v>
      </c>
      <c r="E119" s="28" t="s">
        <v>526</v>
      </c>
      <c r="F119" s="85">
        <v>60000</v>
      </c>
      <c r="G119" s="29">
        <v>69.45</v>
      </c>
      <c r="H119" s="29" t="s">
        <v>796</v>
      </c>
      <c r="I119" s="73"/>
      <c r="J119" s="73"/>
      <c r="K119" s="73"/>
      <c r="L119" s="73"/>
      <c r="M119" s="73"/>
      <c r="N119" s="73"/>
      <c r="O119" s="73"/>
      <c r="P119" s="73"/>
      <c r="Q119" s="73"/>
      <c r="R119" s="73"/>
      <c r="S119" s="73"/>
      <c r="T119" s="73"/>
      <c r="U119" s="73"/>
      <c r="V119" s="73"/>
      <c r="W119" s="73"/>
      <c r="X119" s="73"/>
      <c r="Y119" s="73"/>
      <c r="Z119" s="73"/>
      <c r="AA119" s="73"/>
      <c r="AB119" s="73"/>
      <c r="AC119" s="73"/>
      <c r="AD119" s="73"/>
      <c r="AE119" s="73"/>
      <c r="AF119" s="73"/>
      <c r="AG119" s="73"/>
      <c r="AH119" s="73"/>
      <c r="AI119" s="73"/>
    </row>
    <row r="120" spans="1:35" ht="12.75" customHeight="1">
      <c r="A120" s="84">
        <v>44914</v>
      </c>
      <c r="B120" s="29" t="s">
        <v>1209</v>
      </c>
      <c r="C120" s="28" t="s">
        <v>1210</v>
      </c>
      <c r="D120" s="28" t="s">
        <v>1212</v>
      </c>
      <c r="E120" s="28" t="s">
        <v>526</v>
      </c>
      <c r="F120" s="85">
        <v>57000</v>
      </c>
      <c r="G120" s="29">
        <v>69.45</v>
      </c>
      <c r="H120" s="29" t="s">
        <v>796</v>
      </c>
      <c r="I120" s="73"/>
      <c r="J120" s="73"/>
      <c r="K120" s="73"/>
      <c r="L120" s="73"/>
      <c r="M120" s="73"/>
      <c r="N120" s="73"/>
      <c r="O120" s="73"/>
      <c r="P120" s="73"/>
      <c r="Q120" s="73"/>
      <c r="R120" s="73"/>
      <c r="S120" s="73"/>
      <c r="T120" s="73"/>
      <c r="U120" s="73"/>
      <c r="V120" s="73"/>
      <c r="W120" s="73"/>
      <c r="X120" s="73"/>
      <c r="Y120" s="73"/>
      <c r="Z120" s="73"/>
      <c r="AA120" s="73"/>
      <c r="AB120" s="73"/>
      <c r="AC120" s="73"/>
      <c r="AD120" s="73"/>
      <c r="AE120" s="73"/>
      <c r="AF120" s="73"/>
      <c r="AG120" s="73"/>
      <c r="AH120" s="73"/>
      <c r="AI120" s="73"/>
    </row>
    <row r="121" spans="1:35" ht="12.75" customHeight="1">
      <c r="A121" s="84">
        <v>44914</v>
      </c>
      <c r="B121" s="29" t="s">
        <v>1155</v>
      </c>
      <c r="C121" s="28" t="s">
        <v>1156</v>
      </c>
      <c r="D121" s="28" t="s">
        <v>1213</v>
      </c>
      <c r="E121" s="28" t="s">
        <v>526</v>
      </c>
      <c r="F121" s="85">
        <v>247000</v>
      </c>
      <c r="G121" s="29">
        <v>515.20000000000005</v>
      </c>
      <c r="H121" s="29" t="s">
        <v>796</v>
      </c>
      <c r="I121" s="73"/>
      <c r="J121" s="73"/>
      <c r="K121" s="73"/>
      <c r="L121" s="73"/>
      <c r="M121" s="73"/>
      <c r="N121" s="73"/>
      <c r="O121" s="73"/>
      <c r="P121" s="73"/>
      <c r="Q121" s="73"/>
      <c r="R121" s="73"/>
      <c r="S121" s="73"/>
      <c r="T121" s="73"/>
      <c r="U121" s="73"/>
      <c r="V121" s="73"/>
      <c r="W121" s="73"/>
      <c r="X121" s="73"/>
      <c r="Y121" s="73"/>
      <c r="Z121" s="73"/>
      <c r="AA121" s="73"/>
      <c r="AB121" s="73"/>
      <c r="AC121" s="73"/>
      <c r="AD121" s="73"/>
      <c r="AE121" s="73"/>
      <c r="AF121" s="73"/>
      <c r="AG121" s="73"/>
      <c r="AH121" s="73"/>
      <c r="AI121" s="73"/>
    </row>
    <row r="122" spans="1:35" ht="12.75" customHeight="1">
      <c r="A122" s="84">
        <v>44914</v>
      </c>
      <c r="B122" s="29" t="s">
        <v>1158</v>
      </c>
      <c r="C122" s="28" t="s">
        <v>1159</v>
      </c>
      <c r="D122" s="28" t="s">
        <v>899</v>
      </c>
      <c r="E122" s="28" t="s">
        <v>526</v>
      </c>
      <c r="F122" s="85">
        <v>377191</v>
      </c>
      <c r="G122" s="29">
        <v>262.87</v>
      </c>
      <c r="H122" s="29" t="s">
        <v>796</v>
      </c>
      <c r="I122" s="73"/>
      <c r="J122" s="73"/>
      <c r="K122" s="73"/>
      <c r="L122" s="73"/>
      <c r="M122" s="73"/>
      <c r="N122" s="73"/>
      <c r="O122" s="73"/>
      <c r="P122" s="73"/>
      <c r="Q122" s="73"/>
      <c r="R122" s="73"/>
      <c r="S122" s="73"/>
      <c r="T122" s="73"/>
      <c r="U122" s="73"/>
      <c r="V122" s="73"/>
      <c r="W122" s="73"/>
      <c r="X122" s="73"/>
      <c r="Y122" s="73"/>
      <c r="Z122" s="73"/>
      <c r="AA122" s="73"/>
      <c r="AB122" s="73"/>
      <c r="AC122" s="73"/>
      <c r="AD122" s="73"/>
      <c r="AE122" s="73"/>
      <c r="AF122" s="73"/>
      <c r="AG122" s="73"/>
      <c r="AH122" s="73"/>
      <c r="AI122" s="73"/>
    </row>
    <row r="123" spans="1:35" ht="12.75" customHeight="1">
      <c r="A123" s="84">
        <v>44914</v>
      </c>
      <c r="B123" s="29" t="s">
        <v>1160</v>
      </c>
      <c r="C123" s="28" t="s">
        <v>1161</v>
      </c>
      <c r="D123" s="28" t="s">
        <v>899</v>
      </c>
      <c r="E123" s="28" t="s">
        <v>526</v>
      </c>
      <c r="F123" s="85">
        <v>1032565</v>
      </c>
      <c r="G123" s="29">
        <v>109.14</v>
      </c>
      <c r="H123" s="29" t="s">
        <v>796</v>
      </c>
      <c r="I123" s="73"/>
      <c r="J123" s="73"/>
      <c r="K123" s="73"/>
      <c r="L123" s="73"/>
      <c r="M123" s="73"/>
      <c r="N123" s="73"/>
      <c r="O123" s="73"/>
      <c r="P123" s="73"/>
      <c r="Q123" s="73"/>
      <c r="R123" s="73"/>
      <c r="S123" s="73"/>
      <c r="T123" s="73"/>
      <c r="U123" s="73"/>
      <c r="V123" s="73"/>
      <c r="W123" s="73"/>
      <c r="X123" s="73"/>
      <c r="Y123" s="73"/>
      <c r="Z123" s="73"/>
      <c r="AA123" s="73"/>
      <c r="AB123" s="73"/>
      <c r="AC123" s="73"/>
      <c r="AD123" s="73"/>
      <c r="AE123" s="73"/>
      <c r="AF123" s="73"/>
      <c r="AG123" s="73"/>
      <c r="AH123" s="73"/>
      <c r="AI123" s="73"/>
    </row>
    <row r="124" spans="1:35" ht="12.75" customHeight="1">
      <c r="A124" s="84">
        <v>44914</v>
      </c>
      <c r="B124" s="29" t="s">
        <v>1162</v>
      </c>
      <c r="C124" s="28" t="s">
        <v>1163</v>
      </c>
      <c r="D124" s="28" t="s">
        <v>899</v>
      </c>
      <c r="E124" s="28" t="s">
        <v>526</v>
      </c>
      <c r="F124" s="85">
        <v>315593</v>
      </c>
      <c r="G124" s="29">
        <v>201.1</v>
      </c>
      <c r="H124" s="29" t="s">
        <v>796</v>
      </c>
      <c r="I124" s="73"/>
      <c r="J124" s="73"/>
      <c r="K124" s="73"/>
      <c r="L124" s="73"/>
      <c r="M124" s="73"/>
      <c r="N124" s="73"/>
      <c r="O124" s="73"/>
      <c r="P124" s="73"/>
      <c r="Q124" s="73"/>
      <c r="R124" s="73"/>
      <c r="S124" s="73"/>
      <c r="T124" s="73"/>
      <c r="U124" s="73"/>
      <c r="V124" s="73"/>
      <c r="W124" s="73"/>
      <c r="X124" s="73"/>
      <c r="Y124" s="73"/>
      <c r="Z124" s="73"/>
      <c r="AA124" s="73"/>
      <c r="AB124" s="73"/>
      <c r="AC124" s="73"/>
      <c r="AD124" s="73"/>
      <c r="AE124" s="73"/>
      <c r="AF124" s="73"/>
      <c r="AG124" s="73"/>
      <c r="AH124" s="73"/>
      <c r="AI124" s="73"/>
    </row>
    <row r="125" spans="1:35" ht="12.75" customHeight="1">
      <c r="A125" s="84">
        <v>44914</v>
      </c>
      <c r="B125" s="29" t="s">
        <v>1164</v>
      </c>
      <c r="C125" s="28" t="s">
        <v>1165</v>
      </c>
      <c r="D125" s="28" t="s">
        <v>1166</v>
      </c>
      <c r="E125" s="28" t="s">
        <v>526</v>
      </c>
      <c r="F125" s="85">
        <v>3626030</v>
      </c>
      <c r="G125" s="29">
        <v>13.03</v>
      </c>
      <c r="H125" s="29" t="s">
        <v>796</v>
      </c>
      <c r="I125" s="73"/>
      <c r="J125" s="73"/>
      <c r="K125" s="73"/>
      <c r="L125" s="73"/>
      <c r="M125" s="73"/>
      <c r="N125" s="73"/>
      <c r="O125" s="73"/>
      <c r="P125" s="73"/>
      <c r="Q125" s="73"/>
      <c r="R125" s="73"/>
      <c r="S125" s="73"/>
      <c r="T125" s="73"/>
      <c r="U125" s="73"/>
      <c r="V125" s="73"/>
      <c r="W125" s="73"/>
      <c r="X125" s="73"/>
      <c r="Y125" s="73"/>
      <c r="Z125" s="73"/>
      <c r="AA125" s="73"/>
      <c r="AB125" s="73"/>
      <c r="AC125" s="73"/>
      <c r="AD125" s="73"/>
      <c r="AE125" s="73"/>
      <c r="AF125" s="73"/>
      <c r="AG125" s="73"/>
      <c r="AH125" s="73"/>
      <c r="AI125" s="73"/>
    </row>
    <row r="126" spans="1:35" ht="12.75" customHeight="1">
      <c r="A126" s="84">
        <v>44914</v>
      </c>
      <c r="B126" s="29" t="s">
        <v>1164</v>
      </c>
      <c r="C126" s="28" t="s">
        <v>1165</v>
      </c>
      <c r="D126" s="28" t="s">
        <v>1167</v>
      </c>
      <c r="E126" s="28" t="s">
        <v>526</v>
      </c>
      <c r="F126" s="85">
        <v>6500020</v>
      </c>
      <c r="G126" s="29">
        <v>13.21</v>
      </c>
      <c r="H126" s="29" t="s">
        <v>796</v>
      </c>
      <c r="I126" s="73"/>
      <c r="J126" s="73"/>
      <c r="K126" s="73"/>
      <c r="L126" s="73"/>
      <c r="M126" s="73"/>
      <c r="N126" s="73"/>
      <c r="O126" s="73"/>
      <c r="P126" s="73"/>
      <c r="Q126" s="73"/>
      <c r="R126" s="73"/>
      <c r="S126" s="73"/>
      <c r="T126" s="73"/>
      <c r="U126" s="73"/>
      <c r="V126" s="73"/>
      <c r="W126" s="73"/>
      <c r="X126" s="73"/>
      <c r="Y126" s="73"/>
      <c r="Z126" s="73"/>
      <c r="AA126" s="73"/>
      <c r="AB126" s="73"/>
      <c r="AC126" s="73"/>
      <c r="AD126" s="73"/>
      <c r="AE126" s="73"/>
      <c r="AF126" s="73"/>
      <c r="AG126" s="73"/>
      <c r="AH126" s="73"/>
      <c r="AI126" s="73"/>
    </row>
    <row r="127" spans="1:35" ht="12.75" customHeight="1">
      <c r="A127" s="84">
        <v>44914</v>
      </c>
      <c r="B127" s="29" t="s">
        <v>1164</v>
      </c>
      <c r="C127" s="28" t="s">
        <v>1165</v>
      </c>
      <c r="D127" s="28" t="s">
        <v>1168</v>
      </c>
      <c r="E127" s="28" t="s">
        <v>526</v>
      </c>
      <c r="F127" s="85">
        <v>3595191</v>
      </c>
      <c r="G127" s="29">
        <v>13.12</v>
      </c>
      <c r="H127" s="29" t="s">
        <v>796</v>
      </c>
      <c r="I127" s="73"/>
      <c r="J127" s="73"/>
      <c r="K127" s="73"/>
      <c r="L127" s="73"/>
      <c r="M127" s="73"/>
      <c r="N127" s="73"/>
      <c r="O127" s="73"/>
      <c r="P127" s="73"/>
      <c r="Q127" s="73"/>
      <c r="R127" s="73"/>
      <c r="S127" s="73"/>
      <c r="T127" s="73"/>
      <c r="U127" s="73"/>
      <c r="V127" s="73"/>
      <c r="W127" s="73"/>
      <c r="X127" s="73"/>
      <c r="Y127" s="73"/>
      <c r="Z127" s="73"/>
      <c r="AA127" s="73"/>
      <c r="AB127" s="73"/>
      <c r="AC127" s="73"/>
      <c r="AD127" s="73"/>
      <c r="AE127" s="73"/>
      <c r="AF127" s="73"/>
      <c r="AG127" s="73"/>
      <c r="AH127" s="73"/>
      <c r="AI127" s="73"/>
    </row>
    <row r="128" spans="1:35" ht="12.75" customHeight="1">
      <c r="A128" s="84">
        <v>44914</v>
      </c>
      <c r="B128" s="29" t="s">
        <v>1029</v>
      </c>
      <c r="C128" s="28" t="s">
        <v>1031</v>
      </c>
      <c r="D128" s="28" t="s">
        <v>1027</v>
      </c>
      <c r="E128" s="28" t="s">
        <v>526</v>
      </c>
      <c r="F128" s="85">
        <v>254007</v>
      </c>
      <c r="G128" s="29">
        <v>38.119999999999997</v>
      </c>
      <c r="H128" s="29" t="s">
        <v>796</v>
      </c>
      <c r="I128" s="73"/>
      <c r="J128" s="73"/>
      <c r="K128" s="73"/>
      <c r="L128" s="73"/>
      <c r="M128" s="73"/>
      <c r="N128" s="73"/>
      <c r="O128" s="73"/>
      <c r="P128" s="73"/>
      <c r="Q128" s="73"/>
      <c r="R128" s="73"/>
      <c r="S128" s="73"/>
      <c r="T128" s="73"/>
      <c r="U128" s="73"/>
      <c r="V128" s="73"/>
      <c r="W128" s="73"/>
      <c r="X128" s="73"/>
      <c r="Y128" s="73"/>
      <c r="Z128" s="73"/>
      <c r="AA128" s="73"/>
      <c r="AB128" s="73"/>
      <c r="AC128" s="73"/>
      <c r="AD128" s="73"/>
      <c r="AE128" s="73"/>
      <c r="AF128" s="73"/>
      <c r="AG128" s="73"/>
      <c r="AH128" s="73"/>
      <c r="AI128" s="73"/>
    </row>
    <row r="129" spans="1:35" ht="12.75" customHeight="1">
      <c r="A129" s="84">
        <v>44914</v>
      </c>
      <c r="B129" s="29" t="s">
        <v>1169</v>
      </c>
      <c r="C129" s="28" t="s">
        <v>1170</v>
      </c>
      <c r="D129" s="28" t="s">
        <v>1214</v>
      </c>
      <c r="E129" s="28" t="s">
        <v>526</v>
      </c>
      <c r="F129" s="85">
        <v>3886734</v>
      </c>
      <c r="G129" s="29">
        <v>52</v>
      </c>
      <c r="H129" s="29" t="s">
        <v>796</v>
      </c>
      <c r="I129" s="73"/>
      <c r="J129" s="73"/>
      <c r="K129" s="73"/>
      <c r="L129" s="73"/>
      <c r="M129" s="73"/>
      <c r="N129" s="73"/>
      <c r="O129" s="73"/>
      <c r="P129" s="73"/>
      <c r="Q129" s="73"/>
      <c r="R129" s="73"/>
      <c r="S129" s="73"/>
      <c r="T129" s="73"/>
      <c r="U129" s="73"/>
      <c r="V129" s="73"/>
      <c r="W129" s="73"/>
      <c r="X129" s="73"/>
      <c r="Y129" s="73"/>
      <c r="Z129" s="73"/>
      <c r="AA129" s="73"/>
      <c r="AB129" s="73"/>
      <c r="AC129" s="73"/>
      <c r="AD129" s="73"/>
      <c r="AE129" s="73"/>
      <c r="AF129" s="73"/>
      <c r="AG129" s="73"/>
      <c r="AH129" s="73"/>
      <c r="AI129" s="73"/>
    </row>
    <row r="130" spans="1:35" ht="12.75" customHeight="1">
      <c r="A130" s="84">
        <v>44914</v>
      </c>
      <c r="B130" s="29" t="s">
        <v>1169</v>
      </c>
      <c r="C130" s="28" t="s">
        <v>1170</v>
      </c>
      <c r="D130" s="28" t="s">
        <v>1215</v>
      </c>
      <c r="E130" s="28" t="s">
        <v>526</v>
      </c>
      <c r="F130" s="85">
        <v>2176813</v>
      </c>
      <c r="G130" s="29">
        <v>52</v>
      </c>
      <c r="H130" s="29" t="s">
        <v>796</v>
      </c>
      <c r="I130" s="73"/>
      <c r="J130" s="73"/>
      <c r="K130" s="73"/>
      <c r="L130" s="73"/>
      <c r="M130" s="73"/>
      <c r="N130" s="73"/>
      <c r="O130" s="73"/>
      <c r="P130" s="73"/>
      <c r="Q130" s="73"/>
      <c r="R130" s="73"/>
      <c r="S130" s="73"/>
      <c r="T130" s="73"/>
      <c r="U130" s="73"/>
      <c r="V130" s="73"/>
      <c r="W130" s="73"/>
      <c r="X130" s="73"/>
      <c r="Y130" s="73"/>
      <c r="Z130" s="73"/>
      <c r="AA130" s="73"/>
      <c r="AB130" s="73"/>
      <c r="AC130" s="73"/>
      <c r="AD130" s="73"/>
      <c r="AE130" s="73"/>
      <c r="AF130" s="73"/>
      <c r="AG130" s="73"/>
      <c r="AH130" s="73"/>
      <c r="AI130" s="73"/>
    </row>
    <row r="131" spans="1:35" ht="12.75" customHeight="1">
      <c r="A131" s="84">
        <v>44914</v>
      </c>
      <c r="B131" s="29" t="s">
        <v>1173</v>
      </c>
      <c r="C131" s="28" t="s">
        <v>1174</v>
      </c>
      <c r="D131" s="28" t="s">
        <v>899</v>
      </c>
      <c r="E131" s="28" t="s">
        <v>526</v>
      </c>
      <c r="F131" s="85">
        <v>593634</v>
      </c>
      <c r="G131" s="29">
        <v>33.01</v>
      </c>
      <c r="H131" s="29" t="s">
        <v>796</v>
      </c>
      <c r="I131" s="73"/>
      <c r="J131" s="73"/>
      <c r="K131" s="73"/>
      <c r="L131" s="73"/>
      <c r="M131" s="73"/>
      <c r="N131" s="73"/>
      <c r="O131" s="73"/>
      <c r="P131" s="73"/>
      <c r="Q131" s="73"/>
      <c r="R131" s="73"/>
      <c r="S131" s="73"/>
      <c r="T131" s="73"/>
      <c r="U131" s="73"/>
      <c r="V131" s="73"/>
      <c r="W131" s="73"/>
      <c r="X131" s="73"/>
      <c r="Y131" s="73"/>
      <c r="Z131" s="73"/>
      <c r="AA131" s="73"/>
      <c r="AB131" s="73"/>
      <c r="AC131" s="73"/>
      <c r="AD131" s="73"/>
      <c r="AE131" s="73"/>
      <c r="AF131" s="73"/>
      <c r="AG131" s="73"/>
      <c r="AH131" s="73"/>
      <c r="AI131" s="73"/>
    </row>
    <row r="132" spans="1:35" ht="12.75" customHeight="1">
      <c r="A132" s="84">
        <v>44914</v>
      </c>
      <c r="B132" s="29" t="s">
        <v>1175</v>
      </c>
      <c r="C132" s="28" t="s">
        <v>1176</v>
      </c>
      <c r="D132" s="28" t="s">
        <v>899</v>
      </c>
      <c r="E132" s="28" t="s">
        <v>526</v>
      </c>
      <c r="F132" s="85">
        <v>442354</v>
      </c>
      <c r="G132" s="29">
        <v>50.9</v>
      </c>
      <c r="H132" s="29" t="s">
        <v>796</v>
      </c>
      <c r="I132" s="73"/>
      <c r="J132" s="73"/>
      <c r="K132" s="73"/>
      <c r="L132" s="73"/>
      <c r="M132" s="73"/>
      <c r="N132" s="73"/>
      <c r="O132" s="73"/>
      <c r="P132" s="73"/>
      <c r="Q132" s="73"/>
      <c r="R132" s="73"/>
      <c r="S132" s="73"/>
      <c r="T132" s="73"/>
      <c r="U132" s="73"/>
      <c r="V132" s="73"/>
      <c r="W132" s="73"/>
      <c r="X132" s="73"/>
      <c r="Y132" s="73"/>
      <c r="Z132" s="73"/>
      <c r="AA132" s="73"/>
      <c r="AB132" s="73"/>
      <c r="AC132" s="73"/>
      <c r="AD132" s="73"/>
      <c r="AE132" s="73"/>
      <c r="AF132" s="73"/>
      <c r="AG132" s="73"/>
      <c r="AH132" s="73"/>
      <c r="AI132" s="73"/>
    </row>
    <row r="133" spans="1:35" ht="12.75" customHeight="1">
      <c r="A133" s="84">
        <v>44914</v>
      </c>
      <c r="B133" s="29" t="s">
        <v>1055</v>
      </c>
      <c r="C133" s="28" t="s">
        <v>1056</v>
      </c>
      <c r="D133" s="28" t="s">
        <v>1027</v>
      </c>
      <c r="E133" s="28" t="s">
        <v>526</v>
      </c>
      <c r="F133" s="85">
        <v>902041</v>
      </c>
      <c r="G133" s="29">
        <v>86.75</v>
      </c>
      <c r="H133" s="29" t="s">
        <v>796</v>
      </c>
      <c r="I133" s="73"/>
      <c r="J133" s="73"/>
      <c r="K133" s="73"/>
      <c r="L133" s="73"/>
      <c r="M133" s="73"/>
      <c r="N133" s="73"/>
      <c r="O133" s="73"/>
      <c r="P133" s="73"/>
      <c r="Q133" s="73"/>
      <c r="R133" s="73"/>
      <c r="S133" s="73"/>
      <c r="T133" s="73"/>
      <c r="U133" s="73"/>
      <c r="V133" s="73"/>
      <c r="W133" s="73"/>
      <c r="X133" s="73"/>
      <c r="Y133" s="73"/>
      <c r="Z133" s="73"/>
      <c r="AA133" s="73"/>
      <c r="AB133" s="73"/>
      <c r="AC133" s="73"/>
      <c r="AD133" s="73"/>
      <c r="AE133" s="73"/>
      <c r="AF133" s="73"/>
      <c r="AG133" s="73"/>
      <c r="AH133" s="73"/>
      <c r="AI133" s="73"/>
    </row>
    <row r="134" spans="1:35" ht="12.75" customHeight="1">
      <c r="A134" s="84">
        <v>44914</v>
      </c>
      <c r="B134" s="29" t="s">
        <v>1177</v>
      </c>
      <c r="C134" s="28" t="s">
        <v>1178</v>
      </c>
      <c r="D134" s="28" t="s">
        <v>899</v>
      </c>
      <c r="E134" s="28" t="s">
        <v>526</v>
      </c>
      <c r="F134" s="85">
        <v>248504</v>
      </c>
      <c r="G134" s="29">
        <v>107.87</v>
      </c>
      <c r="H134" s="29" t="s">
        <v>796</v>
      </c>
      <c r="I134" s="73"/>
      <c r="J134" s="73"/>
      <c r="K134" s="73"/>
      <c r="L134" s="73"/>
      <c r="M134" s="73"/>
      <c r="N134" s="73"/>
      <c r="O134" s="73"/>
      <c r="P134" s="73"/>
      <c r="Q134" s="73"/>
      <c r="R134" s="73"/>
      <c r="S134" s="73"/>
      <c r="T134" s="73"/>
      <c r="U134" s="73"/>
      <c r="V134" s="73"/>
      <c r="W134" s="73"/>
      <c r="X134" s="73"/>
      <c r="Y134" s="73"/>
      <c r="Z134" s="73"/>
      <c r="AA134" s="73"/>
      <c r="AB134" s="73"/>
      <c r="AC134" s="73"/>
      <c r="AD134" s="73"/>
      <c r="AE134" s="73"/>
      <c r="AF134" s="73"/>
      <c r="AG134" s="73"/>
      <c r="AH134" s="73"/>
      <c r="AI134" s="73"/>
    </row>
    <row r="135" spans="1:35" ht="12.75" customHeight="1">
      <c r="A135" s="84">
        <v>44914</v>
      </c>
      <c r="B135" s="29" t="s">
        <v>1057</v>
      </c>
      <c r="C135" s="28" t="s">
        <v>1058</v>
      </c>
      <c r="D135" s="28" t="s">
        <v>899</v>
      </c>
      <c r="E135" s="28" t="s">
        <v>526</v>
      </c>
      <c r="F135" s="85">
        <v>3096388</v>
      </c>
      <c r="G135" s="29">
        <v>79.16</v>
      </c>
      <c r="H135" s="29" t="s">
        <v>796</v>
      </c>
      <c r="I135" s="73"/>
      <c r="J135" s="73"/>
      <c r="K135" s="73"/>
      <c r="L135" s="73"/>
      <c r="M135" s="73"/>
      <c r="N135" s="73"/>
      <c r="O135" s="73"/>
      <c r="P135" s="73"/>
      <c r="Q135" s="73"/>
      <c r="R135" s="73"/>
      <c r="S135" s="73"/>
      <c r="T135" s="73"/>
      <c r="U135" s="73"/>
      <c r="V135" s="73"/>
      <c r="W135" s="73"/>
      <c r="X135" s="73"/>
      <c r="Y135" s="73"/>
      <c r="Z135" s="73"/>
      <c r="AA135" s="73"/>
      <c r="AB135" s="73"/>
      <c r="AC135" s="73"/>
      <c r="AD135" s="73"/>
      <c r="AE135" s="73"/>
      <c r="AF135" s="73"/>
      <c r="AG135" s="73"/>
      <c r="AH135" s="73"/>
      <c r="AI135" s="73"/>
    </row>
    <row r="136" spans="1:35" ht="12.75" customHeight="1">
      <c r="A136" s="84">
        <v>44914</v>
      </c>
      <c r="B136" s="29" t="s">
        <v>1179</v>
      </c>
      <c r="C136" s="28" t="s">
        <v>1180</v>
      </c>
      <c r="D136" s="28" t="s">
        <v>1182</v>
      </c>
      <c r="E136" s="28" t="s">
        <v>526</v>
      </c>
      <c r="F136" s="85">
        <v>74368</v>
      </c>
      <c r="G136" s="29">
        <v>25.7</v>
      </c>
      <c r="H136" s="29" t="s">
        <v>796</v>
      </c>
      <c r="I136" s="73"/>
      <c r="J136" s="73"/>
      <c r="K136" s="73"/>
      <c r="L136" s="73"/>
      <c r="M136" s="73"/>
      <c r="N136" s="73"/>
      <c r="O136" s="73"/>
      <c r="P136" s="73"/>
      <c r="Q136" s="73"/>
      <c r="R136" s="73"/>
      <c r="S136" s="73"/>
      <c r="T136" s="73"/>
      <c r="U136" s="73"/>
      <c r="V136" s="73"/>
      <c r="W136" s="73"/>
      <c r="X136" s="73"/>
      <c r="Y136" s="73"/>
      <c r="Z136" s="73"/>
      <c r="AA136" s="73"/>
      <c r="AB136" s="73"/>
      <c r="AC136" s="73"/>
      <c r="AD136" s="73"/>
      <c r="AE136" s="73"/>
      <c r="AF136" s="73"/>
      <c r="AG136" s="73"/>
      <c r="AH136" s="73"/>
      <c r="AI136" s="73"/>
    </row>
    <row r="137" spans="1:35" ht="12.75" customHeight="1">
      <c r="A137" s="84">
        <v>44914</v>
      </c>
      <c r="B137" s="29" t="s">
        <v>1183</v>
      </c>
      <c r="C137" s="28" t="s">
        <v>1184</v>
      </c>
      <c r="D137" s="28" t="s">
        <v>1216</v>
      </c>
      <c r="E137" s="28" t="s">
        <v>526</v>
      </c>
      <c r="F137" s="85">
        <v>600000</v>
      </c>
      <c r="G137" s="29">
        <v>10</v>
      </c>
      <c r="H137" s="29" t="s">
        <v>796</v>
      </c>
      <c r="I137" s="73"/>
      <c r="J137" s="73"/>
      <c r="K137" s="73"/>
      <c r="L137" s="73"/>
      <c r="M137" s="73"/>
      <c r="N137" s="73"/>
      <c r="O137" s="73"/>
      <c r="P137" s="73"/>
      <c r="Q137" s="73"/>
      <c r="R137" s="73"/>
      <c r="S137" s="73"/>
      <c r="T137" s="73"/>
      <c r="U137" s="73"/>
      <c r="V137" s="73"/>
      <c r="W137" s="73"/>
      <c r="X137" s="73"/>
      <c r="Y137" s="73"/>
      <c r="Z137" s="73"/>
      <c r="AA137" s="73"/>
      <c r="AB137" s="73"/>
      <c r="AC137" s="73"/>
      <c r="AD137" s="73"/>
      <c r="AE137" s="73"/>
      <c r="AF137" s="73"/>
      <c r="AG137" s="73"/>
      <c r="AH137" s="73"/>
      <c r="AI137" s="73"/>
    </row>
    <row r="138" spans="1:35" ht="12.75" customHeight="1">
      <c r="A138" s="84">
        <v>44914</v>
      </c>
      <c r="B138" s="29" t="s">
        <v>1089</v>
      </c>
      <c r="C138" s="28" t="s">
        <v>1090</v>
      </c>
      <c r="D138" s="28" t="s">
        <v>1217</v>
      </c>
      <c r="E138" s="28" t="s">
        <v>526</v>
      </c>
      <c r="F138" s="85">
        <v>47000</v>
      </c>
      <c r="G138" s="29">
        <v>436.36</v>
      </c>
      <c r="H138" s="29" t="s">
        <v>796</v>
      </c>
      <c r="I138" s="73"/>
      <c r="J138" s="73"/>
      <c r="K138" s="73"/>
      <c r="L138" s="73"/>
      <c r="M138" s="73"/>
      <c r="N138" s="73"/>
      <c r="O138" s="73"/>
      <c r="P138" s="73"/>
      <c r="Q138" s="73"/>
      <c r="R138" s="73"/>
      <c r="S138" s="73"/>
      <c r="T138" s="73"/>
      <c r="U138" s="73"/>
      <c r="V138" s="73"/>
      <c r="W138" s="73"/>
      <c r="X138" s="73"/>
      <c r="Y138" s="73"/>
      <c r="Z138" s="73"/>
      <c r="AA138" s="73"/>
      <c r="AB138" s="73"/>
      <c r="AC138" s="73"/>
      <c r="AD138" s="73"/>
      <c r="AE138" s="73"/>
      <c r="AF138" s="73"/>
      <c r="AG138" s="73"/>
      <c r="AH138" s="73"/>
      <c r="AI138" s="73"/>
    </row>
    <row r="139" spans="1:35" ht="12.75" customHeight="1">
      <c r="A139" s="84">
        <v>44914</v>
      </c>
      <c r="B139" s="29" t="s">
        <v>1089</v>
      </c>
      <c r="C139" s="28" t="s">
        <v>1090</v>
      </c>
      <c r="D139" s="28" t="s">
        <v>1187</v>
      </c>
      <c r="E139" s="28" t="s">
        <v>526</v>
      </c>
      <c r="F139" s="85">
        <v>56155</v>
      </c>
      <c r="G139" s="29">
        <v>439.79</v>
      </c>
      <c r="H139" s="29" t="s">
        <v>796</v>
      </c>
      <c r="I139" s="73"/>
      <c r="J139" s="73"/>
      <c r="K139" s="73"/>
      <c r="L139" s="73"/>
      <c r="M139" s="73"/>
      <c r="N139" s="73"/>
      <c r="O139" s="73"/>
      <c r="P139" s="73"/>
      <c r="Q139" s="73"/>
      <c r="R139" s="73"/>
      <c r="S139" s="73"/>
      <c r="T139" s="73"/>
      <c r="U139" s="73"/>
      <c r="V139" s="73"/>
      <c r="W139" s="73"/>
      <c r="X139" s="73"/>
      <c r="Y139" s="73"/>
      <c r="Z139" s="73"/>
      <c r="AA139" s="73"/>
      <c r="AB139" s="73"/>
      <c r="AC139" s="73"/>
      <c r="AD139" s="73"/>
      <c r="AE139" s="73"/>
      <c r="AF139" s="73"/>
      <c r="AG139" s="73"/>
      <c r="AH139" s="73"/>
      <c r="AI139" s="73"/>
    </row>
    <row r="140" spans="1:35" ht="12.75" customHeight="1">
      <c r="A140" s="84">
        <v>44914</v>
      </c>
      <c r="B140" s="29" t="s">
        <v>1089</v>
      </c>
      <c r="C140" s="28" t="s">
        <v>1090</v>
      </c>
      <c r="D140" s="28" t="s">
        <v>899</v>
      </c>
      <c r="E140" s="28" t="s">
        <v>526</v>
      </c>
      <c r="F140" s="85">
        <v>124114</v>
      </c>
      <c r="G140" s="29">
        <v>437.93</v>
      </c>
      <c r="H140" s="29" t="s">
        <v>796</v>
      </c>
      <c r="I140" s="73"/>
      <c r="J140" s="73"/>
      <c r="K140" s="73"/>
      <c r="L140" s="73"/>
      <c r="M140" s="73"/>
      <c r="N140" s="73"/>
      <c r="O140" s="73"/>
      <c r="P140" s="73"/>
      <c r="Q140" s="73"/>
      <c r="R140" s="73"/>
      <c r="S140" s="73"/>
      <c r="T140" s="73"/>
      <c r="U140" s="73"/>
      <c r="V140" s="73"/>
      <c r="W140" s="73"/>
      <c r="X140" s="73"/>
      <c r="Y140" s="73"/>
      <c r="Z140" s="73"/>
      <c r="AA140" s="73"/>
      <c r="AB140" s="73"/>
      <c r="AC140" s="73"/>
      <c r="AD140" s="73"/>
      <c r="AE140" s="73"/>
      <c r="AF140" s="73"/>
      <c r="AG140" s="73"/>
      <c r="AH140" s="73"/>
      <c r="AI140" s="73"/>
    </row>
    <row r="141" spans="1:35" ht="12.75" customHeight="1">
      <c r="A141" s="84">
        <v>44914</v>
      </c>
      <c r="B141" s="29" t="s">
        <v>1089</v>
      </c>
      <c r="C141" s="28" t="s">
        <v>1090</v>
      </c>
      <c r="D141" s="28" t="s">
        <v>1027</v>
      </c>
      <c r="E141" s="28" t="s">
        <v>526</v>
      </c>
      <c r="F141" s="85">
        <v>58832</v>
      </c>
      <c r="G141" s="29">
        <v>439.88</v>
      </c>
      <c r="H141" s="29" t="s">
        <v>796</v>
      </c>
      <c r="I141" s="73"/>
      <c r="J141" s="73"/>
      <c r="K141" s="73"/>
      <c r="L141" s="73"/>
      <c r="M141" s="73"/>
      <c r="N141" s="73"/>
      <c r="O141" s="73"/>
      <c r="P141" s="73"/>
      <c r="Q141" s="73"/>
      <c r="R141" s="73"/>
      <c r="S141" s="73"/>
      <c r="T141" s="73"/>
      <c r="U141" s="73"/>
      <c r="V141" s="73"/>
      <c r="W141" s="73"/>
      <c r="X141" s="73"/>
      <c r="Y141" s="73"/>
      <c r="Z141" s="73"/>
      <c r="AA141" s="73"/>
      <c r="AB141" s="73"/>
      <c r="AC141" s="73"/>
      <c r="AD141" s="73"/>
      <c r="AE141" s="73"/>
      <c r="AF141" s="73"/>
      <c r="AG141" s="73"/>
      <c r="AH141" s="73"/>
      <c r="AI141" s="73"/>
    </row>
    <row r="142" spans="1:35" ht="12.75" customHeight="1">
      <c r="A142" s="84">
        <v>44914</v>
      </c>
      <c r="B142" s="29" t="s">
        <v>1089</v>
      </c>
      <c r="C142" s="28" t="s">
        <v>1090</v>
      </c>
      <c r="D142" s="28" t="s">
        <v>1020</v>
      </c>
      <c r="E142" s="28" t="s">
        <v>526</v>
      </c>
      <c r="F142" s="85">
        <v>84571</v>
      </c>
      <c r="G142" s="29">
        <v>437.91</v>
      </c>
      <c r="H142" s="29" t="s">
        <v>796</v>
      </c>
      <c r="I142" s="73"/>
      <c r="J142" s="73"/>
      <c r="K142" s="73"/>
      <c r="L142" s="73"/>
      <c r="M142" s="73"/>
      <c r="N142" s="73"/>
      <c r="O142" s="73"/>
      <c r="P142" s="73"/>
      <c r="Q142" s="73"/>
      <c r="R142" s="73"/>
      <c r="S142" s="73"/>
      <c r="T142" s="73"/>
      <c r="U142" s="73"/>
      <c r="V142" s="73"/>
      <c r="W142" s="73"/>
      <c r="X142" s="73"/>
      <c r="Y142" s="73"/>
      <c r="Z142" s="73"/>
      <c r="AA142" s="73"/>
      <c r="AB142" s="73"/>
      <c r="AC142" s="73"/>
      <c r="AD142" s="73"/>
      <c r="AE142" s="73"/>
      <c r="AF142" s="73"/>
      <c r="AG142" s="73"/>
      <c r="AH142" s="73"/>
      <c r="AI142" s="73"/>
    </row>
    <row r="143" spans="1:35" ht="12.75" customHeight="1">
      <c r="A143" s="84">
        <v>44914</v>
      </c>
      <c r="B143" s="29" t="s">
        <v>1091</v>
      </c>
      <c r="C143" s="28" t="s">
        <v>1092</v>
      </c>
      <c r="D143" s="28" t="s">
        <v>899</v>
      </c>
      <c r="E143" s="28" t="s">
        <v>526</v>
      </c>
      <c r="F143" s="85">
        <v>912415</v>
      </c>
      <c r="G143" s="29">
        <v>30.68</v>
      </c>
      <c r="H143" s="29" t="s">
        <v>796</v>
      </c>
      <c r="I143" s="73"/>
      <c r="J143" s="73"/>
      <c r="K143" s="73"/>
      <c r="L143" s="73"/>
      <c r="M143" s="73"/>
      <c r="N143" s="73"/>
      <c r="O143" s="73"/>
      <c r="P143" s="73"/>
      <c r="Q143" s="73"/>
      <c r="R143" s="73"/>
      <c r="S143" s="73"/>
      <c r="T143" s="73"/>
      <c r="U143" s="73"/>
      <c r="V143" s="73"/>
      <c r="W143" s="73"/>
      <c r="X143" s="73"/>
      <c r="Y143" s="73"/>
      <c r="Z143" s="73"/>
      <c r="AA143" s="73"/>
      <c r="AB143" s="73"/>
      <c r="AC143" s="73"/>
      <c r="AD143" s="73"/>
      <c r="AE143" s="73"/>
      <c r="AF143" s="73"/>
      <c r="AG143" s="73"/>
      <c r="AH143" s="73"/>
      <c r="AI143" s="73"/>
    </row>
    <row r="144" spans="1:35" ht="12.75" customHeight="1">
      <c r="A144" s="84">
        <v>44914</v>
      </c>
      <c r="B144" s="29" t="s">
        <v>1141</v>
      </c>
      <c r="C144" s="28" t="s">
        <v>1188</v>
      </c>
      <c r="D144" s="28" t="s">
        <v>1190</v>
      </c>
      <c r="E144" s="28" t="s">
        <v>526</v>
      </c>
      <c r="F144" s="85">
        <v>752318</v>
      </c>
      <c r="G144" s="29">
        <v>34.130000000000003</v>
      </c>
      <c r="H144" s="29" t="s">
        <v>796</v>
      </c>
      <c r="I144" s="73"/>
      <c r="J144" s="73"/>
      <c r="K144" s="73"/>
      <c r="L144" s="73"/>
      <c r="M144" s="73"/>
      <c r="N144" s="73"/>
      <c r="O144" s="73"/>
      <c r="P144" s="73"/>
      <c r="Q144" s="73"/>
      <c r="R144" s="73"/>
      <c r="S144" s="73"/>
      <c r="T144" s="73"/>
      <c r="U144" s="73"/>
      <c r="V144" s="73"/>
      <c r="W144" s="73"/>
      <c r="X144" s="73"/>
      <c r="Y144" s="73"/>
      <c r="Z144" s="73"/>
      <c r="AA144" s="73"/>
      <c r="AB144" s="73"/>
      <c r="AC144" s="73"/>
      <c r="AD144" s="73"/>
      <c r="AE144" s="73"/>
      <c r="AF144" s="73"/>
      <c r="AG144" s="73"/>
      <c r="AH144" s="73"/>
      <c r="AI144" s="73"/>
    </row>
    <row r="145" spans="1:35" ht="12.75" customHeight="1">
      <c r="A145" s="84">
        <v>44914</v>
      </c>
      <c r="B145" s="29" t="s">
        <v>1141</v>
      </c>
      <c r="C145" s="28" t="s">
        <v>1188</v>
      </c>
      <c r="D145" s="28" t="s">
        <v>880</v>
      </c>
      <c r="E145" s="28" t="s">
        <v>526</v>
      </c>
      <c r="F145" s="85">
        <v>1150006</v>
      </c>
      <c r="G145" s="29">
        <v>34.119999999999997</v>
      </c>
      <c r="H145" s="29" t="s">
        <v>796</v>
      </c>
      <c r="I145" s="73"/>
      <c r="J145" s="73"/>
      <c r="K145" s="73"/>
      <c r="L145" s="73"/>
      <c r="M145" s="73"/>
      <c r="N145" s="73"/>
      <c r="O145" s="73"/>
      <c r="P145" s="73"/>
      <c r="Q145" s="73"/>
      <c r="R145" s="73"/>
      <c r="S145" s="73"/>
      <c r="T145" s="73"/>
      <c r="U145" s="73"/>
      <c r="V145" s="73"/>
      <c r="W145" s="73"/>
      <c r="X145" s="73"/>
      <c r="Y145" s="73"/>
      <c r="Z145" s="73"/>
      <c r="AA145" s="73"/>
      <c r="AB145" s="73"/>
      <c r="AC145" s="73"/>
      <c r="AD145" s="73"/>
      <c r="AE145" s="73"/>
      <c r="AF145" s="73"/>
      <c r="AG145" s="73"/>
      <c r="AH145" s="73"/>
      <c r="AI145" s="73"/>
    </row>
    <row r="146" spans="1:35" ht="12.75" customHeight="1">
      <c r="A146" s="84">
        <v>44914</v>
      </c>
      <c r="B146" s="29" t="s">
        <v>1141</v>
      </c>
      <c r="C146" s="28" t="s">
        <v>1188</v>
      </c>
      <c r="D146" s="28" t="s">
        <v>1018</v>
      </c>
      <c r="E146" s="28" t="s">
        <v>526</v>
      </c>
      <c r="F146" s="85">
        <v>700084</v>
      </c>
      <c r="G146" s="29">
        <v>34.4</v>
      </c>
      <c r="H146" s="29" t="s">
        <v>796</v>
      </c>
      <c r="I146" s="73"/>
      <c r="J146" s="73"/>
      <c r="K146" s="73"/>
      <c r="L146" s="73"/>
      <c r="M146" s="73"/>
      <c r="N146" s="73"/>
      <c r="O146" s="73"/>
      <c r="P146" s="73"/>
      <c r="Q146" s="73"/>
      <c r="R146" s="73"/>
      <c r="S146" s="73"/>
      <c r="T146" s="73"/>
      <c r="U146" s="73"/>
      <c r="V146" s="73"/>
      <c r="W146" s="73"/>
      <c r="X146" s="73"/>
      <c r="Y146" s="73"/>
      <c r="Z146" s="73"/>
      <c r="AA146" s="73"/>
      <c r="AB146" s="73"/>
      <c r="AC146" s="73"/>
      <c r="AD146" s="73"/>
      <c r="AE146" s="73"/>
      <c r="AF146" s="73"/>
      <c r="AG146" s="73"/>
      <c r="AH146" s="73"/>
      <c r="AI146" s="73"/>
    </row>
    <row r="147" spans="1:35" ht="12.75" customHeight="1">
      <c r="A147" s="84">
        <v>44914</v>
      </c>
      <c r="B147" s="29" t="s">
        <v>1141</v>
      </c>
      <c r="C147" s="28" t="s">
        <v>1188</v>
      </c>
      <c r="D147" s="28" t="s">
        <v>1218</v>
      </c>
      <c r="E147" s="28" t="s">
        <v>526</v>
      </c>
      <c r="F147" s="85">
        <v>1687603</v>
      </c>
      <c r="G147" s="29">
        <v>34.159999999999997</v>
      </c>
      <c r="H147" s="29" t="s">
        <v>796</v>
      </c>
      <c r="I147" s="73"/>
      <c r="J147" s="73"/>
      <c r="K147" s="73"/>
      <c r="L147" s="73"/>
      <c r="M147" s="73"/>
      <c r="N147" s="73"/>
      <c r="O147" s="73"/>
      <c r="P147" s="73"/>
      <c r="Q147" s="73"/>
      <c r="R147" s="73"/>
      <c r="S147" s="73"/>
      <c r="T147" s="73"/>
      <c r="U147" s="73"/>
      <c r="V147" s="73"/>
      <c r="W147" s="73"/>
      <c r="X147" s="73"/>
      <c r="Y147" s="73"/>
      <c r="Z147" s="73"/>
      <c r="AA147" s="73"/>
      <c r="AB147" s="73"/>
      <c r="AC147" s="73"/>
      <c r="AD147" s="73"/>
      <c r="AE147" s="73"/>
      <c r="AF147" s="73"/>
      <c r="AG147" s="73"/>
      <c r="AH147" s="73"/>
      <c r="AI147" s="73"/>
    </row>
    <row r="148" spans="1:35" ht="12.75" customHeight="1">
      <c r="A148" s="84">
        <v>44914</v>
      </c>
      <c r="B148" s="29" t="s">
        <v>1141</v>
      </c>
      <c r="C148" s="28" t="s">
        <v>1188</v>
      </c>
      <c r="D148" s="28" t="s">
        <v>1167</v>
      </c>
      <c r="E148" s="28" t="s">
        <v>526</v>
      </c>
      <c r="F148" s="85">
        <v>751672</v>
      </c>
      <c r="G148" s="29">
        <v>34.25</v>
      </c>
      <c r="H148" s="29" t="s">
        <v>796</v>
      </c>
      <c r="I148" s="73"/>
      <c r="J148" s="73"/>
      <c r="K148" s="73"/>
      <c r="L148" s="73"/>
      <c r="M148" s="73"/>
      <c r="N148" s="73"/>
      <c r="O148" s="73"/>
      <c r="P148" s="73"/>
      <c r="Q148" s="73"/>
      <c r="R148" s="73"/>
      <c r="S148" s="73"/>
      <c r="T148" s="73"/>
      <c r="U148" s="73"/>
      <c r="V148" s="73"/>
      <c r="W148" s="73"/>
      <c r="X148" s="73"/>
      <c r="Y148" s="73"/>
      <c r="Z148" s="73"/>
      <c r="AA148" s="73"/>
      <c r="AB148" s="73"/>
      <c r="AC148" s="73"/>
      <c r="AD148" s="73"/>
      <c r="AE148" s="73"/>
      <c r="AF148" s="73"/>
      <c r="AG148" s="73"/>
      <c r="AH148" s="73"/>
      <c r="AI148" s="73"/>
    </row>
    <row r="149" spans="1:35" ht="12.75" customHeight="1">
      <c r="A149" s="84">
        <v>44914</v>
      </c>
      <c r="B149" s="29" t="s">
        <v>1141</v>
      </c>
      <c r="C149" s="28" t="s">
        <v>1188</v>
      </c>
      <c r="D149" s="28" t="s">
        <v>1189</v>
      </c>
      <c r="E149" s="28" t="s">
        <v>526</v>
      </c>
      <c r="F149" s="85">
        <v>621033</v>
      </c>
      <c r="G149" s="29">
        <v>33.92</v>
      </c>
      <c r="H149" s="29" t="s">
        <v>796</v>
      </c>
      <c r="I149" s="73"/>
      <c r="J149" s="73"/>
      <c r="K149" s="73"/>
      <c r="L149" s="73"/>
      <c r="M149" s="73"/>
      <c r="N149" s="73"/>
      <c r="O149" s="73"/>
      <c r="P149" s="73"/>
      <c r="Q149" s="73"/>
      <c r="R149" s="73"/>
      <c r="S149" s="73"/>
      <c r="T149" s="73"/>
      <c r="U149" s="73"/>
      <c r="V149" s="73"/>
      <c r="W149" s="73"/>
      <c r="X149" s="73"/>
      <c r="Y149" s="73"/>
      <c r="Z149" s="73"/>
      <c r="AA149" s="73"/>
      <c r="AB149" s="73"/>
      <c r="AC149" s="73"/>
      <c r="AD149" s="73"/>
      <c r="AE149" s="73"/>
      <c r="AF149" s="73"/>
      <c r="AG149" s="73"/>
      <c r="AH149" s="73"/>
      <c r="AI149" s="73"/>
    </row>
    <row r="150" spans="1:35" ht="12.75" customHeight="1">
      <c r="A150" s="84">
        <v>44914</v>
      </c>
      <c r="B150" s="29" t="s">
        <v>1145</v>
      </c>
      <c r="C150" s="28" t="s">
        <v>1194</v>
      </c>
      <c r="D150" s="28" t="s">
        <v>1195</v>
      </c>
      <c r="E150" s="28" t="s">
        <v>526</v>
      </c>
      <c r="F150" s="85">
        <v>221629</v>
      </c>
      <c r="G150" s="29">
        <v>33.1</v>
      </c>
      <c r="H150" s="29" t="s">
        <v>796</v>
      </c>
      <c r="I150" s="73"/>
      <c r="J150" s="73"/>
      <c r="K150" s="73"/>
      <c r="L150" s="73"/>
      <c r="M150" s="73"/>
      <c r="N150" s="73"/>
      <c r="O150" s="73"/>
      <c r="P150" s="73"/>
      <c r="Q150" s="73"/>
      <c r="R150" s="73"/>
      <c r="S150" s="73"/>
      <c r="T150" s="73"/>
      <c r="U150" s="73"/>
      <c r="V150" s="73"/>
      <c r="W150" s="73"/>
      <c r="X150" s="73"/>
      <c r="Y150" s="73"/>
      <c r="Z150" s="73"/>
      <c r="AA150" s="73"/>
      <c r="AB150" s="73"/>
      <c r="AC150" s="73"/>
      <c r="AD150" s="73"/>
      <c r="AE150" s="73"/>
      <c r="AF150" s="73"/>
      <c r="AG150" s="73"/>
      <c r="AH150" s="73"/>
      <c r="AI150" s="73"/>
    </row>
    <row r="151" spans="1:35" ht="12.75" customHeight="1">
      <c r="A151" s="84">
        <v>44914</v>
      </c>
      <c r="B151" s="29" t="s">
        <v>1145</v>
      </c>
      <c r="C151" s="28" t="s">
        <v>1194</v>
      </c>
      <c r="D151" s="28" t="s">
        <v>1167</v>
      </c>
      <c r="E151" s="28" t="s">
        <v>526</v>
      </c>
      <c r="F151" s="85">
        <v>425000</v>
      </c>
      <c r="G151" s="29">
        <v>33.49</v>
      </c>
      <c r="H151" s="29" t="s">
        <v>796</v>
      </c>
      <c r="I151" s="73"/>
      <c r="J151" s="73"/>
      <c r="K151" s="73"/>
      <c r="L151" s="73"/>
      <c r="M151" s="73"/>
      <c r="N151" s="73"/>
      <c r="O151" s="73"/>
      <c r="P151" s="73"/>
      <c r="Q151" s="73"/>
      <c r="R151" s="73"/>
      <c r="S151" s="73"/>
      <c r="T151" s="73"/>
      <c r="U151" s="73"/>
      <c r="V151" s="73"/>
      <c r="W151" s="73"/>
      <c r="X151" s="73"/>
      <c r="Y151" s="73"/>
      <c r="Z151" s="73"/>
      <c r="AA151" s="73"/>
      <c r="AB151" s="73"/>
      <c r="AC151" s="73"/>
      <c r="AD151" s="73"/>
      <c r="AE151" s="73"/>
      <c r="AF151" s="73"/>
      <c r="AG151" s="73"/>
      <c r="AH151" s="73"/>
      <c r="AI151" s="73"/>
    </row>
    <row r="152" spans="1:35" ht="12.75" customHeight="1">
      <c r="A152" s="84">
        <v>44914</v>
      </c>
      <c r="B152" s="29" t="s">
        <v>1145</v>
      </c>
      <c r="C152" s="28" t="s">
        <v>1194</v>
      </c>
      <c r="D152" s="28" t="s">
        <v>880</v>
      </c>
      <c r="E152" s="28" t="s">
        <v>526</v>
      </c>
      <c r="F152" s="85">
        <v>249448</v>
      </c>
      <c r="G152" s="29">
        <v>33.5</v>
      </c>
      <c r="H152" s="29" t="s">
        <v>796</v>
      </c>
      <c r="I152" s="73"/>
      <c r="J152" s="73"/>
      <c r="K152" s="73"/>
      <c r="L152" s="73"/>
      <c r="M152" s="73"/>
      <c r="N152" s="73"/>
      <c r="O152" s="73"/>
      <c r="P152" s="73"/>
      <c r="Q152" s="73"/>
      <c r="R152" s="73"/>
      <c r="S152" s="73"/>
      <c r="T152" s="73"/>
      <c r="U152" s="73"/>
      <c r="V152" s="73"/>
      <c r="W152" s="73"/>
      <c r="X152" s="73"/>
      <c r="Y152" s="73"/>
      <c r="Z152" s="73"/>
      <c r="AA152" s="73"/>
      <c r="AB152" s="73"/>
      <c r="AC152" s="73"/>
      <c r="AD152" s="73"/>
      <c r="AE152" s="73"/>
      <c r="AF152" s="73"/>
      <c r="AG152" s="73"/>
      <c r="AH152" s="73"/>
      <c r="AI152" s="73"/>
    </row>
    <row r="153" spans="1:35" ht="12.75" customHeight="1">
      <c r="A153" s="84">
        <v>44914</v>
      </c>
      <c r="B153" s="29" t="s">
        <v>1145</v>
      </c>
      <c r="C153" s="28" t="s">
        <v>1194</v>
      </c>
      <c r="D153" s="28" t="s">
        <v>1189</v>
      </c>
      <c r="E153" s="28" t="s">
        <v>526</v>
      </c>
      <c r="F153" s="85">
        <v>306500</v>
      </c>
      <c r="G153" s="29">
        <v>33.5</v>
      </c>
      <c r="H153" s="29" t="s">
        <v>796</v>
      </c>
      <c r="I153" s="73"/>
      <c r="J153" s="73"/>
      <c r="K153" s="73"/>
      <c r="L153" s="73"/>
      <c r="M153" s="73"/>
      <c r="N153" s="73"/>
      <c r="O153" s="73"/>
      <c r="P153" s="73"/>
      <c r="Q153" s="73"/>
      <c r="R153" s="73"/>
      <c r="S153" s="73"/>
      <c r="T153" s="73"/>
      <c r="U153" s="73"/>
      <c r="V153" s="73"/>
      <c r="W153" s="73"/>
      <c r="X153" s="73"/>
      <c r="Y153" s="73"/>
      <c r="Z153" s="73"/>
      <c r="AA153" s="73"/>
      <c r="AB153" s="73"/>
      <c r="AC153" s="73"/>
      <c r="AD153" s="73"/>
      <c r="AE153" s="73"/>
      <c r="AF153" s="73"/>
      <c r="AG153" s="73"/>
      <c r="AH153" s="73"/>
      <c r="AI153" s="73"/>
    </row>
    <row r="154" spans="1:35" ht="12.75" customHeight="1">
      <c r="A154" s="84">
        <v>44914</v>
      </c>
      <c r="B154" s="29" t="s">
        <v>1145</v>
      </c>
      <c r="C154" s="28" t="s">
        <v>1194</v>
      </c>
      <c r="D154" s="28" t="s">
        <v>1168</v>
      </c>
      <c r="E154" s="28" t="s">
        <v>526</v>
      </c>
      <c r="F154" s="85">
        <v>280734</v>
      </c>
      <c r="G154" s="29">
        <v>33.15</v>
      </c>
      <c r="H154" s="29" t="s">
        <v>796</v>
      </c>
      <c r="I154" s="73"/>
      <c r="J154" s="73"/>
      <c r="K154" s="73"/>
      <c r="L154" s="73"/>
      <c r="M154" s="73"/>
      <c r="N154" s="73"/>
      <c r="O154" s="73"/>
      <c r="P154" s="73"/>
      <c r="Q154" s="73"/>
      <c r="R154" s="73"/>
      <c r="S154" s="73"/>
      <c r="T154" s="73"/>
      <c r="U154" s="73"/>
      <c r="V154" s="73"/>
      <c r="W154" s="73"/>
      <c r="X154" s="73"/>
      <c r="Y154" s="73"/>
      <c r="Z154" s="73"/>
      <c r="AA154" s="73"/>
      <c r="AB154" s="73"/>
      <c r="AC154" s="73"/>
      <c r="AD154" s="73"/>
      <c r="AE154" s="73"/>
      <c r="AF154" s="73"/>
      <c r="AG154" s="73"/>
      <c r="AH154" s="73"/>
      <c r="AI154" s="73"/>
    </row>
    <row r="155" spans="1:35" ht="12.75" customHeight="1">
      <c r="A155" s="84">
        <v>44914</v>
      </c>
      <c r="B155" s="29" t="s">
        <v>1196</v>
      </c>
      <c r="C155" s="28" t="s">
        <v>1197</v>
      </c>
      <c r="D155" s="28" t="s">
        <v>1198</v>
      </c>
      <c r="E155" s="28" t="s">
        <v>526</v>
      </c>
      <c r="F155" s="85">
        <v>480452</v>
      </c>
      <c r="G155" s="29">
        <v>50.3</v>
      </c>
      <c r="H155" s="29" t="s">
        <v>796</v>
      </c>
      <c r="I155" s="73"/>
      <c r="J155" s="73"/>
      <c r="K155" s="73"/>
      <c r="L155" s="73"/>
      <c r="M155" s="73"/>
      <c r="N155" s="73"/>
      <c r="O155" s="73"/>
      <c r="P155" s="73"/>
      <c r="Q155" s="73"/>
      <c r="R155" s="73"/>
      <c r="S155" s="73"/>
      <c r="T155" s="73"/>
      <c r="U155" s="73"/>
      <c r="V155" s="73"/>
      <c r="W155" s="73"/>
      <c r="X155" s="73"/>
      <c r="Y155" s="73"/>
      <c r="Z155" s="73"/>
      <c r="AA155" s="73"/>
      <c r="AB155" s="73"/>
      <c r="AC155" s="73"/>
      <c r="AD155" s="73"/>
      <c r="AE155" s="73"/>
      <c r="AF155" s="73"/>
      <c r="AG155" s="73"/>
      <c r="AH155" s="73"/>
      <c r="AI155" s="73"/>
    </row>
    <row r="156" spans="1:35" ht="12.75" customHeight="1">
      <c r="A156" s="84">
        <v>44914</v>
      </c>
      <c r="B156" s="29" t="s">
        <v>1196</v>
      </c>
      <c r="C156" s="28" t="s">
        <v>1197</v>
      </c>
      <c r="D156" s="28" t="s">
        <v>1199</v>
      </c>
      <c r="E156" s="28" t="s">
        <v>526</v>
      </c>
      <c r="F156" s="85">
        <v>100000</v>
      </c>
      <c r="G156" s="29">
        <v>46.8</v>
      </c>
      <c r="H156" s="29" t="s">
        <v>796</v>
      </c>
      <c r="I156" s="73"/>
      <c r="J156" s="73"/>
      <c r="K156" s="73"/>
      <c r="L156" s="73"/>
      <c r="M156" s="73"/>
      <c r="N156" s="73"/>
      <c r="O156" s="73"/>
      <c r="P156" s="73"/>
      <c r="Q156" s="73"/>
      <c r="R156" s="73"/>
      <c r="S156" s="73"/>
      <c r="T156" s="73"/>
      <c r="U156" s="73"/>
      <c r="V156" s="73"/>
      <c r="W156" s="73"/>
      <c r="X156" s="73"/>
      <c r="Y156" s="73"/>
      <c r="Z156" s="73"/>
      <c r="AA156" s="73"/>
      <c r="AB156" s="73"/>
      <c r="AC156" s="73"/>
      <c r="AD156" s="73"/>
      <c r="AE156" s="73"/>
      <c r="AF156" s="73"/>
      <c r="AG156" s="73"/>
      <c r="AH156" s="73"/>
      <c r="AI156" s="73"/>
    </row>
    <row r="157" spans="1:35" ht="12.75" customHeight="1">
      <c r="A157" s="84">
        <v>44914</v>
      </c>
      <c r="B157" s="29" t="s">
        <v>1200</v>
      </c>
      <c r="C157" s="28" t="s">
        <v>1201</v>
      </c>
      <c r="D157" s="28" t="s">
        <v>1219</v>
      </c>
      <c r="E157" s="28" t="s">
        <v>526</v>
      </c>
      <c r="F157" s="85">
        <v>27200</v>
      </c>
      <c r="G157" s="29">
        <v>84.25</v>
      </c>
      <c r="H157" s="29" t="s">
        <v>796</v>
      </c>
      <c r="I157" s="73"/>
      <c r="J157" s="73"/>
      <c r="K157" s="73"/>
      <c r="L157" s="73"/>
      <c r="M157" s="73"/>
      <c r="N157" s="73"/>
      <c r="O157" s="73"/>
      <c r="P157" s="73"/>
      <c r="Q157" s="73"/>
      <c r="R157" s="73"/>
      <c r="S157" s="73"/>
      <c r="T157" s="73"/>
      <c r="U157" s="73"/>
      <c r="V157" s="73"/>
      <c r="W157" s="73"/>
      <c r="X157" s="73"/>
      <c r="Y157" s="73"/>
      <c r="Z157" s="73"/>
      <c r="AA157" s="73"/>
      <c r="AB157" s="73"/>
      <c r="AC157" s="73"/>
      <c r="AD157" s="73"/>
      <c r="AE157" s="73"/>
      <c r="AF157" s="73"/>
      <c r="AG157" s="73"/>
      <c r="AH157" s="73"/>
      <c r="AI157" s="73"/>
    </row>
    <row r="158" spans="1:35" ht="12.75" customHeight="1">
      <c r="A158" s="84">
        <v>44914</v>
      </c>
      <c r="B158" s="29" t="s">
        <v>1200</v>
      </c>
      <c r="C158" s="28" t="s">
        <v>1201</v>
      </c>
      <c r="D158" s="28" t="s">
        <v>1220</v>
      </c>
      <c r="E158" s="28" t="s">
        <v>526</v>
      </c>
      <c r="F158" s="85">
        <v>20800</v>
      </c>
      <c r="G158" s="29">
        <v>84.25</v>
      </c>
      <c r="H158" s="29" t="s">
        <v>796</v>
      </c>
      <c r="I158" s="73"/>
      <c r="J158" s="73"/>
      <c r="K158" s="73"/>
      <c r="L158" s="73"/>
      <c r="M158" s="73"/>
      <c r="N158" s="73"/>
      <c r="O158" s="73"/>
      <c r="P158" s="73"/>
      <c r="Q158" s="73"/>
      <c r="R158" s="73"/>
      <c r="S158" s="73"/>
      <c r="T158" s="73"/>
      <c r="U158" s="73"/>
      <c r="V158" s="73"/>
      <c r="W158" s="73"/>
      <c r="X158" s="73"/>
      <c r="Y158" s="73"/>
      <c r="Z158" s="73"/>
      <c r="AA158" s="73"/>
      <c r="AB158" s="73"/>
      <c r="AC158" s="73"/>
      <c r="AD158" s="73"/>
      <c r="AE158" s="73"/>
      <c r="AF158" s="73"/>
      <c r="AG158" s="73"/>
      <c r="AH158" s="73"/>
      <c r="AI158" s="73"/>
    </row>
    <row r="159" spans="1:35" ht="12.75" customHeight="1">
      <c r="A159" s="84">
        <v>44914</v>
      </c>
      <c r="B159" s="29" t="s">
        <v>482</v>
      </c>
      <c r="C159" s="28" t="s">
        <v>1204</v>
      </c>
      <c r="D159" s="28" t="s">
        <v>1206</v>
      </c>
      <c r="E159" s="28" t="s">
        <v>526</v>
      </c>
      <c r="F159" s="85">
        <v>55865143</v>
      </c>
      <c r="G159" s="29">
        <v>11.74</v>
      </c>
      <c r="H159" s="29" t="s">
        <v>796</v>
      </c>
      <c r="I159" s="73"/>
      <c r="J159" s="73"/>
      <c r="K159" s="73"/>
      <c r="L159" s="73"/>
      <c r="M159" s="73"/>
      <c r="N159" s="73"/>
      <c r="O159" s="73"/>
      <c r="P159" s="73"/>
      <c r="Q159" s="73"/>
      <c r="R159" s="73"/>
      <c r="S159" s="73"/>
      <c r="T159" s="73"/>
      <c r="U159" s="73"/>
      <c r="V159" s="73"/>
      <c r="W159" s="73"/>
      <c r="X159" s="73"/>
      <c r="Y159" s="73"/>
      <c r="Z159" s="73"/>
      <c r="AA159" s="73"/>
      <c r="AB159" s="73"/>
      <c r="AC159" s="73"/>
      <c r="AD159" s="73"/>
      <c r="AE159" s="73"/>
      <c r="AF159" s="73"/>
      <c r="AG159" s="73"/>
      <c r="AH159" s="73"/>
      <c r="AI159" s="73"/>
    </row>
    <row r="160" spans="1:35" ht="12.75" customHeight="1">
      <c r="A160" s="84">
        <v>44914</v>
      </c>
      <c r="B160" s="29" t="s">
        <v>482</v>
      </c>
      <c r="C160" s="28" t="s">
        <v>1204</v>
      </c>
      <c r="D160" s="28" t="s">
        <v>1205</v>
      </c>
      <c r="E160" s="28" t="s">
        <v>526</v>
      </c>
      <c r="F160" s="85">
        <v>135966200</v>
      </c>
      <c r="G160" s="29">
        <v>11.59</v>
      </c>
      <c r="H160" s="29" t="s">
        <v>796</v>
      </c>
      <c r="I160" s="73"/>
      <c r="J160" s="73"/>
      <c r="K160" s="73"/>
      <c r="L160" s="73"/>
      <c r="M160" s="73"/>
      <c r="N160" s="73"/>
      <c r="O160" s="73"/>
      <c r="P160" s="73"/>
      <c r="Q160" s="73"/>
      <c r="R160" s="73"/>
      <c r="S160" s="73"/>
      <c r="T160" s="73"/>
      <c r="U160" s="73"/>
      <c r="V160" s="73"/>
      <c r="W160" s="73"/>
      <c r="X160" s="73"/>
      <c r="Y160" s="73"/>
      <c r="Z160" s="73"/>
      <c r="AA160" s="73"/>
      <c r="AB160" s="73"/>
      <c r="AC160" s="73"/>
      <c r="AD160" s="73"/>
      <c r="AE160" s="73"/>
      <c r="AF160" s="73"/>
      <c r="AG160" s="73"/>
      <c r="AH160" s="73"/>
      <c r="AI160" s="73"/>
    </row>
    <row r="161" spans="1:35" ht="12.75" customHeight="1">
      <c r="A161" s="84">
        <v>44914</v>
      </c>
      <c r="B161" s="29" t="s">
        <v>1094</v>
      </c>
      <c r="C161" s="28" t="s">
        <v>1095</v>
      </c>
      <c r="D161" s="28" t="s">
        <v>899</v>
      </c>
      <c r="E161" s="28" t="s">
        <v>526</v>
      </c>
      <c r="F161" s="85">
        <v>1091149</v>
      </c>
      <c r="G161" s="29">
        <v>111.31</v>
      </c>
      <c r="H161" s="29" t="s">
        <v>796</v>
      </c>
      <c r="I161" s="73"/>
      <c r="J161" s="73"/>
      <c r="K161" s="73"/>
      <c r="L161" s="73"/>
      <c r="M161" s="73"/>
      <c r="N161" s="73"/>
      <c r="O161" s="73"/>
      <c r="P161" s="73"/>
      <c r="Q161" s="73"/>
      <c r="R161" s="73"/>
      <c r="S161" s="73"/>
      <c r="T161" s="73"/>
      <c r="U161" s="73"/>
      <c r="V161" s="73"/>
      <c r="W161" s="73"/>
      <c r="X161" s="73"/>
      <c r="Y161" s="73"/>
      <c r="Z161" s="73"/>
      <c r="AA161" s="73"/>
      <c r="AB161" s="73"/>
      <c r="AC161" s="73"/>
      <c r="AD161" s="73"/>
      <c r="AE161" s="73"/>
      <c r="AF161" s="73"/>
      <c r="AG161" s="73"/>
      <c r="AH161" s="73"/>
      <c r="AI161" s="73"/>
    </row>
    <row r="162" spans="1:35" ht="12.75" customHeight="1">
      <c r="A162" s="84">
        <v>44914</v>
      </c>
      <c r="B162" s="29" t="s">
        <v>1094</v>
      </c>
      <c r="C162" s="28" t="s">
        <v>1095</v>
      </c>
      <c r="D162" s="28" t="s">
        <v>1027</v>
      </c>
      <c r="E162" s="28" t="s">
        <v>526</v>
      </c>
      <c r="F162" s="85">
        <v>583552</v>
      </c>
      <c r="G162" s="29">
        <v>111.51</v>
      </c>
      <c r="H162" s="29" t="s">
        <v>796</v>
      </c>
      <c r="I162" s="73"/>
      <c r="J162" s="73"/>
      <c r="K162" s="73"/>
      <c r="L162" s="73"/>
      <c r="M162" s="73"/>
      <c r="N162" s="73"/>
      <c r="O162" s="73"/>
      <c r="P162" s="73"/>
      <c r="Q162" s="73"/>
      <c r="R162" s="73"/>
      <c r="S162" s="73"/>
      <c r="T162" s="73"/>
      <c r="U162" s="73"/>
      <c r="V162" s="73"/>
      <c r="W162" s="73"/>
      <c r="X162" s="73"/>
      <c r="Y162" s="73"/>
      <c r="Z162" s="73"/>
      <c r="AA162" s="73"/>
      <c r="AB162" s="73"/>
      <c r="AC162" s="73"/>
      <c r="AD162" s="73"/>
      <c r="AE162" s="73"/>
      <c r="AF162" s="73"/>
      <c r="AG162" s="73"/>
      <c r="AH162" s="73"/>
      <c r="AI162" s="73"/>
    </row>
    <row r="163" spans="1:35" ht="12.75" customHeight="1">
      <c r="A163" s="84">
        <v>44914</v>
      </c>
      <c r="B163" s="29" t="s">
        <v>1207</v>
      </c>
      <c r="C163" s="28" t="s">
        <v>1208</v>
      </c>
      <c r="D163" s="28" t="s">
        <v>1019</v>
      </c>
      <c r="E163" s="28" t="s">
        <v>526</v>
      </c>
      <c r="F163" s="85">
        <v>57656</v>
      </c>
      <c r="G163" s="29">
        <v>102.31</v>
      </c>
      <c r="H163" s="29" t="s">
        <v>796</v>
      </c>
      <c r="I163" s="73"/>
      <c r="J163" s="73"/>
      <c r="K163" s="73"/>
      <c r="L163" s="73"/>
      <c r="M163" s="73"/>
      <c r="N163" s="73"/>
      <c r="O163" s="73"/>
      <c r="P163" s="73"/>
      <c r="Q163" s="73"/>
      <c r="R163" s="73"/>
      <c r="S163" s="73"/>
      <c r="T163" s="73"/>
      <c r="U163" s="73"/>
      <c r="V163" s="73"/>
      <c r="W163" s="73"/>
      <c r="X163" s="73"/>
      <c r="Y163" s="73"/>
      <c r="Z163" s="73"/>
      <c r="AA163" s="73"/>
      <c r="AB163" s="73"/>
      <c r="AC163" s="73"/>
      <c r="AD163" s="73"/>
      <c r="AE163" s="73"/>
      <c r="AF163" s="73"/>
      <c r="AG163" s="73"/>
      <c r="AH163" s="73"/>
      <c r="AI163" s="73"/>
    </row>
    <row r="164" spans="1:35" ht="12.75" customHeight="1">
      <c r="A164" s="84">
        <v>44914</v>
      </c>
      <c r="B164" s="29" t="s">
        <v>1221</v>
      </c>
      <c r="C164" s="28" t="s">
        <v>1222</v>
      </c>
      <c r="D164" s="28" t="s">
        <v>1223</v>
      </c>
      <c r="E164" s="28" t="s">
        <v>526</v>
      </c>
      <c r="F164" s="85">
        <v>2862814</v>
      </c>
      <c r="G164" s="29">
        <v>11.83</v>
      </c>
      <c r="H164" s="29" t="s">
        <v>796</v>
      </c>
      <c r="I164" s="73"/>
      <c r="J164" s="73"/>
      <c r="K164" s="73"/>
      <c r="L164" s="73"/>
      <c r="M164" s="73"/>
      <c r="N164" s="73"/>
      <c r="O164" s="73"/>
      <c r="P164" s="73"/>
      <c r="Q164" s="73"/>
      <c r="R164" s="73"/>
      <c r="S164" s="73"/>
      <c r="T164" s="73"/>
      <c r="U164" s="73"/>
      <c r="V164" s="73"/>
      <c r="W164" s="73"/>
      <c r="X164" s="73"/>
      <c r="Y164" s="73"/>
      <c r="Z164" s="73"/>
      <c r="AA164" s="73"/>
      <c r="AB164" s="73"/>
      <c r="AC164" s="73"/>
      <c r="AD164" s="73"/>
      <c r="AE164" s="73"/>
      <c r="AF164" s="73"/>
      <c r="AG164" s="73"/>
      <c r="AH164" s="73"/>
      <c r="AI164" s="73"/>
    </row>
    <row r="165" spans="1:35" ht="12.75" customHeight="1">
      <c r="A165" s="84"/>
      <c r="B165" s="29"/>
      <c r="C165" s="28"/>
      <c r="D165" s="28"/>
      <c r="E165" s="28"/>
      <c r="F165" s="85"/>
      <c r="G165" s="29"/>
      <c r="H165" s="29"/>
      <c r="I165" s="73"/>
      <c r="J165" s="73"/>
      <c r="K165" s="73"/>
      <c r="L165" s="73"/>
      <c r="M165" s="73"/>
      <c r="N165" s="73"/>
      <c r="O165" s="73"/>
      <c r="P165" s="73"/>
      <c r="Q165" s="73"/>
      <c r="R165" s="73"/>
      <c r="S165" s="73"/>
      <c r="T165" s="73"/>
      <c r="U165" s="73"/>
      <c r="V165" s="73"/>
      <c r="W165" s="73"/>
      <c r="X165" s="73"/>
      <c r="Y165" s="73"/>
      <c r="Z165" s="73"/>
      <c r="AA165" s="73"/>
      <c r="AB165" s="73"/>
      <c r="AC165" s="73"/>
      <c r="AD165" s="73"/>
      <c r="AE165" s="73"/>
      <c r="AF165" s="73"/>
      <c r="AG165" s="73"/>
      <c r="AH165" s="73"/>
      <c r="AI165" s="73"/>
    </row>
    <row r="166" spans="1:35" ht="12.75" customHeight="1">
      <c r="A166" s="84"/>
      <c r="B166" s="29"/>
      <c r="C166" s="28"/>
      <c r="D166" s="28"/>
      <c r="E166" s="28"/>
      <c r="F166" s="85"/>
      <c r="G166" s="29"/>
      <c r="H166" s="29"/>
      <c r="I166" s="73"/>
      <c r="J166" s="73"/>
      <c r="K166" s="73"/>
      <c r="L166" s="73"/>
      <c r="M166" s="73"/>
      <c r="N166" s="73"/>
      <c r="O166" s="73"/>
      <c r="P166" s="73"/>
      <c r="Q166" s="73"/>
      <c r="R166" s="73"/>
      <c r="S166" s="73"/>
      <c r="T166" s="73"/>
      <c r="U166" s="73"/>
      <c r="V166" s="73"/>
      <c r="W166" s="73"/>
      <c r="X166" s="73"/>
      <c r="Y166" s="73"/>
      <c r="Z166" s="73"/>
      <c r="AA166" s="73"/>
      <c r="AB166" s="73"/>
      <c r="AC166" s="73"/>
      <c r="AD166" s="73"/>
      <c r="AE166" s="73"/>
      <c r="AF166" s="73"/>
      <c r="AG166" s="73"/>
      <c r="AH166" s="73"/>
      <c r="AI166" s="73"/>
    </row>
    <row r="167" spans="1:35" ht="12.75" customHeight="1">
      <c r="A167" s="84"/>
      <c r="B167" s="29"/>
      <c r="C167" s="28"/>
      <c r="D167" s="28"/>
      <c r="E167" s="28"/>
      <c r="F167" s="85"/>
      <c r="G167" s="29"/>
      <c r="H167" s="29"/>
      <c r="I167" s="73"/>
      <c r="J167" s="73"/>
      <c r="K167" s="73"/>
      <c r="L167" s="73"/>
      <c r="M167" s="73"/>
      <c r="N167" s="73"/>
      <c r="O167" s="73"/>
      <c r="P167" s="73"/>
      <c r="Q167" s="73"/>
      <c r="R167" s="73"/>
      <c r="S167" s="73"/>
      <c r="T167" s="73"/>
      <c r="U167" s="73"/>
      <c r="V167" s="73"/>
      <c r="W167" s="73"/>
      <c r="X167" s="73"/>
      <c r="Y167" s="73"/>
      <c r="Z167" s="73"/>
      <c r="AA167" s="73"/>
      <c r="AB167" s="73"/>
      <c r="AC167" s="73"/>
      <c r="AD167" s="73"/>
      <c r="AE167" s="73"/>
      <c r="AF167" s="73"/>
      <c r="AG167" s="73"/>
      <c r="AH167" s="73"/>
      <c r="AI167" s="73"/>
    </row>
    <row r="168" spans="1:35" ht="12.75" customHeight="1">
      <c r="A168" s="84"/>
      <c r="B168" s="29"/>
      <c r="C168" s="28"/>
      <c r="D168" s="28"/>
      <c r="E168" s="28"/>
      <c r="F168" s="85"/>
      <c r="G168" s="29"/>
      <c r="H168" s="29"/>
      <c r="I168" s="73"/>
      <c r="J168" s="73"/>
      <c r="K168" s="73"/>
      <c r="L168" s="73"/>
      <c r="M168" s="73"/>
      <c r="N168" s="73"/>
      <c r="O168" s="73"/>
      <c r="P168" s="73"/>
      <c r="Q168" s="73"/>
      <c r="R168" s="73"/>
      <c r="S168" s="73"/>
      <c r="T168" s="73"/>
      <c r="U168" s="73"/>
      <c r="V168" s="73"/>
      <c r="W168" s="73"/>
      <c r="X168" s="73"/>
      <c r="Y168" s="73"/>
      <c r="Z168" s="73"/>
      <c r="AA168" s="73"/>
      <c r="AB168" s="73"/>
      <c r="AC168" s="73"/>
      <c r="AD168" s="73"/>
      <c r="AE168" s="73"/>
      <c r="AF168" s="73"/>
      <c r="AG168" s="73"/>
      <c r="AH168" s="73"/>
      <c r="AI168" s="73"/>
    </row>
    <row r="169" spans="1:35" ht="12.75" customHeight="1">
      <c r="A169" s="84"/>
      <c r="B169" s="29"/>
      <c r="C169" s="28"/>
      <c r="D169" s="28"/>
      <c r="E169" s="28"/>
      <c r="F169" s="85"/>
      <c r="G169" s="29"/>
      <c r="H169" s="29"/>
      <c r="I169" s="73"/>
      <c r="J169" s="73"/>
      <c r="K169" s="73"/>
      <c r="L169" s="73"/>
      <c r="M169" s="73"/>
      <c r="N169" s="73"/>
      <c r="O169" s="73"/>
      <c r="P169" s="73"/>
      <c r="Q169" s="73"/>
      <c r="R169" s="73"/>
      <c r="S169" s="73"/>
      <c r="T169" s="73"/>
      <c r="U169" s="73"/>
      <c r="V169" s="73"/>
      <c r="W169" s="73"/>
      <c r="X169" s="73"/>
      <c r="Y169" s="73"/>
      <c r="Z169" s="73"/>
      <c r="AA169" s="73"/>
      <c r="AB169" s="73"/>
      <c r="AC169" s="73"/>
      <c r="AD169" s="73"/>
      <c r="AE169" s="73"/>
      <c r="AF169" s="73"/>
      <c r="AG169" s="73"/>
      <c r="AH169" s="73"/>
      <c r="AI169" s="73"/>
    </row>
    <row r="170" spans="1:35" ht="12.75" customHeight="1">
      <c r="A170" s="84"/>
      <c r="B170" s="29"/>
      <c r="C170" s="28"/>
      <c r="D170" s="28"/>
      <c r="E170" s="28"/>
      <c r="F170" s="85"/>
      <c r="G170" s="29"/>
      <c r="H170" s="29"/>
      <c r="I170" s="73"/>
      <c r="J170" s="73"/>
      <c r="K170" s="73"/>
      <c r="L170" s="73"/>
      <c r="M170" s="73"/>
      <c r="N170" s="73"/>
      <c r="O170" s="73"/>
      <c r="P170" s="73"/>
      <c r="Q170" s="73"/>
      <c r="R170" s="73"/>
      <c r="S170" s="73"/>
      <c r="T170" s="73"/>
      <c r="U170" s="73"/>
      <c r="V170" s="73"/>
      <c r="W170" s="73"/>
      <c r="X170" s="73"/>
      <c r="Y170" s="73"/>
      <c r="Z170" s="73"/>
      <c r="AA170" s="73"/>
      <c r="AB170" s="73"/>
      <c r="AC170" s="73"/>
      <c r="AD170" s="73"/>
      <c r="AE170" s="73"/>
      <c r="AF170" s="73"/>
      <c r="AG170" s="73"/>
      <c r="AH170" s="73"/>
      <c r="AI170" s="73"/>
    </row>
    <row r="171" spans="1:35" ht="12.75" customHeight="1">
      <c r="A171" s="84"/>
      <c r="B171" s="29"/>
      <c r="C171" s="28"/>
      <c r="D171" s="28"/>
      <c r="E171" s="28"/>
      <c r="F171" s="85"/>
      <c r="G171" s="29"/>
      <c r="H171" s="29"/>
      <c r="I171" s="73"/>
      <c r="J171" s="73"/>
      <c r="K171" s="73"/>
      <c r="L171" s="73"/>
      <c r="M171" s="73"/>
      <c r="N171" s="73"/>
      <c r="O171" s="73"/>
      <c r="P171" s="73"/>
      <c r="Q171" s="73"/>
      <c r="R171" s="73"/>
      <c r="S171" s="73"/>
      <c r="T171" s="73"/>
      <c r="U171" s="73"/>
      <c r="V171" s="73"/>
      <c r="W171" s="73"/>
      <c r="X171" s="73"/>
      <c r="Y171" s="73"/>
      <c r="Z171" s="73"/>
      <c r="AA171" s="73"/>
      <c r="AB171" s="73"/>
      <c r="AC171" s="73"/>
      <c r="AD171" s="73"/>
      <c r="AE171" s="73"/>
      <c r="AF171" s="73"/>
      <c r="AG171" s="73"/>
      <c r="AH171" s="73"/>
      <c r="AI171" s="73"/>
    </row>
    <row r="172" spans="1:35" ht="12.75" customHeight="1">
      <c r="A172" s="84"/>
      <c r="B172" s="29"/>
      <c r="C172" s="28"/>
      <c r="D172" s="28"/>
      <c r="E172" s="28"/>
      <c r="F172" s="85"/>
      <c r="G172" s="29"/>
      <c r="H172" s="29"/>
      <c r="I172" s="73"/>
      <c r="J172" s="73"/>
      <c r="K172" s="73"/>
      <c r="L172" s="73"/>
      <c r="M172" s="73"/>
      <c r="N172" s="73"/>
      <c r="O172" s="73"/>
      <c r="P172" s="73"/>
      <c r="Q172" s="73"/>
      <c r="R172" s="73"/>
      <c r="S172" s="73"/>
      <c r="T172" s="73"/>
      <c r="U172" s="73"/>
      <c r="V172" s="73"/>
      <c r="W172" s="73"/>
      <c r="X172" s="73"/>
      <c r="Y172" s="73"/>
      <c r="Z172" s="73"/>
      <c r="AA172" s="73"/>
      <c r="AB172" s="73"/>
      <c r="AC172" s="73"/>
      <c r="AD172" s="73"/>
      <c r="AE172" s="73"/>
      <c r="AF172" s="73"/>
      <c r="AG172" s="73"/>
      <c r="AH172" s="73"/>
      <c r="AI172" s="73"/>
    </row>
    <row r="173" spans="1:35" ht="12.75" customHeight="1">
      <c r="A173" s="84"/>
      <c r="B173" s="29"/>
      <c r="C173" s="28"/>
      <c r="D173" s="28"/>
      <c r="E173" s="28"/>
      <c r="F173" s="85"/>
      <c r="G173" s="29"/>
      <c r="H173" s="29"/>
      <c r="I173" s="73"/>
      <c r="J173" s="73"/>
      <c r="K173" s="73"/>
      <c r="L173" s="73"/>
      <c r="M173" s="73"/>
      <c r="N173" s="73"/>
      <c r="O173" s="73"/>
      <c r="P173" s="73"/>
      <c r="Q173" s="73"/>
      <c r="R173" s="73"/>
      <c r="S173" s="73"/>
      <c r="T173" s="73"/>
      <c r="U173" s="73"/>
      <c r="V173" s="73"/>
      <c r="W173" s="73"/>
      <c r="X173" s="73"/>
      <c r="Y173" s="73"/>
      <c r="Z173" s="73"/>
      <c r="AA173" s="73"/>
      <c r="AB173" s="73"/>
      <c r="AC173" s="73"/>
      <c r="AD173" s="73"/>
      <c r="AE173" s="73"/>
      <c r="AF173" s="73"/>
      <c r="AG173" s="73"/>
      <c r="AH173" s="73"/>
      <c r="AI173" s="73"/>
    </row>
    <row r="174" spans="1:35" ht="12.75" customHeight="1">
      <c r="A174" s="84"/>
      <c r="B174" s="29"/>
      <c r="C174" s="28"/>
      <c r="D174" s="28"/>
      <c r="E174" s="28"/>
      <c r="F174" s="85"/>
      <c r="G174" s="29"/>
      <c r="H174" s="29"/>
      <c r="I174" s="73"/>
      <c r="J174" s="73"/>
      <c r="K174" s="73"/>
      <c r="L174" s="73"/>
      <c r="M174" s="73"/>
      <c r="N174" s="73"/>
      <c r="O174" s="73"/>
      <c r="P174" s="73"/>
      <c r="Q174" s="73"/>
      <c r="R174" s="73"/>
      <c r="S174" s="73"/>
      <c r="T174" s="73"/>
      <c r="U174" s="73"/>
      <c r="V174" s="73"/>
      <c r="W174" s="73"/>
      <c r="X174" s="73"/>
      <c r="Y174" s="73"/>
      <c r="Z174" s="73"/>
      <c r="AA174" s="73"/>
      <c r="AB174" s="73"/>
      <c r="AC174" s="73"/>
      <c r="AD174" s="73"/>
      <c r="AE174" s="73"/>
      <c r="AF174" s="73"/>
      <c r="AG174" s="73"/>
      <c r="AH174" s="73"/>
      <c r="AI174" s="73"/>
    </row>
    <row r="175" spans="1:35" ht="12.75" customHeight="1">
      <c r="A175" s="84"/>
      <c r="B175" s="29"/>
      <c r="C175" s="28"/>
      <c r="D175" s="28"/>
      <c r="E175" s="28"/>
      <c r="F175" s="85"/>
      <c r="G175" s="29"/>
      <c r="H175" s="29"/>
      <c r="I175" s="73"/>
      <c r="J175" s="73"/>
      <c r="K175" s="73"/>
      <c r="L175" s="73"/>
      <c r="M175" s="73"/>
      <c r="N175" s="73"/>
      <c r="O175" s="73"/>
      <c r="P175" s="73"/>
      <c r="Q175" s="73"/>
      <c r="R175" s="73"/>
      <c r="S175" s="73"/>
      <c r="T175" s="73"/>
      <c r="U175" s="73"/>
      <c r="V175" s="73"/>
      <c r="W175" s="73"/>
      <c r="X175" s="73"/>
      <c r="Y175" s="73"/>
      <c r="Z175" s="73"/>
      <c r="AA175" s="73"/>
      <c r="AB175" s="73"/>
      <c r="AC175" s="73"/>
      <c r="AD175" s="73"/>
      <c r="AE175" s="73"/>
      <c r="AF175" s="73"/>
      <c r="AG175" s="73"/>
      <c r="AH175" s="73"/>
      <c r="AI175" s="73"/>
    </row>
    <row r="176" spans="1:35" ht="12.75" customHeight="1">
      <c r="A176" s="84"/>
      <c r="B176" s="29"/>
      <c r="C176" s="28"/>
      <c r="D176" s="28"/>
      <c r="E176" s="28"/>
      <c r="F176" s="85"/>
      <c r="G176" s="29"/>
      <c r="H176" s="29"/>
      <c r="I176" s="73"/>
      <c r="J176" s="73"/>
      <c r="K176" s="73"/>
      <c r="L176" s="73"/>
      <c r="M176" s="73"/>
      <c r="N176" s="73"/>
      <c r="O176" s="73"/>
      <c r="P176" s="73"/>
      <c r="Q176" s="73"/>
      <c r="R176" s="73"/>
      <c r="S176" s="73"/>
      <c r="T176" s="73"/>
      <c r="U176" s="73"/>
      <c r="V176" s="73"/>
      <c r="W176" s="73"/>
      <c r="X176" s="73"/>
      <c r="Y176" s="73"/>
      <c r="Z176" s="73"/>
      <c r="AA176" s="73"/>
      <c r="AB176" s="73"/>
      <c r="AC176" s="73"/>
      <c r="AD176" s="73"/>
      <c r="AE176" s="73"/>
      <c r="AF176" s="73"/>
      <c r="AG176" s="73"/>
      <c r="AH176" s="73"/>
      <c r="AI176" s="73"/>
    </row>
    <row r="177" spans="1:35" ht="12.75" customHeight="1">
      <c r="A177" s="84"/>
      <c r="B177" s="29"/>
      <c r="C177" s="28"/>
      <c r="D177" s="28"/>
      <c r="E177" s="28"/>
      <c r="F177" s="85"/>
      <c r="G177" s="29"/>
      <c r="H177" s="29"/>
      <c r="I177" s="73"/>
      <c r="J177" s="73"/>
      <c r="K177" s="73"/>
      <c r="L177" s="73"/>
      <c r="M177" s="73"/>
      <c r="N177" s="73"/>
      <c r="O177" s="73"/>
      <c r="P177" s="73"/>
      <c r="Q177" s="73"/>
      <c r="R177" s="73"/>
      <c r="S177" s="73"/>
      <c r="T177" s="73"/>
      <c r="U177" s="73"/>
      <c r="V177" s="73"/>
      <c r="W177" s="73"/>
      <c r="X177" s="73"/>
      <c r="Y177" s="73"/>
      <c r="Z177" s="73"/>
      <c r="AA177" s="73"/>
      <c r="AB177" s="73"/>
      <c r="AC177" s="73"/>
      <c r="AD177" s="73"/>
      <c r="AE177" s="73"/>
      <c r="AF177" s="73"/>
      <c r="AG177" s="73"/>
      <c r="AH177" s="73"/>
      <c r="AI177" s="73"/>
    </row>
    <row r="178" spans="1:35" ht="12.75" customHeight="1">
      <c r="A178" s="84"/>
      <c r="B178" s="29"/>
      <c r="C178" s="28"/>
      <c r="D178" s="28"/>
      <c r="E178" s="28"/>
      <c r="F178" s="85"/>
      <c r="G178" s="29"/>
      <c r="H178" s="29"/>
      <c r="I178" s="73"/>
      <c r="J178" s="73"/>
      <c r="K178" s="73"/>
      <c r="L178" s="73"/>
      <c r="M178" s="73"/>
      <c r="N178" s="73"/>
      <c r="O178" s="73"/>
      <c r="P178" s="73"/>
      <c r="Q178" s="73"/>
      <c r="R178" s="73"/>
      <c r="S178" s="73"/>
      <c r="T178" s="73"/>
      <c r="U178" s="73"/>
      <c r="V178" s="73"/>
      <c r="W178" s="73"/>
      <c r="X178" s="73"/>
      <c r="Y178" s="73"/>
      <c r="Z178" s="73"/>
      <c r="AA178" s="73"/>
      <c r="AB178" s="73"/>
      <c r="AC178" s="73"/>
      <c r="AD178" s="73"/>
      <c r="AE178" s="73"/>
      <c r="AF178" s="73"/>
      <c r="AG178" s="73"/>
      <c r="AH178" s="73"/>
      <c r="AI178" s="73"/>
    </row>
    <row r="179" spans="1:35" ht="12.75" customHeight="1">
      <c r="A179" s="84"/>
      <c r="B179" s="29"/>
      <c r="C179" s="28"/>
      <c r="D179" s="28"/>
      <c r="E179" s="28"/>
      <c r="F179" s="85"/>
      <c r="G179" s="29"/>
      <c r="H179" s="29"/>
      <c r="I179" s="73"/>
      <c r="J179" s="73"/>
      <c r="K179" s="73"/>
      <c r="L179" s="73"/>
      <c r="M179" s="73"/>
      <c r="N179" s="73"/>
      <c r="O179" s="73"/>
      <c r="P179" s="73"/>
      <c r="Q179" s="73"/>
      <c r="R179" s="73"/>
      <c r="S179" s="73"/>
      <c r="T179" s="73"/>
      <c r="U179" s="73"/>
      <c r="V179" s="73"/>
      <c r="W179" s="73"/>
      <c r="X179" s="73"/>
      <c r="Y179" s="73"/>
      <c r="Z179" s="73"/>
      <c r="AA179" s="73"/>
      <c r="AB179" s="73"/>
      <c r="AC179" s="73"/>
      <c r="AD179" s="73"/>
      <c r="AE179" s="73"/>
      <c r="AF179" s="73"/>
      <c r="AG179" s="73"/>
      <c r="AH179" s="73"/>
      <c r="AI179" s="73"/>
    </row>
    <row r="180" spans="1:35" ht="12.75" customHeight="1">
      <c r="A180" s="84"/>
      <c r="B180" s="29"/>
      <c r="C180" s="28"/>
      <c r="D180" s="28"/>
      <c r="E180" s="28"/>
      <c r="F180" s="85"/>
      <c r="G180" s="29"/>
      <c r="H180" s="29"/>
      <c r="I180" s="73"/>
      <c r="J180" s="73"/>
      <c r="K180" s="73"/>
      <c r="L180" s="73"/>
      <c r="M180" s="73"/>
      <c r="N180" s="73"/>
      <c r="O180" s="73"/>
      <c r="P180" s="73"/>
      <c r="Q180" s="73"/>
      <c r="R180" s="73"/>
      <c r="S180" s="73"/>
      <c r="T180" s="73"/>
      <c r="U180" s="73"/>
      <c r="V180" s="73"/>
      <c r="W180" s="73"/>
      <c r="X180" s="73"/>
      <c r="Y180" s="73"/>
      <c r="Z180" s="73"/>
      <c r="AA180" s="73"/>
      <c r="AB180" s="73"/>
      <c r="AC180" s="73"/>
      <c r="AD180" s="73"/>
      <c r="AE180" s="73"/>
      <c r="AF180" s="73"/>
      <c r="AG180" s="73"/>
      <c r="AH180" s="73"/>
      <c r="AI180" s="73"/>
    </row>
    <row r="181" spans="1:35" ht="12.75" customHeight="1">
      <c r="A181" s="84"/>
      <c r="B181" s="29"/>
      <c r="C181" s="28"/>
      <c r="D181" s="28"/>
      <c r="E181" s="28"/>
      <c r="F181" s="85"/>
      <c r="G181" s="29"/>
      <c r="H181" s="29"/>
      <c r="I181" s="73"/>
      <c r="J181" s="73"/>
      <c r="K181" s="73"/>
      <c r="L181" s="73"/>
      <c r="M181" s="73"/>
      <c r="N181" s="73"/>
      <c r="O181" s="73"/>
      <c r="P181" s="73"/>
      <c r="Q181" s="73"/>
      <c r="R181" s="73"/>
      <c r="S181" s="73"/>
      <c r="T181" s="73"/>
      <c r="U181" s="73"/>
      <c r="V181" s="73"/>
      <c r="W181" s="73"/>
      <c r="X181" s="73"/>
      <c r="Y181" s="73"/>
      <c r="Z181" s="73"/>
      <c r="AA181" s="73"/>
      <c r="AB181" s="73"/>
      <c r="AC181" s="73"/>
      <c r="AD181" s="73"/>
      <c r="AE181" s="73"/>
      <c r="AF181" s="73"/>
      <c r="AG181" s="73"/>
      <c r="AH181" s="73"/>
      <c r="AI181" s="73"/>
    </row>
    <row r="182" spans="1:35" ht="12.75" customHeight="1">
      <c r="A182" s="84"/>
      <c r="B182" s="29"/>
      <c r="C182" s="28"/>
      <c r="D182" s="28"/>
      <c r="E182" s="28"/>
      <c r="F182" s="85"/>
      <c r="G182" s="29"/>
      <c r="H182" s="29"/>
      <c r="I182" s="73"/>
      <c r="J182" s="73"/>
      <c r="K182" s="73"/>
      <c r="L182" s="73"/>
      <c r="M182" s="73"/>
      <c r="N182" s="73"/>
      <c r="O182" s="73"/>
      <c r="P182" s="73"/>
      <c r="Q182" s="73"/>
      <c r="R182" s="73"/>
      <c r="S182" s="73"/>
      <c r="T182" s="73"/>
      <c r="U182" s="73"/>
      <c r="V182" s="73"/>
      <c r="W182" s="73"/>
      <c r="X182" s="73"/>
      <c r="Y182" s="73"/>
      <c r="Z182" s="73"/>
      <c r="AA182" s="73"/>
      <c r="AB182" s="73"/>
      <c r="AC182" s="73"/>
      <c r="AD182" s="73"/>
      <c r="AE182" s="73"/>
      <c r="AF182" s="73"/>
      <c r="AG182" s="73"/>
      <c r="AH182" s="73"/>
      <c r="AI182" s="73"/>
    </row>
    <row r="183" spans="1:35" ht="12.75" customHeight="1">
      <c r="A183" s="84"/>
      <c r="B183" s="29"/>
      <c r="C183" s="28"/>
      <c r="D183" s="28"/>
      <c r="E183" s="28"/>
      <c r="F183" s="85"/>
      <c r="G183" s="29"/>
      <c r="H183" s="29"/>
      <c r="I183" s="73"/>
      <c r="J183" s="73"/>
      <c r="K183" s="73"/>
      <c r="L183" s="73"/>
      <c r="M183" s="73"/>
      <c r="N183" s="73"/>
      <c r="O183" s="73"/>
      <c r="P183" s="73"/>
      <c r="Q183" s="73"/>
      <c r="R183" s="73"/>
      <c r="S183" s="73"/>
      <c r="T183" s="73"/>
      <c r="U183" s="73"/>
      <c r="V183" s="73"/>
      <c r="W183" s="73"/>
      <c r="X183" s="73"/>
      <c r="Y183" s="73"/>
      <c r="Z183" s="73"/>
      <c r="AA183" s="73"/>
      <c r="AB183" s="73"/>
      <c r="AC183" s="73"/>
      <c r="AD183" s="73"/>
      <c r="AE183" s="73"/>
      <c r="AF183" s="73"/>
      <c r="AG183" s="73"/>
      <c r="AH183" s="73"/>
      <c r="AI183" s="73"/>
    </row>
    <row r="184" spans="1:35" ht="12.75" customHeight="1">
      <c r="A184" s="84"/>
      <c r="B184" s="29"/>
      <c r="C184" s="28"/>
      <c r="D184" s="28"/>
      <c r="E184" s="28"/>
      <c r="F184" s="85"/>
      <c r="G184" s="29"/>
      <c r="H184" s="29"/>
      <c r="I184" s="73"/>
      <c r="J184" s="73"/>
      <c r="K184" s="73"/>
      <c r="L184" s="73"/>
      <c r="M184" s="73"/>
      <c r="N184" s="73"/>
      <c r="O184" s="73"/>
      <c r="P184" s="73"/>
      <c r="Q184" s="73"/>
      <c r="R184" s="73"/>
      <c r="S184" s="73"/>
      <c r="T184" s="73"/>
      <c r="U184" s="73"/>
      <c r="V184" s="73"/>
      <c r="W184" s="73"/>
      <c r="X184" s="73"/>
      <c r="Y184" s="73"/>
      <c r="Z184" s="73"/>
      <c r="AA184" s="73"/>
      <c r="AB184" s="73"/>
      <c r="AC184" s="73"/>
      <c r="AD184" s="73"/>
      <c r="AE184" s="73"/>
      <c r="AF184" s="73"/>
      <c r="AG184" s="73"/>
      <c r="AH184" s="73"/>
      <c r="AI184" s="73"/>
    </row>
    <row r="185" spans="1:35" ht="12.75" customHeight="1">
      <c r="A185" s="84"/>
      <c r="B185" s="29"/>
      <c r="C185" s="28"/>
      <c r="D185" s="28"/>
      <c r="E185" s="28"/>
      <c r="F185" s="85"/>
      <c r="G185" s="29"/>
      <c r="H185" s="29"/>
      <c r="I185" s="73"/>
      <c r="J185" s="73"/>
      <c r="K185" s="73"/>
      <c r="L185" s="73"/>
      <c r="M185" s="73"/>
      <c r="N185" s="73"/>
      <c r="O185" s="73"/>
      <c r="P185" s="73"/>
      <c r="Q185" s="73"/>
      <c r="R185" s="73"/>
      <c r="S185" s="73"/>
      <c r="T185" s="73"/>
      <c r="U185" s="73"/>
      <c r="V185" s="73"/>
      <c r="W185" s="73"/>
      <c r="X185" s="73"/>
      <c r="Y185" s="73"/>
      <c r="Z185" s="73"/>
      <c r="AA185" s="73"/>
      <c r="AB185" s="73"/>
      <c r="AC185" s="73"/>
      <c r="AD185" s="73"/>
      <c r="AE185" s="73"/>
      <c r="AF185" s="73"/>
      <c r="AG185" s="73"/>
      <c r="AH185" s="73"/>
      <c r="AI185" s="73"/>
    </row>
    <row r="186" spans="1:35" ht="12.75" customHeight="1">
      <c r="A186" s="84"/>
      <c r="B186" s="29"/>
      <c r="C186" s="28"/>
      <c r="D186" s="28"/>
      <c r="E186" s="28"/>
      <c r="F186" s="85"/>
      <c r="G186" s="29"/>
      <c r="H186" s="29"/>
      <c r="I186" s="73"/>
      <c r="J186" s="73"/>
      <c r="K186" s="73"/>
      <c r="L186" s="73"/>
      <c r="M186" s="73"/>
      <c r="N186" s="73"/>
      <c r="O186" s="73"/>
      <c r="P186" s="73"/>
      <c r="Q186" s="73"/>
      <c r="R186" s="73"/>
      <c r="S186" s="73"/>
      <c r="T186" s="73"/>
      <c r="U186" s="73"/>
      <c r="V186" s="73"/>
      <c r="W186" s="73"/>
      <c r="X186" s="73"/>
      <c r="Y186" s="73"/>
      <c r="Z186" s="73"/>
      <c r="AA186" s="73"/>
      <c r="AB186" s="73"/>
      <c r="AC186" s="73"/>
      <c r="AD186" s="73"/>
      <c r="AE186" s="73"/>
      <c r="AF186" s="73"/>
      <c r="AG186" s="73"/>
      <c r="AH186" s="73"/>
      <c r="AI186" s="73"/>
    </row>
    <row r="187" spans="1:35" ht="12.75" customHeight="1">
      <c r="A187" s="84"/>
      <c r="B187" s="29"/>
      <c r="C187" s="28"/>
      <c r="D187" s="28"/>
      <c r="E187" s="28"/>
      <c r="F187" s="85"/>
      <c r="G187" s="29"/>
      <c r="H187" s="29"/>
      <c r="I187" s="73"/>
      <c r="J187" s="73"/>
      <c r="K187" s="73"/>
      <c r="L187" s="73"/>
      <c r="M187" s="73"/>
      <c r="N187" s="73"/>
      <c r="O187" s="73"/>
      <c r="P187" s="73"/>
      <c r="Q187" s="73"/>
      <c r="R187" s="73"/>
      <c r="S187" s="73"/>
      <c r="T187" s="73"/>
      <c r="U187" s="73"/>
      <c r="V187" s="73"/>
      <c r="W187" s="73"/>
      <c r="X187" s="73"/>
      <c r="Y187" s="73"/>
      <c r="Z187" s="73"/>
      <c r="AA187" s="73"/>
      <c r="AB187" s="73"/>
      <c r="AC187" s="73"/>
      <c r="AD187" s="73"/>
      <c r="AE187" s="73"/>
      <c r="AF187" s="73"/>
      <c r="AG187" s="73"/>
      <c r="AH187" s="73"/>
      <c r="AI187" s="73"/>
    </row>
    <row r="188" spans="1:35" ht="12.75" customHeight="1">
      <c r="A188" s="84"/>
      <c r="B188" s="29"/>
      <c r="C188" s="28"/>
      <c r="D188" s="28"/>
      <c r="E188" s="28"/>
      <c r="F188" s="85"/>
      <c r="G188" s="29"/>
      <c r="H188" s="29"/>
      <c r="I188" s="73"/>
      <c r="J188" s="73"/>
      <c r="K188" s="73"/>
      <c r="L188" s="73"/>
      <c r="M188" s="73"/>
      <c r="N188" s="73"/>
      <c r="O188" s="73"/>
      <c r="P188" s="73"/>
      <c r="Q188" s="73"/>
      <c r="R188" s="73"/>
      <c r="S188" s="73"/>
      <c r="T188" s="73"/>
      <c r="U188" s="73"/>
      <c r="V188" s="73"/>
      <c r="W188" s="73"/>
      <c r="X188" s="73"/>
      <c r="Y188" s="73"/>
      <c r="Z188" s="73"/>
      <c r="AA188" s="73"/>
      <c r="AB188" s="73"/>
      <c r="AC188" s="73"/>
      <c r="AD188" s="73"/>
      <c r="AE188" s="73"/>
      <c r="AF188" s="73"/>
      <c r="AG188" s="73"/>
      <c r="AH188" s="73"/>
      <c r="AI188" s="73"/>
    </row>
    <row r="189" spans="1:35" ht="12.75" customHeight="1">
      <c r="A189" s="84"/>
      <c r="B189" s="29"/>
      <c r="C189" s="28"/>
      <c r="D189" s="28"/>
      <c r="E189" s="28"/>
      <c r="F189" s="85"/>
      <c r="G189" s="29"/>
      <c r="H189" s="29"/>
      <c r="I189" s="73"/>
      <c r="J189" s="73"/>
      <c r="K189" s="73"/>
      <c r="L189" s="73"/>
      <c r="M189" s="73"/>
      <c r="N189" s="73"/>
      <c r="O189" s="73"/>
      <c r="P189" s="73"/>
      <c r="Q189" s="73"/>
      <c r="R189" s="73"/>
      <c r="S189" s="73"/>
      <c r="T189" s="73"/>
      <c r="U189" s="73"/>
      <c r="V189" s="73"/>
      <c r="W189" s="73"/>
      <c r="X189" s="73"/>
      <c r="Y189" s="73"/>
      <c r="Z189" s="73"/>
      <c r="AA189" s="73"/>
      <c r="AB189" s="73"/>
      <c r="AC189" s="73"/>
      <c r="AD189" s="73"/>
      <c r="AE189" s="73"/>
      <c r="AF189" s="73"/>
      <c r="AG189" s="73"/>
      <c r="AH189" s="73"/>
      <c r="AI189" s="73"/>
    </row>
    <row r="190" spans="1:35" ht="12.75" customHeight="1">
      <c r="A190" s="84"/>
      <c r="B190" s="29"/>
      <c r="C190" s="28"/>
      <c r="D190" s="28"/>
      <c r="E190" s="28"/>
      <c r="F190" s="85"/>
      <c r="G190" s="29"/>
      <c r="H190" s="29"/>
      <c r="I190" s="73"/>
      <c r="J190" s="73"/>
      <c r="K190" s="73"/>
      <c r="L190" s="73"/>
      <c r="M190" s="73"/>
      <c r="N190" s="73"/>
      <c r="O190" s="73"/>
      <c r="P190" s="73"/>
      <c r="Q190" s="73"/>
      <c r="R190" s="73"/>
      <c r="S190" s="73"/>
      <c r="T190" s="73"/>
      <c r="U190" s="73"/>
      <c r="V190" s="73"/>
      <c r="W190" s="73"/>
      <c r="X190" s="73"/>
      <c r="Y190" s="73"/>
      <c r="Z190" s="73"/>
      <c r="AA190" s="73"/>
      <c r="AB190" s="73"/>
      <c r="AC190" s="73"/>
      <c r="AD190" s="73"/>
      <c r="AE190" s="73"/>
      <c r="AF190" s="73"/>
      <c r="AG190" s="73"/>
      <c r="AH190" s="73"/>
      <c r="AI190" s="73"/>
    </row>
    <row r="191" spans="1:35" ht="12.75" customHeight="1">
      <c r="A191" s="84"/>
      <c r="B191" s="29"/>
      <c r="C191" s="28"/>
      <c r="D191" s="28"/>
      <c r="E191" s="28"/>
      <c r="F191" s="85"/>
      <c r="G191" s="29"/>
      <c r="H191" s="29"/>
      <c r="I191" s="73"/>
      <c r="J191" s="73"/>
      <c r="K191" s="73"/>
      <c r="L191" s="73"/>
      <c r="M191" s="73"/>
      <c r="N191" s="73"/>
      <c r="O191" s="73"/>
      <c r="P191" s="73"/>
      <c r="Q191" s="73"/>
      <c r="R191" s="73"/>
      <c r="S191" s="73"/>
      <c r="T191" s="73"/>
      <c r="U191" s="73"/>
      <c r="V191" s="73"/>
      <c r="W191" s="73"/>
      <c r="X191" s="73"/>
      <c r="Y191" s="73"/>
      <c r="Z191" s="73"/>
      <c r="AA191" s="73"/>
      <c r="AB191" s="73"/>
      <c r="AC191" s="73"/>
      <c r="AD191" s="73"/>
      <c r="AE191" s="73"/>
      <c r="AF191" s="73"/>
      <c r="AG191" s="73"/>
      <c r="AH191" s="73"/>
      <c r="AI191" s="73"/>
    </row>
    <row r="192" spans="1:35" ht="12.75" customHeight="1">
      <c r="A192" s="84"/>
      <c r="B192" s="29"/>
      <c r="C192" s="28"/>
      <c r="D192" s="28"/>
      <c r="E192" s="28"/>
      <c r="F192" s="85"/>
      <c r="G192" s="29"/>
      <c r="H192" s="29"/>
      <c r="I192" s="73"/>
      <c r="J192" s="73"/>
      <c r="K192" s="73"/>
      <c r="L192" s="73"/>
      <c r="M192" s="73"/>
      <c r="N192" s="73"/>
      <c r="O192" s="73"/>
      <c r="P192" s="73"/>
      <c r="Q192" s="73"/>
      <c r="R192" s="73"/>
      <c r="S192" s="73"/>
      <c r="T192" s="73"/>
      <c r="U192" s="73"/>
      <c r="V192" s="73"/>
      <c r="W192" s="73"/>
      <c r="X192" s="73"/>
      <c r="Y192" s="73"/>
      <c r="Z192" s="73"/>
      <c r="AA192" s="73"/>
      <c r="AB192" s="73"/>
      <c r="AC192" s="73"/>
      <c r="AD192" s="73"/>
      <c r="AE192" s="73"/>
      <c r="AF192" s="73"/>
      <c r="AG192" s="73"/>
      <c r="AH192" s="73"/>
      <c r="AI192" s="73"/>
    </row>
    <row r="193" spans="1:35" ht="12.75" customHeight="1">
      <c r="A193" s="84"/>
      <c r="B193" s="29"/>
      <c r="C193" s="28"/>
      <c r="D193" s="28"/>
      <c r="E193" s="28"/>
      <c r="F193" s="85"/>
      <c r="G193" s="29"/>
      <c r="H193" s="29"/>
      <c r="I193" s="73"/>
      <c r="J193" s="73"/>
      <c r="K193" s="73"/>
      <c r="L193" s="73"/>
      <c r="M193" s="73"/>
      <c r="N193" s="73"/>
      <c r="O193" s="73"/>
      <c r="P193" s="73"/>
      <c r="Q193" s="73"/>
      <c r="R193" s="73"/>
      <c r="S193" s="73"/>
      <c r="T193" s="73"/>
      <c r="U193" s="73"/>
      <c r="V193" s="73"/>
      <c r="W193" s="73"/>
      <c r="X193" s="73"/>
      <c r="Y193" s="73"/>
      <c r="Z193" s="73"/>
      <c r="AA193" s="73"/>
      <c r="AB193" s="73"/>
      <c r="AC193" s="73"/>
      <c r="AD193" s="73"/>
      <c r="AE193" s="73"/>
      <c r="AF193" s="73"/>
      <c r="AG193" s="73"/>
      <c r="AH193" s="73"/>
      <c r="AI193" s="73"/>
    </row>
    <row r="194" spans="1:35" ht="12.75" customHeight="1">
      <c r="A194" s="84"/>
      <c r="B194" s="29"/>
      <c r="C194" s="28"/>
      <c r="D194" s="28"/>
      <c r="E194" s="28"/>
      <c r="F194" s="85"/>
      <c r="G194" s="29"/>
      <c r="H194" s="29"/>
      <c r="I194" s="73"/>
      <c r="J194" s="73"/>
      <c r="K194" s="73"/>
      <c r="L194" s="73"/>
      <c r="M194" s="73"/>
      <c r="N194" s="73"/>
      <c r="O194" s="73"/>
      <c r="P194" s="73"/>
      <c r="Q194" s="73"/>
      <c r="R194" s="73"/>
      <c r="S194" s="73"/>
      <c r="T194" s="73"/>
      <c r="U194" s="73"/>
      <c r="V194" s="73"/>
      <c r="W194" s="73"/>
      <c r="X194" s="73"/>
      <c r="Y194" s="73"/>
      <c r="Z194" s="73"/>
      <c r="AA194" s="73"/>
      <c r="AB194" s="73"/>
      <c r="AC194" s="73"/>
      <c r="AD194" s="73"/>
      <c r="AE194" s="73"/>
      <c r="AF194" s="73"/>
      <c r="AG194" s="73"/>
      <c r="AH194" s="73"/>
      <c r="AI194" s="73"/>
    </row>
    <row r="195" spans="1:35" ht="12.75" customHeight="1">
      <c r="A195" s="84"/>
      <c r="B195" s="29"/>
      <c r="C195" s="28"/>
      <c r="D195" s="28"/>
      <c r="E195" s="28"/>
      <c r="F195" s="85"/>
      <c r="G195" s="29"/>
      <c r="H195" s="29"/>
      <c r="I195" s="73"/>
      <c r="J195" s="73"/>
      <c r="K195" s="73"/>
      <c r="L195" s="73"/>
      <c r="M195" s="73"/>
      <c r="N195" s="73"/>
      <c r="O195" s="73"/>
      <c r="P195" s="73"/>
      <c r="Q195" s="73"/>
      <c r="R195" s="73"/>
      <c r="S195" s="73"/>
      <c r="T195" s="73"/>
      <c r="U195" s="73"/>
      <c r="V195" s="73"/>
      <c r="W195" s="73"/>
      <c r="X195" s="73"/>
      <c r="Y195" s="73"/>
      <c r="Z195" s="73"/>
      <c r="AA195" s="73"/>
      <c r="AB195" s="73"/>
      <c r="AC195" s="73"/>
      <c r="AD195" s="73"/>
      <c r="AE195" s="73"/>
      <c r="AF195" s="73"/>
      <c r="AG195" s="73"/>
      <c r="AH195" s="73"/>
      <c r="AI195" s="73"/>
    </row>
    <row r="196" spans="1:35" ht="12.75" customHeight="1">
      <c r="A196" s="84"/>
      <c r="B196" s="29"/>
      <c r="C196" s="28"/>
      <c r="D196" s="28"/>
      <c r="E196" s="28"/>
      <c r="F196" s="85"/>
      <c r="G196" s="29"/>
      <c r="H196" s="29"/>
      <c r="I196" s="73"/>
      <c r="J196" s="73"/>
      <c r="K196" s="73"/>
      <c r="L196" s="73"/>
      <c r="M196" s="73"/>
      <c r="N196" s="73"/>
      <c r="O196" s="73"/>
      <c r="P196" s="73"/>
      <c r="Q196" s="73"/>
      <c r="R196" s="73"/>
      <c r="S196" s="73"/>
      <c r="T196" s="73"/>
      <c r="U196" s="73"/>
      <c r="V196" s="73"/>
      <c r="W196" s="73"/>
      <c r="X196" s="73"/>
      <c r="Y196" s="73"/>
      <c r="Z196" s="73"/>
      <c r="AA196" s="73"/>
      <c r="AB196" s="73"/>
      <c r="AC196" s="73"/>
      <c r="AD196" s="73"/>
      <c r="AE196" s="73"/>
      <c r="AF196" s="73"/>
      <c r="AG196" s="73"/>
      <c r="AH196" s="73"/>
      <c r="AI196" s="73"/>
    </row>
    <row r="197" spans="1:35" ht="12.75" customHeight="1">
      <c r="A197" s="84"/>
      <c r="B197" s="29"/>
      <c r="C197" s="28"/>
      <c r="D197" s="28"/>
      <c r="E197" s="28"/>
      <c r="F197" s="85"/>
      <c r="G197" s="29"/>
      <c r="H197" s="29"/>
      <c r="I197" s="73"/>
      <c r="J197" s="73"/>
      <c r="K197" s="73"/>
      <c r="L197" s="73"/>
      <c r="M197" s="73"/>
      <c r="N197" s="73"/>
      <c r="O197" s="73"/>
      <c r="P197" s="73"/>
      <c r="Q197" s="73"/>
      <c r="R197" s="73"/>
      <c r="S197" s="73"/>
      <c r="T197" s="73"/>
      <c r="U197" s="73"/>
      <c r="V197" s="73"/>
      <c r="W197" s="73"/>
      <c r="X197" s="73"/>
      <c r="Y197" s="73"/>
      <c r="Z197" s="73"/>
      <c r="AA197" s="73"/>
      <c r="AB197" s="73"/>
      <c r="AC197" s="73"/>
      <c r="AD197" s="73"/>
      <c r="AE197" s="73"/>
      <c r="AF197" s="73"/>
      <c r="AG197" s="73"/>
      <c r="AH197" s="73"/>
      <c r="AI197" s="73"/>
    </row>
    <row r="198" spans="1:35" ht="12.75" customHeight="1">
      <c r="A198" s="84"/>
      <c r="B198" s="29"/>
      <c r="C198" s="28"/>
      <c r="D198" s="28"/>
      <c r="E198" s="28"/>
      <c r="F198" s="85"/>
      <c r="G198" s="29"/>
      <c r="H198" s="29"/>
      <c r="I198" s="73"/>
      <c r="J198" s="73"/>
      <c r="K198" s="73"/>
      <c r="L198" s="73"/>
      <c r="M198" s="73"/>
      <c r="N198" s="73"/>
      <c r="O198" s="73"/>
      <c r="P198" s="73"/>
      <c r="Q198" s="73"/>
      <c r="R198" s="73"/>
      <c r="S198" s="73"/>
      <c r="T198" s="73"/>
      <c r="U198" s="73"/>
      <c r="V198" s="73"/>
      <c r="W198" s="73"/>
      <c r="X198" s="73"/>
      <c r="Y198" s="73"/>
      <c r="Z198" s="73"/>
      <c r="AA198" s="73"/>
      <c r="AB198" s="73"/>
      <c r="AC198" s="73"/>
      <c r="AD198" s="73"/>
      <c r="AE198" s="73"/>
      <c r="AF198" s="73"/>
      <c r="AG198" s="73"/>
      <c r="AH198" s="73"/>
      <c r="AI198" s="73"/>
    </row>
    <row r="199" spans="1:35" ht="12.75" customHeight="1">
      <c r="A199" s="84"/>
      <c r="B199" s="29"/>
      <c r="C199" s="28"/>
      <c r="D199" s="28"/>
      <c r="E199" s="28"/>
      <c r="F199" s="85"/>
      <c r="G199" s="29"/>
      <c r="H199" s="29"/>
      <c r="I199" s="73"/>
      <c r="J199" s="73"/>
      <c r="K199" s="73"/>
      <c r="L199" s="73"/>
      <c r="M199" s="73"/>
      <c r="N199" s="73"/>
      <c r="O199" s="73"/>
      <c r="P199" s="73"/>
      <c r="Q199" s="73"/>
      <c r="R199" s="73"/>
      <c r="S199" s="73"/>
      <c r="T199" s="73"/>
      <c r="U199" s="73"/>
      <c r="V199" s="73"/>
      <c r="W199" s="73"/>
      <c r="X199" s="73"/>
      <c r="Y199" s="73"/>
      <c r="Z199" s="73"/>
      <c r="AA199" s="73"/>
      <c r="AB199" s="73"/>
      <c r="AC199" s="73"/>
      <c r="AD199" s="73"/>
      <c r="AE199" s="73"/>
      <c r="AF199" s="73"/>
      <c r="AG199" s="73"/>
      <c r="AH199" s="73"/>
      <c r="AI199" s="73"/>
    </row>
    <row r="200" spans="1:35" ht="12.75" customHeight="1">
      <c r="A200" s="84"/>
      <c r="B200" s="29"/>
      <c r="C200" s="28"/>
      <c r="D200" s="28"/>
      <c r="E200" s="28"/>
      <c r="F200" s="85"/>
      <c r="G200" s="29"/>
      <c r="H200" s="29"/>
      <c r="I200" s="73"/>
      <c r="J200" s="73"/>
      <c r="K200" s="73"/>
      <c r="L200" s="73"/>
      <c r="M200" s="73"/>
      <c r="N200" s="73"/>
      <c r="O200" s="73"/>
      <c r="P200" s="73"/>
      <c r="Q200" s="73"/>
      <c r="R200" s="73"/>
      <c r="S200" s="73"/>
      <c r="T200" s="73"/>
      <c r="U200" s="73"/>
      <c r="V200" s="73"/>
      <c r="W200" s="73"/>
      <c r="X200" s="73"/>
      <c r="Y200" s="73"/>
      <c r="Z200" s="73"/>
      <c r="AA200" s="73"/>
      <c r="AB200" s="73"/>
      <c r="AC200" s="73"/>
      <c r="AD200" s="73"/>
      <c r="AE200" s="73"/>
      <c r="AF200" s="73"/>
      <c r="AG200" s="73"/>
      <c r="AH200" s="73"/>
      <c r="AI200" s="73"/>
    </row>
    <row r="201" spans="1:35" ht="12.75" customHeight="1">
      <c r="A201" s="84"/>
      <c r="B201" s="29"/>
      <c r="C201" s="28"/>
      <c r="D201" s="28"/>
      <c r="E201" s="28"/>
      <c r="F201" s="85"/>
      <c r="G201" s="29"/>
      <c r="H201" s="29"/>
      <c r="I201" s="73"/>
      <c r="J201" s="73"/>
      <c r="K201" s="73"/>
      <c r="L201" s="73"/>
      <c r="M201" s="73"/>
      <c r="N201" s="73"/>
      <c r="O201" s="73"/>
      <c r="P201" s="73"/>
      <c r="Q201" s="73"/>
      <c r="R201" s="73"/>
      <c r="S201" s="73"/>
      <c r="T201" s="73"/>
      <c r="U201" s="73"/>
      <c r="V201" s="73"/>
      <c r="W201" s="73"/>
      <c r="X201" s="73"/>
      <c r="Y201" s="73"/>
      <c r="Z201" s="73"/>
      <c r="AA201" s="73"/>
      <c r="AB201" s="73"/>
      <c r="AC201" s="73"/>
      <c r="AD201" s="73"/>
      <c r="AE201" s="73"/>
      <c r="AF201" s="73"/>
      <c r="AG201" s="73"/>
      <c r="AH201" s="73"/>
      <c r="AI201" s="73"/>
    </row>
    <row r="202" spans="1:35" ht="12.75" customHeight="1">
      <c r="A202" s="84"/>
      <c r="B202" s="29"/>
      <c r="C202" s="28"/>
      <c r="D202" s="28"/>
      <c r="E202" s="28"/>
      <c r="F202" s="85"/>
      <c r="G202" s="29"/>
      <c r="H202" s="29"/>
      <c r="I202" s="73"/>
      <c r="J202" s="73"/>
      <c r="K202" s="73"/>
      <c r="L202" s="73"/>
      <c r="M202" s="73"/>
      <c r="N202" s="73"/>
      <c r="O202" s="73"/>
      <c r="P202" s="73"/>
      <c r="Q202" s="73"/>
      <c r="R202" s="73"/>
      <c r="S202" s="73"/>
      <c r="T202" s="73"/>
      <c r="U202" s="73"/>
      <c r="V202" s="73"/>
      <c r="W202" s="73"/>
      <c r="X202" s="73"/>
      <c r="Y202" s="73"/>
      <c r="Z202" s="73"/>
      <c r="AA202" s="73"/>
      <c r="AB202" s="73"/>
      <c r="AC202" s="73"/>
      <c r="AD202" s="73"/>
      <c r="AE202" s="73"/>
      <c r="AF202" s="73"/>
      <c r="AG202" s="73"/>
      <c r="AH202" s="73"/>
      <c r="AI202" s="73"/>
    </row>
    <row r="203" spans="1:35" ht="12.75" customHeight="1">
      <c r="A203" s="84"/>
      <c r="B203" s="29"/>
      <c r="C203" s="28"/>
      <c r="D203" s="28"/>
      <c r="E203" s="28"/>
      <c r="F203" s="85"/>
      <c r="G203" s="29"/>
      <c r="H203" s="29"/>
      <c r="I203" s="73"/>
      <c r="J203" s="73"/>
      <c r="K203" s="73"/>
      <c r="L203" s="73"/>
      <c r="M203" s="73"/>
      <c r="N203" s="73"/>
      <c r="O203" s="73"/>
      <c r="P203" s="73"/>
      <c r="Q203" s="73"/>
      <c r="R203" s="73"/>
      <c r="S203" s="73"/>
      <c r="T203" s="73"/>
      <c r="U203" s="73"/>
      <c r="V203" s="73"/>
      <c r="W203" s="73"/>
      <c r="X203" s="73"/>
      <c r="Y203" s="73"/>
      <c r="Z203" s="73"/>
      <c r="AA203" s="73"/>
      <c r="AB203" s="73"/>
      <c r="AC203" s="73"/>
      <c r="AD203" s="73"/>
      <c r="AE203" s="73"/>
      <c r="AF203" s="73"/>
      <c r="AG203" s="73"/>
      <c r="AH203" s="73"/>
      <c r="AI203" s="73"/>
    </row>
    <row r="204" spans="1:35" ht="12.75" customHeight="1">
      <c r="A204" s="84"/>
      <c r="B204" s="29"/>
      <c r="C204" s="28"/>
      <c r="D204" s="28"/>
      <c r="E204" s="28"/>
      <c r="F204" s="85"/>
      <c r="G204" s="29"/>
      <c r="H204" s="29"/>
      <c r="I204" s="73"/>
      <c r="J204" s="73"/>
      <c r="K204" s="73"/>
      <c r="L204" s="73"/>
      <c r="M204" s="73"/>
      <c r="N204" s="73"/>
      <c r="O204" s="73"/>
      <c r="P204" s="73"/>
      <c r="Q204" s="73"/>
      <c r="R204" s="73"/>
      <c r="S204" s="73"/>
      <c r="T204" s="73"/>
      <c r="U204" s="73"/>
      <c r="V204" s="73"/>
      <c r="W204" s="73"/>
      <c r="X204" s="73"/>
      <c r="Y204" s="73"/>
      <c r="Z204" s="73"/>
      <c r="AA204" s="73"/>
      <c r="AB204" s="73"/>
      <c r="AC204" s="73"/>
      <c r="AD204" s="73"/>
      <c r="AE204" s="73"/>
      <c r="AF204" s="73"/>
      <c r="AG204" s="73"/>
      <c r="AH204" s="73"/>
      <c r="AI204" s="73"/>
    </row>
    <row r="205" spans="1:35" ht="12.75" customHeight="1">
      <c r="A205" s="84"/>
      <c r="B205" s="29"/>
      <c r="C205" s="28"/>
      <c r="D205" s="28"/>
      <c r="E205" s="28"/>
      <c r="F205" s="85"/>
      <c r="G205" s="29"/>
      <c r="H205" s="29"/>
      <c r="I205" s="73"/>
      <c r="J205" s="73"/>
      <c r="K205" s="73"/>
      <c r="L205" s="73"/>
      <c r="M205" s="73"/>
      <c r="N205" s="73"/>
      <c r="O205" s="73"/>
      <c r="P205" s="73"/>
      <c r="Q205" s="73"/>
      <c r="R205" s="73"/>
      <c r="S205" s="73"/>
      <c r="T205" s="73"/>
      <c r="U205" s="73"/>
      <c r="V205" s="73"/>
      <c r="W205" s="73"/>
      <c r="X205" s="73"/>
      <c r="Y205" s="73"/>
      <c r="Z205" s="73"/>
      <c r="AA205" s="73"/>
      <c r="AB205" s="73"/>
      <c r="AC205" s="73"/>
      <c r="AD205" s="73"/>
      <c r="AE205" s="73"/>
      <c r="AF205" s="73"/>
      <c r="AG205" s="73"/>
      <c r="AH205" s="73"/>
      <c r="AI205" s="73"/>
    </row>
    <row r="206" spans="1:35" ht="12.75" customHeight="1">
      <c r="A206" s="84"/>
      <c r="B206" s="29"/>
      <c r="C206" s="28"/>
      <c r="D206" s="28"/>
      <c r="E206" s="28"/>
      <c r="F206" s="85"/>
      <c r="G206" s="29"/>
      <c r="H206" s="29"/>
      <c r="I206" s="73"/>
      <c r="J206" s="73"/>
      <c r="K206" s="73"/>
      <c r="L206" s="73"/>
      <c r="M206" s="73"/>
      <c r="N206" s="73"/>
      <c r="O206" s="73"/>
      <c r="P206" s="73"/>
      <c r="Q206" s="73"/>
      <c r="R206" s="73"/>
      <c r="S206" s="73"/>
      <c r="T206" s="73"/>
      <c r="U206" s="73"/>
      <c r="V206" s="73"/>
      <c r="W206" s="73"/>
      <c r="X206" s="73"/>
      <c r="Y206" s="73"/>
      <c r="Z206" s="73"/>
      <c r="AA206" s="73"/>
      <c r="AB206" s="73"/>
      <c r="AC206" s="73"/>
      <c r="AD206" s="73"/>
      <c r="AE206" s="73"/>
      <c r="AF206" s="73"/>
      <c r="AG206" s="73"/>
      <c r="AH206" s="73"/>
      <c r="AI206" s="73"/>
    </row>
    <row r="207" spans="1:35" ht="12.75" customHeight="1">
      <c r="A207" s="84"/>
      <c r="B207" s="29"/>
      <c r="C207" s="28"/>
      <c r="D207" s="28"/>
      <c r="E207" s="28"/>
      <c r="F207" s="85"/>
      <c r="G207" s="29"/>
      <c r="H207" s="29"/>
      <c r="I207" s="73"/>
      <c r="J207" s="73"/>
      <c r="K207" s="73"/>
      <c r="L207" s="73"/>
      <c r="M207" s="73"/>
      <c r="N207" s="73"/>
      <c r="O207" s="73"/>
      <c r="P207" s="73"/>
      <c r="Q207" s="73"/>
      <c r="R207" s="73"/>
      <c r="S207" s="73"/>
      <c r="T207" s="73"/>
      <c r="U207" s="73"/>
      <c r="V207" s="73"/>
      <c r="W207" s="73"/>
      <c r="X207" s="73"/>
      <c r="Y207" s="73"/>
      <c r="Z207" s="73"/>
      <c r="AA207" s="73"/>
      <c r="AB207" s="73"/>
      <c r="AC207" s="73"/>
      <c r="AD207" s="73"/>
      <c r="AE207" s="73"/>
      <c r="AF207" s="73"/>
      <c r="AG207" s="73"/>
      <c r="AH207" s="73"/>
      <c r="AI207" s="73"/>
    </row>
    <row r="208" spans="1:35" ht="12.75" customHeight="1">
      <c r="A208" s="84"/>
      <c r="B208" s="29"/>
      <c r="C208" s="28"/>
      <c r="D208" s="28"/>
      <c r="E208" s="28"/>
      <c r="F208" s="85"/>
      <c r="G208" s="29"/>
      <c r="H208" s="29"/>
      <c r="I208" s="73"/>
      <c r="J208" s="73"/>
      <c r="K208" s="73"/>
      <c r="L208" s="73"/>
      <c r="M208" s="73"/>
      <c r="N208" s="73"/>
      <c r="O208" s="73"/>
      <c r="P208" s="73"/>
      <c r="Q208" s="73"/>
      <c r="R208" s="73"/>
      <c r="S208" s="73"/>
      <c r="T208" s="73"/>
      <c r="U208" s="73"/>
      <c r="V208" s="73"/>
      <c r="W208" s="73"/>
      <c r="X208" s="73"/>
      <c r="Y208" s="73"/>
      <c r="Z208" s="73"/>
      <c r="AA208" s="73"/>
      <c r="AB208" s="73"/>
      <c r="AC208" s="73"/>
      <c r="AD208" s="73"/>
      <c r="AE208" s="73"/>
      <c r="AF208" s="73"/>
      <c r="AG208" s="73"/>
      <c r="AH208" s="73"/>
      <c r="AI208" s="73"/>
    </row>
    <row r="209" spans="1:35" ht="12.75" customHeight="1">
      <c r="A209" s="84"/>
      <c r="B209" s="29"/>
      <c r="C209" s="28"/>
      <c r="D209" s="28"/>
      <c r="E209" s="28"/>
      <c r="F209" s="85"/>
      <c r="G209" s="29"/>
      <c r="H209" s="29"/>
      <c r="I209" s="73"/>
      <c r="J209" s="73"/>
      <c r="K209" s="73"/>
      <c r="L209" s="73"/>
      <c r="M209" s="73"/>
      <c r="N209" s="73"/>
      <c r="O209" s="73"/>
      <c r="P209" s="73"/>
      <c r="Q209" s="73"/>
      <c r="R209" s="73"/>
      <c r="S209" s="73"/>
      <c r="T209" s="73"/>
      <c r="U209" s="73"/>
      <c r="V209" s="73"/>
      <c r="W209" s="73"/>
      <c r="X209" s="73"/>
      <c r="Y209" s="73"/>
      <c r="Z209" s="73"/>
      <c r="AA209" s="73"/>
      <c r="AB209" s="73"/>
      <c r="AC209" s="73"/>
      <c r="AD209" s="73"/>
      <c r="AE209" s="73"/>
      <c r="AF209" s="73"/>
      <c r="AG209" s="73"/>
      <c r="AH209" s="73"/>
      <c r="AI209" s="73"/>
    </row>
    <row r="210" spans="1:35" ht="12.75" customHeight="1">
      <c r="A210" s="84"/>
      <c r="B210" s="29"/>
      <c r="C210" s="28"/>
      <c r="D210" s="28"/>
      <c r="E210" s="28"/>
      <c r="F210" s="85"/>
      <c r="G210" s="29"/>
      <c r="H210" s="29"/>
      <c r="I210" s="73"/>
      <c r="J210" s="73"/>
      <c r="K210" s="73"/>
      <c r="L210" s="73"/>
      <c r="M210" s="73"/>
      <c r="N210" s="73"/>
      <c r="O210" s="73"/>
      <c r="P210" s="73"/>
      <c r="Q210" s="73"/>
      <c r="R210" s="73"/>
      <c r="S210" s="73"/>
      <c r="T210" s="73"/>
      <c r="U210" s="73"/>
      <c r="V210" s="73"/>
      <c r="W210" s="73"/>
      <c r="X210" s="73"/>
      <c r="Y210" s="73"/>
      <c r="Z210" s="73"/>
      <c r="AA210" s="73"/>
      <c r="AB210" s="73"/>
      <c r="AC210" s="73"/>
      <c r="AD210" s="73"/>
      <c r="AE210" s="73"/>
      <c r="AF210" s="73"/>
      <c r="AG210" s="73"/>
      <c r="AH210" s="73"/>
      <c r="AI210" s="73"/>
    </row>
    <row r="211" spans="1:35" ht="12.75" customHeight="1">
      <c r="A211" s="84"/>
      <c r="B211" s="29"/>
      <c r="C211" s="28"/>
      <c r="D211" s="28"/>
      <c r="E211" s="28"/>
      <c r="F211" s="85"/>
      <c r="G211" s="29"/>
      <c r="H211" s="29"/>
      <c r="I211" s="73"/>
      <c r="J211" s="73"/>
      <c r="K211" s="73"/>
      <c r="L211" s="73"/>
      <c r="M211" s="73"/>
      <c r="N211" s="73"/>
      <c r="O211" s="73"/>
      <c r="P211" s="73"/>
      <c r="Q211" s="73"/>
      <c r="R211" s="73"/>
      <c r="S211" s="73"/>
      <c r="T211" s="73"/>
      <c r="U211" s="73"/>
      <c r="V211" s="73"/>
      <c r="W211" s="73"/>
      <c r="X211" s="73"/>
      <c r="Y211" s="73"/>
      <c r="Z211" s="73"/>
      <c r="AA211" s="73"/>
      <c r="AB211" s="73"/>
      <c r="AC211" s="73"/>
      <c r="AD211" s="73"/>
      <c r="AE211" s="73"/>
      <c r="AF211" s="73"/>
      <c r="AG211" s="73"/>
      <c r="AH211" s="73"/>
      <c r="AI211" s="73"/>
    </row>
    <row r="212" spans="1:35" ht="12.75" customHeight="1">
      <c r="A212" s="84"/>
      <c r="B212" s="29"/>
      <c r="C212" s="28"/>
      <c r="D212" s="28"/>
      <c r="E212" s="28"/>
      <c r="F212" s="85"/>
      <c r="G212" s="29"/>
      <c r="H212" s="29"/>
      <c r="I212" s="73"/>
      <c r="J212" s="73"/>
      <c r="K212" s="73"/>
      <c r="L212" s="73"/>
      <c r="M212" s="73"/>
      <c r="N212" s="73"/>
      <c r="O212" s="73"/>
      <c r="P212" s="73"/>
      <c r="Q212" s="73"/>
      <c r="R212" s="73"/>
      <c r="S212" s="73"/>
      <c r="T212" s="73"/>
      <c r="U212" s="73"/>
      <c r="V212" s="73"/>
      <c r="W212" s="73"/>
      <c r="X212" s="73"/>
      <c r="Y212" s="73"/>
      <c r="Z212" s="73"/>
      <c r="AA212" s="73"/>
      <c r="AB212" s="73"/>
      <c r="AC212" s="73"/>
      <c r="AD212" s="73"/>
      <c r="AE212" s="73"/>
      <c r="AF212" s="73"/>
      <c r="AG212" s="73"/>
      <c r="AH212" s="73"/>
      <c r="AI212" s="73"/>
    </row>
    <row r="213" spans="1:35" ht="12.75" customHeight="1">
      <c r="A213" s="84"/>
      <c r="B213" s="29"/>
      <c r="C213" s="28"/>
      <c r="D213" s="28"/>
      <c r="E213" s="28"/>
      <c r="F213" s="85"/>
      <c r="G213" s="29"/>
      <c r="H213" s="29"/>
      <c r="I213" s="73"/>
      <c r="J213" s="73"/>
      <c r="K213" s="73"/>
      <c r="L213" s="73"/>
      <c r="M213" s="73"/>
      <c r="N213" s="73"/>
      <c r="O213" s="73"/>
      <c r="P213" s="73"/>
      <c r="Q213" s="73"/>
      <c r="R213" s="73"/>
      <c r="S213" s="73"/>
      <c r="T213" s="73"/>
      <c r="U213" s="73"/>
      <c r="V213" s="73"/>
      <c r="W213" s="73"/>
      <c r="X213" s="73"/>
      <c r="Y213" s="73"/>
      <c r="Z213" s="73"/>
      <c r="AA213" s="73"/>
      <c r="AB213" s="73"/>
      <c r="AC213" s="73"/>
      <c r="AD213" s="73"/>
      <c r="AE213" s="73"/>
      <c r="AF213" s="73"/>
      <c r="AG213" s="73"/>
      <c r="AH213" s="73"/>
      <c r="AI213" s="73"/>
    </row>
    <row r="214" spans="1:35" ht="12.75" customHeight="1">
      <c r="A214" s="84"/>
      <c r="B214" s="29"/>
      <c r="C214" s="28"/>
      <c r="D214" s="28"/>
      <c r="E214" s="28"/>
      <c r="F214" s="85"/>
      <c r="G214" s="29"/>
      <c r="H214" s="29"/>
      <c r="I214" s="73"/>
      <c r="J214" s="73"/>
      <c r="K214" s="73"/>
      <c r="L214" s="73"/>
      <c r="M214" s="73"/>
      <c r="N214" s="73"/>
      <c r="O214" s="73"/>
      <c r="P214" s="73"/>
      <c r="Q214" s="73"/>
      <c r="R214" s="73"/>
      <c r="S214" s="73"/>
      <c r="T214" s="73"/>
      <c r="U214" s="73"/>
      <c r="V214" s="73"/>
      <c r="W214" s="73"/>
      <c r="X214" s="73"/>
      <c r="Y214" s="73"/>
      <c r="Z214" s="73"/>
      <c r="AA214" s="73"/>
      <c r="AB214" s="73"/>
      <c r="AC214" s="73"/>
      <c r="AD214" s="73"/>
      <c r="AE214" s="73"/>
      <c r="AF214" s="73"/>
      <c r="AG214" s="73"/>
      <c r="AH214" s="73"/>
      <c r="AI214" s="73"/>
    </row>
    <row r="215" spans="1:35" ht="12.75" customHeight="1">
      <c r="A215" s="84"/>
      <c r="B215" s="29"/>
      <c r="C215" s="28"/>
      <c r="D215" s="28"/>
      <c r="E215" s="28"/>
      <c r="F215" s="85"/>
      <c r="G215" s="29"/>
      <c r="H215" s="29"/>
      <c r="I215" s="73"/>
      <c r="J215" s="73"/>
      <c r="K215" s="73"/>
      <c r="L215" s="73"/>
      <c r="M215" s="73"/>
      <c r="N215" s="73"/>
      <c r="O215" s="73"/>
      <c r="P215" s="73"/>
      <c r="Q215" s="73"/>
      <c r="R215" s="73"/>
      <c r="S215" s="73"/>
      <c r="T215" s="73"/>
      <c r="U215" s="73"/>
      <c r="V215" s="73"/>
      <c r="W215" s="73"/>
      <c r="X215" s="73"/>
      <c r="Y215" s="73"/>
      <c r="Z215" s="73"/>
      <c r="AA215" s="73"/>
      <c r="AB215" s="73"/>
      <c r="AC215" s="73"/>
      <c r="AD215" s="73"/>
      <c r="AE215" s="73"/>
      <c r="AF215" s="73"/>
      <c r="AG215" s="73"/>
      <c r="AH215" s="73"/>
      <c r="AI215" s="73"/>
    </row>
    <row r="216" spans="1:35" ht="12.75" customHeight="1">
      <c r="A216" s="84"/>
      <c r="B216" s="29"/>
      <c r="C216" s="28"/>
      <c r="D216" s="28"/>
      <c r="E216" s="28"/>
      <c r="F216" s="85"/>
      <c r="G216" s="29"/>
      <c r="H216" s="29"/>
      <c r="I216" s="73"/>
      <c r="J216" s="73"/>
      <c r="K216" s="73"/>
      <c r="L216" s="73"/>
      <c r="M216" s="73"/>
      <c r="N216" s="73"/>
      <c r="O216" s="73"/>
      <c r="P216" s="73"/>
      <c r="Q216" s="73"/>
      <c r="R216" s="73"/>
      <c r="S216" s="73"/>
      <c r="T216" s="73"/>
      <c r="U216" s="73"/>
      <c r="V216" s="73"/>
      <c r="W216" s="73"/>
      <c r="X216" s="73"/>
      <c r="Y216" s="73"/>
      <c r="Z216" s="73"/>
      <c r="AA216" s="73"/>
      <c r="AB216" s="73"/>
      <c r="AC216" s="73"/>
      <c r="AD216" s="73"/>
      <c r="AE216" s="73"/>
      <c r="AF216" s="73"/>
      <c r="AG216" s="73"/>
      <c r="AH216" s="73"/>
      <c r="AI216" s="73"/>
    </row>
    <row r="217" spans="1:35" ht="12.75" customHeight="1">
      <c r="A217" s="84"/>
      <c r="B217" s="29"/>
      <c r="C217" s="28"/>
      <c r="D217" s="28"/>
      <c r="E217" s="28"/>
      <c r="F217" s="85"/>
      <c r="G217" s="29"/>
      <c r="H217" s="29"/>
      <c r="I217" s="73"/>
      <c r="J217" s="73"/>
      <c r="K217" s="73"/>
      <c r="L217" s="73"/>
      <c r="M217" s="73"/>
      <c r="N217" s="73"/>
      <c r="O217" s="73"/>
      <c r="P217" s="73"/>
      <c r="Q217" s="73"/>
      <c r="R217" s="73"/>
      <c r="S217" s="73"/>
      <c r="T217" s="73"/>
      <c r="U217" s="73"/>
      <c r="V217" s="73"/>
      <c r="W217" s="73"/>
      <c r="X217" s="73"/>
      <c r="Y217" s="73"/>
      <c r="Z217" s="73"/>
      <c r="AA217" s="73"/>
      <c r="AB217" s="73"/>
      <c r="AC217" s="73"/>
      <c r="AD217" s="73"/>
      <c r="AE217" s="73"/>
      <c r="AF217" s="73"/>
      <c r="AG217" s="73"/>
      <c r="AH217" s="73"/>
      <c r="AI217" s="73"/>
    </row>
    <row r="218" spans="1:35" ht="12.75" customHeight="1">
      <c r="A218" s="84"/>
      <c r="B218" s="29"/>
      <c r="C218" s="28"/>
      <c r="D218" s="28"/>
      <c r="E218" s="28"/>
      <c r="F218" s="85"/>
      <c r="G218" s="29"/>
      <c r="H218" s="29"/>
      <c r="I218" s="73"/>
      <c r="J218" s="73"/>
      <c r="K218" s="73"/>
      <c r="L218" s="73"/>
      <c r="M218" s="73"/>
      <c r="N218" s="73"/>
      <c r="O218" s="73"/>
      <c r="P218" s="73"/>
      <c r="Q218" s="73"/>
      <c r="R218" s="73"/>
      <c r="S218" s="73"/>
      <c r="T218" s="73"/>
      <c r="U218" s="73"/>
      <c r="V218" s="73"/>
      <c r="W218" s="73"/>
      <c r="X218" s="73"/>
      <c r="Y218" s="73"/>
      <c r="Z218" s="73"/>
      <c r="AA218" s="73"/>
      <c r="AB218" s="73"/>
      <c r="AC218" s="73"/>
      <c r="AD218" s="73"/>
      <c r="AE218" s="73"/>
      <c r="AF218" s="73"/>
      <c r="AG218" s="73"/>
      <c r="AH218" s="73"/>
      <c r="AI218" s="73"/>
    </row>
    <row r="219" spans="1:35" ht="12.75" customHeight="1">
      <c r="A219" s="84"/>
      <c r="B219" s="29"/>
      <c r="C219" s="28"/>
      <c r="D219" s="28"/>
      <c r="E219" s="28"/>
      <c r="F219" s="85"/>
      <c r="G219" s="29"/>
      <c r="H219" s="29"/>
      <c r="I219" s="73"/>
      <c r="J219" s="73"/>
      <c r="K219" s="73"/>
      <c r="L219" s="73"/>
      <c r="M219" s="73"/>
      <c r="N219" s="73"/>
      <c r="O219" s="73"/>
      <c r="P219" s="73"/>
      <c r="Q219" s="73"/>
      <c r="R219" s="73"/>
      <c r="S219" s="73"/>
      <c r="T219" s="73"/>
      <c r="U219" s="73"/>
      <c r="V219" s="73"/>
      <c r="W219" s="73"/>
      <c r="X219" s="73"/>
      <c r="Y219" s="73"/>
      <c r="Z219" s="73"/>
      <c r="AA219" s="73"/>
      <c r="AB219" s="73"/>
      <c r="AC219" s="73"/>
      <c r="AD219" s="73"/>
      <c r="AE219" s="73"/>
      <c r="AF219" s="73"/>
      <c r="AG219" s="73"/>
      <c r="AH219" s="73"/>
      <c r="AI219" s="73"/>
    </row>
    <row r="220" spans="1:35" ht="12.75" customHeight="1">
      <c r="A220" s="84"/>
      <c r="B220" s="29"/>
      <c r="C220" s="28"/>
      <c r="D220" s="28"/>
      <c r="E220" s="28"/>
      <c r="F220" s="85"/>
      <c r="G220" s="29"/>
      <c r="H220" s="29"/>
      <c r="I220" s="73"/>
      <c r="J220" s="73"/>
      <c r="K220" s="73"/>
      <c r="L220" s="73"/>
      <c r="M220" s="73"/>
      <c r="N220" s="73"/>
      <c r="O220" s="73"/>
      <c r="P220" s="73"/>
      <c r="Q220" s="73"/>
      <c r="R220" s="73"/>
      <c r="S220" s="73"/>
      <c r="T220" s="73"/>
      <c r="U220" s="73"/>
      <c r="V220" s="73"/>
      <c r="W220" s="73"/>
      <c r="X220" s="73"/>
      <c r="Y220" s="73"/>
      <c r="Z220" s="73"/>
      <c r="AA220" s="73"/>
      <c r="AB220" s="73"/>
      <c r="AC220" s="73"/>
      <c r="AD220" s="73"/>
      <c r="AE220" s="73"/>
      <c r="AF220" s="73"/>
      <c r="AG220" s="73"/>
      <c r="AH220" s="73"/>
      <c r="AI220" s="73"/>
    </row>
    <row r="221" spans="1:35" ht="12.75" customHeight="1">
      <c r="A221" s="84"/>
      <c r="B221" s="29"/>
      <c r="C221" s="28"/>
      <c r="D221" s="28"/>
      <c r="E221" s="28"/>
      <c r="F221" s="85"/>
      <c r="G221" s="29"/>
      <c r="H221" s="29"/>
      <c r="I221" s="73"/>
      <c r="J221" s="73"/>
      <c r="K221" s="73"/>
      <c r="L221" s="73"/>
      <c r="M221" s="73"/>
      <c r="N221" s="73"/>
      <c r="O221" s="73"/>
      <c r="P221" s="73"/>
      <c r="Q221" s="73"/>
      <c r="R221" s="73"/>
      <c r="S221" s="73"/>
      <c r="T221" s="73"/>
      <c r="U221" s="73"/>
      <c r="V221" s="73"/>
      <c r="W221" s="73"/>
      <c r="X221" s="73"/>
      <c r="Y221" s="73"/>
      <c r="Z221" s="73"/>
      <c r="AA221" s="73"/>
      <c r="AB221" s="73"/>
      <c r="AC221" s="73"/>
      <c r="AD221" s="73"/>
      <c r="AE221" s="73"/>
      <c r="AF221" s="73"/>
      <c r="AG221" s="73"/>
      <c r="AH221" s="73"/>
      <c r="AI221" s="73"/>
    </row>
    <row r="222" spans="1:35" ht="12.75" customHeight="1">
      <c r="A222" s="84"/>
      <c r="B222" s="29"/>
      <c r="C222" s="28"/>
      <c r="D222" s="28"/>
      <c r="E222" s="28"/>
      <c r="F222" s="85"/>
      <c r="G222" s="29"/>
      <c r="H222" s="29"/>
      <c r="I222" s="73"/>
      <c r="J222" s="73"/>
      <c r="K222" s="73"/>
      <c r="L222" s="73"/>
      <c r="M222" s="73"/>
      <c r="N222" s="73"/>
      <c r="O222" s="73"/>
      <c r="P222" s="73"/>
      <c r="Q222" s="73"/>
      <c r="R222" s="73"/>
      <c r="S222" s="73"/>
      <c r="T222" s="73"/>
      <c r="U222" s="73"/>
      <c r="V222" s="73"/>
      <c r="W222" s="73"/>
      <c r="X222" s="73"/>
      <c r="Y222" s="73"/>
      <c r="Z222" s="73"/>
      <c r="AA222" s="73"/>
      <c r="AB222" s="73"/>
      <c r="AC222" s="73"/>
      <c r="AD222" s="73"/>
      <c r="AE222" s="73"/>
      <c r="AF222" s="73"/>
      <c r="AG222" s="73"/>
      <c r="AH222" s="73"/>
      <c r="AI222" s="73"/>
    </row>
    <row r="223" spans="1:35" ht="12.75" customHeight="1">
      <c r="A223" s="84"/>
      <c r="B223" s="29"/>
      <c r="C223" s="28"/>
      <c r="D223" s="28"/>
      <c r="E223" s="28"/>
      <c r="F223" s="85"/>
      <c r="G223" s="29"/>
      <c r="H223" s="29"/>
      <c r="I223" s="73"/>
      <c r="J223" s="73"/>
      <c r="K223" s="73"/>
      <c r="L223" s="73"/>
      <c r="M223" s="73"/>
      <c r="N223" s="73"/>
      <c r="O223" s="73"/>
      <c r="P223" s="73"/>
      <c r="Q223" s="73"/>
      <c r="R223" s="73"/>
      <c r="S223" s="73"/>
      <c r="T223" s="73"/>
      <c r="U223" s="73"/>
      <c r="V223" s="73"/>
      <c r="W223" s="73"/>
      <c r="X223" s="73"/>
      <c r="Y223" s="73"/>
      <c r="Z223" s="73"/>
      <c r="AA223" s="73"/>
      <c r="AB223" s="73"/>
      <c r="AC223" s="73"/>
      <c r="AD223" s="73"/>
      <c r="AE223" s="73"/>
      <c r="AF223" s="73"/>
      <c r="AG223" s="73"/>
      <c r="AH223" s="73"/>
      <c r="AI223" s="73"/>
    </row>
    <row r="224" spans="1:35" ht="12.75" customHeight="1">
      <c r="A224" s="84"/>
      <c r="B224" s="29"/>
      <c r="C224" s="28"/>
      <c r="D224" s="28"/>
      <c r="E224" s="28"/>
      <c r="F224" s="85"/>
      <c r="G224" s="29"/>
      <c r="H224" s="29"/>
      <c r="I224" s="73"/>
      <c r="J224" s="73"/>
      <c r="K224" s="73"/>
      <c r="L224" s="73"/>
      <c r="M224" s="73"/>
      <c r="N224" s="73"/>
      <c r="O224" s="73"/>
      <c r="P224" s="73"/>
      <c r="Q224" s="73"/>
      <c r="R224" s="73"/>
      <c r="S224" s="73"/>
      <c r="T224" s="73"/>
      <c r="U224" s="73"/>
      <c r="V224" s="73"/>
      <c r="W224" s="73"/>
      <c r="X224" s="73"/>
      <c r="Y224" s="73"/>
      <c r="Z224" s="73"/>
      <c r="AA224" s="73"/>
      <c r="AB224" s="73"/>
      <c r="AC224" s="73"/>
      <c r="AD224" s="73"/>
      <c r="AE224" s="73"/>
      <c r="AF224" s="73"/>
      <c r="AG224" s="73"/>
      <c r="AH224" s="73"/>
      <c r="AI224" s="73"/>
    </row>
    <row r="225" spans="1:35" ht="12.75" customHeight="1">
      <c r="A225" s="84"/>
      <c r="B225" s="29"/>
      <c r="C225" s="28"/>
      <c r="D225" s="28"/>
      <c r="E225" s="28"/>
      <c r="F225" s="85"/>
      <c r="G225" s="29"/>
      <c r="H225" s="29"/>
      <c r="I225" s="73"/>
      <c r="J225" s="73"/>
      <c r="K225" s="73"/>
      <c r="L225" s="73"/>
      <c r="M225" s="73"/>
      <c r="N225" s="73"/>
      <c r="O225" s="73"/>
      <c r="P225" s="73"/>
      <c r="Q225" s="73"/>
      <c r="R225" s="73"/>
      <c r="S225" s="73"/>
      <c r="T225" s="73"/>
      <c r="U225" s="73"/>
      <c r="V225" s="73"/>
      <c r="W225" s="73"/>
      <c r="X225" s="73"/>
      <c r="Y225" s="73"/>
      <c r="Z225" s="73"/>
      <c r="AA225" s="73"/>
      <c r="AB225" s="73"/>
      <c r="AC225" s="73"/>
      <c r="AD225" s="73"/>
      <c r="AE225" s="73"/>
      <c r="AF225" s="73"/>
      <c r="AG225" s="73"/>
      <c r="AH225" s="73"/>
      <c r="AI225" s="73"/>
    </row>
    <row r="226" spans="1:35" ht="12.75" customHeight="1">
      <c r="A226" s="84"/>
      <c r="B226" s="29"/>
      <c r="C226" s="28"/>
      <c r="D226" s="28"/>
      <c r="E226" s="28"/>
      <c r="F226" s="85"/>
      <c r="G226" s="29"/>
      <c r="H226" s="29"/>
      <c r="I226" s="73"/>
      <c r="J226" s="73"/>
      <c r="K226" s="73"/>
      <c r="L226" s="73"/>
      <c r="M226" s="73"/>
      <c r="N226" s="73"/>
      <c r="O226" s="73"/>
      <c r="P226" s="73"/>
      <c r="Q226" s="73"/>
      <c r="R226" s="73"/>
      <c r="S226" s="73"/>
      <c r="T226" s="73"/>
      <c r="U226" s="73"/>
      <c r="V226" s="73"/>
      <c r="W226" s="73"/>
      <c r="X226" s="73"/>
      <c r="Y226" s="73"/>
      <c r="Z226" s="73"/>
      <c r="AA226" s="73"/>
      <c r="AB226" s="73"/>
      <c r="AC226" s="73"/>
      <c r="AD226" s="73"/>
      <c r="AE226" s="73"/>
      <c r="AF226" s="73"/>
      <c r="AG226" s="73"/>
      <c r="AH226" s="73"/>
      <c r="AI226" s="73"/>
    </row>
    <row r="227" spans="1:35" ht="12.75" customHeight="1">
      <c r="A227" s="84"/>
      <c r="B227" s="29"/>
      <c r="C227" s="28"/>
      <c r="D227" s="28"/>
      <c r="E227" s="28"/>
      <c r="F227" s="85"/>
      <c r="G227" s="29"/>
      <c r="H227" s="29"/>
      <c r="I227" s="73"/>
      <c r="J227" s="73"/>
      <c r="K227" s="73"/>
      <c r="L227" s="73"/>
      <c r="M227" s="73"/>
      <c r="N227" s="73"/>
      <c r="O227" s="73"/>
      <c r="P227" s="73"/>
      <c r="Q227" s="73"/>
      <c r="R227" s="73"/>
      <c r="S227" s="73"/>
      <c r="T227" s="73"/>
      <c r="U227" s="73"/>
      <c r="V227" s="73"/>
      <c r="W227" s="73"/>
      <c r="X227" s="73"/>
      <c r="Y227" s="73"/>
      <c r="Z227" s="73"/>
      <c r="AA227" s="73"/>
      <c r="AB227" s="73"/>
      <c r="AC227" s="73"/>
      <c r="AD227" s="73"/>
      <c r="AE227" s="73"/>
      <c r="AF227" s="73"/>
      <c r="AG227" s="73"/>
      <c r="AH227" s="73"/>
      <c r="AI227" s="73"/>
    </row>
    <row r="228" spans="1:35" ht="12.75" customHeight="1">
      <c r="A228" s="84"/>
      <c r="B228" s="29"/>
      <c r="C228" s="28"/>
      <c r="D228" s="28"/>
      <c r="E228" s="28"/>
      <c r="F228" s="85"/>
      <c r="G228" s="29"/>
      <c r="H228" s="29"/>
      <c r="I228" s="73"/>
      <c r="J228" s="73"/>
      <c r="K228" s="73"/>
      <c r="L228" s="73"/>
      <c r="M228" s="73"/>
      <c r="N228" s="73"/>
      <c r="O228" s="73"/>
      <c r="P228" s="73"/>
      <c r="Q228" s="73"/>
      <c r="R228" s="73"/>
      <c r="S228" s="73"/>
      <c r="T228" s="73"/>
      <c r="U228" s="73"/>
      <c r="V228" s="73"/>
      <c r="W228" s="73"/>
      <c r="X228" s="73"/>
      <c r="Y228" s="73"/>
      <c r="Z228" s="73"/>
      <c r="AA228" s="73"/>
      <c r="AB228" s="73"/>
      <c r="AC228" s="73"/>
      <c r="AD228" s="73"/>
      <c r="AE228" s="73"/>
      <c r="AF228" s="73"/>
      <c r="AG228" s="73"/>
      <c r="AH228" s="73"/>
      <c r="AI228" s="73"/>
    </row>
    <row r="229" spans="1:35" ht="12.75" customHeight="1">
      <c r="A229" s="84"/>
      <c r="B229" s="29"/>
      <c r="C229" s="28"/>
      <c r="D229" s="28"/>
      <c r="E229" s="28"/>
      <c r="F229" s="85"/>
      <c r="G229" s="29"/>
      <c r="H229" s="29"/>
      <c r="I229" s="73"/>
      <c r="J229" s="73"/>
      <c r="K229" s="73"/>
      <c r="L229" s="73"/>
      <c r="M229" s="73"/>
      <c r="N229" s="73"/>
      <c r="O229" s="73"/>
      <c r="P229" s="73"/>
      <c r="Q229" s="73"/>
      <c r="R229" s="73"/>
      <c r="S229" s="73"/>
      <c r="T229" s="73"/>
      <c r="U229" s="73"/>
      <c r="V229" s="73"/>
      <c r="W229" s="73"/>
      <c r="X229" s="73"/>
      <c r="Y229" s="73"/>
      <c r="Z229" s="73"/>
      <c r="AA229" s="73"/>
      <c r="AB229" s="73"/>
      <c r="AC229" s="73"/>
      <c r="AD229" s="73"/>
      <c r="AE229" s="73"/>
      <c r="AF229" s="73"/>
      <c r="AG229" s="73"/>
      <c r="AH229" s="73"/>
      <c r="AI229" s="73"/>
    </row>
    <row r="230" spans="1:35" ht="12.75" customHeight="1">
      <c r="A230" s="84"/>
      <c r="B230" s="29"/>
      <c r="C230" s="28"/>
      <c r="D230" s="28"/>
      <c r="E230" s="28"/>
      <c r="F230" s="85"/>
      <c r="G230" s="29"/>
      <c r="H230" s="29"/>
      <c r="I230" s="73"/>
      <c r="J230" s="73"/>
      <c r="K230" s="73"/>
      <c r="L230" s="73"/>
      <c r="M230" s="73"/>
      <c r="N230" s="73"/>
      <c r="O230" s="73"/>
      <c r="P230" s="73"/>
      <c r="Q230" s="73"/>
      <c r="R230" s="73"/>
      <c r="S230" s="73"/>
      <c r="T230" s="73"/>
      <c r="U230" s="73"/>
      <c r="V230" s="73"/>
      <c r="W230" s="73"/>
      <c r="X230" s="73"/>
      <c r="Y230" s="73"/>
      <c r="Z230" s="73"/>
      <c r="AA230" s="73"/>
      <c r="AB230" s="73"/>
      <c r="AC230" s="73"/>
      <c r="AD230" s="73"/>
      <c r="AE230" s="73"/>
      <c r="AF230" s="73"/>
      <c r="AG230" s="73"/>
      <c r="AH230" s="73"/>
      <c r="AI230" s="73"/>
    </row>
    <row r="231" spans="1:35" ht="12.75" customHeight="1">
      <c r="A231" s="84"/>
      <c r="B231" s="29"/>
      <c r="C231" s="28"/>
      <c r="D231" s="28"/>
      <c r="E231" s="28"/>
      <c r="F231" s="85"/>
      <c r="G231" s="29"/>
      <c r="H231" s="29"/>
      <c r="I231" s="73"/>
      <c r="J231" s="73"/>
      <c r="K231" s="73"/>
      <c r="L231" s="73"/>
      <c r="M231" s="73"/>
      <c r="N231" s="73"/>
      <c r="O231" s="73"/>
      <c r="P231" s="73"/>
      <c r="Q231" s="73"/>
      <c r="R231" s="73"/>
      <c r="S231" s="73"/>
      <c r="T231" s="73"/>
      <c r="U231" s="73"/>
      <c r="V231" s="73"/>
      <c r="W231" s="73"/>
      <c r="X231" s="73"/>
      <c r="Y231" s="73"/>
      <c r="Z231" s="73"/>
      <c r="AA231" s="73"/>
      <c r="AB231" s="73"/>
      <c r="AC231" s="73"/>
      <c r="AD231" s="73"/>
      <c r="AE231" s="73"/>
      <c r="AF231" s="73"/>
      <c r="AG231" s="73"/>
      <c r="AH231" s="73"/>
      <c r="AI231" s="73"/>
    </row>
    <row r="232" spans="1:35" ht="12.75" customHeight="1">
      <c r="A232" s="84"/>
      <c r="B232" s="29"/>
      <c r="C232" s="28"/>
      <c r="D232" s="28"/>
      <c r="E232" s="28"/>
      <c r="F232" s="85"/>
      <c r="G232" s="29"/>
      <c r="H232" s="29"/>
      <c r="I232" s="73"/>
      <c r="J232" s="73"/>
      <c r="K232" s="73"/>
      <c r="L232" s="73"/>
      <c r="M232" s="73"/>
      <c r="N232" s="73"/>
      <c r="O232" s="73"/>
      <c r="P232" s="73"/>
      <c r="Q232" s="73"/>
      <c r="R232" s="73"/>
      <c r="S232" s="73"/>
      <c r="T232" s="73"/>
      <c r="U232" s="73"/>
      <c r="V232" s="73"/>
      <c r="W232" s="73"/>
      <c r="X232" s="73"/>
      <c r="Y232" s="73"/>
      <c r="Z232" s="73"/>
      <c r="AA232" s="73"/>
      <c r="AB232" s="73"/>
      <c r="AC232" s="73"/>
      <c r="AD232" s="73"/>
      <c r="AE232" s="73"/>
      <c r="AF232" s="73"/>
      <c r="AG232" s="73"/>
      <c r="AH232" s="73"/>
      <c r="AI232" s="73"/>
    </row>
    <row r="233" spans="1:35" ht="12.75" customHeight="1">
      <c r="A233" s="84"/>
      <c r="B233" s="29"/>
      <c r="C233" s="28"/>
      <c r="D233" s="28"/>
      <c r="E233" s="28"/>
      <c r="F233" s="85"/>
      <c r="G233" s="29"/>
      <c r="H233" s="29"/>
      <c r="I233" s="73"/>
      <c r="J233" s="73"/>
      <c r="K233" s="73"/>
      <c r="L233" s="73"/>
      <c r="M233" s="73"/>
      <c r="N233" s="73"/>
      <c r="O233" s="73"/>
      <c r="P233" s="73"/>
      <c r="Q233" s="73"/>
      <c r="R233" s="73"/>
      <c r="S233" s="73"/>
      <c r="T233" s="73"/>
      <c r="U233" s="73"/>
      <c r="V233" s="73"/>
      <c r="W233" s="73"/>
      <c r="X233" s="73"/>
      <c r="Y233" s="73"/>
      <c r="Z233" s="73"/>
      <c r="AA233" s="73"/>
      <c r="AB233" s="73"/>
      <c r="AC233" s="73"/>
      <c r="AD233" s="73"/>
      <c r="AE233" s="73"/>
      <c r="AF233" s="73"/>
      <c r="AG233" s="73"/>
      <c r="AH233" s="73"/>
      <c r="AI233" s="73"/>
    </row>
    <row r="234" spans="1:35" ht="12.75" customHeight="1">
      <c r="A234" s="84"/>
      <c r="B234" s="29"/>
      <c r="C234" s="28"/>
      <c r="D234" s="28"/>
      <c r="E234" s="28"/>
      <c r="F234" s="85"/>
      <c r="G234" s="29"/>
      <c r="H234" s="29"/>
      <c r="I234" s="73"/>
      <c r="J234" s="73"/>
      <c r="K234" s="73"/>
      <c r="L234" s="73"/>
      <c r="M234" s="73"/>
      <c r="N234" s="73"/>
      <c r="O234" s="73"/>
      <c r="P234" s="73"/>
      <c r="Q234" s="73"/>
      <c r="R234" s="73"/>
      <c r="S234" s="73"/>
      <c r="T234" s="73"/>
      <c r="U234" s="73"/>
      <c r="V234" s="73"/>
      <c r="W234" s="73"/>
      <c r="X234" s="73"/>
      <c r="Y234" s="73"/>
      <c r="Z234" s="73"/>
      <c r="AA234" s="73"/>
      <c r="AB234" s="73"/>
      <c r="AC234" s="73"/>
      <c r="AD234" s="73"/>
      <c r="AE234" s="73"/>
      <c r="AF234" s="73"/>
      <c r="AG234" s="73"/>
      <c r="AH234" s="73"/>
      <c r="AI234" s="73"/>
    </row>
    <row r="235" spans="1:35" ht="12.75" customHeight="1">
      <c r="A235" s="84"/>
      <c r="B235" s="29"/>
      <c r="C235" s="28"/>
      <c r="D235" s="28"/>
      <c r="E235" s="28"/>
      <c r="F235" s="85"/>
      <c r="G235" s="29"/>
      <c r="H235" s="29"/>
      <c r="I235" s="73"/>
      <c r="J235" s="73"/>
      <c r="K235" s="73"/>
      <c r="L235" s="73"/>
      <c r="M235" s="73"/>
      <c r="N235" s="73"/>
      <c r="O235" s="73"/>
      <c r="P235" s="73"/>
      <c r="Q235" s="73"/>
      <c r="R235" s="73"/>
      <c r="S235" s="73"/>
      <c r="T235" s="73"/>
      <c r="U235" s="73"/>
      <c r="V235" s="73"/>
      <c r="W235" s="73"/>
      <c r="X235" s="73"/>
      <c r="Y235" s="73"/>
      <c r="Z235" s="73"/>
      <c r="AA235" s="73"/>
      <c r="AB235" s="73"/>
      <c r="AC235" s="73"/>
      <c r="AD235" s="73"/>
      <c r="AE235" s="73"/>
      <c r="AF235" s="73"/>
      <c r="AG235" s="73"/>
      <c r="AH235" s="73"/>
      <c r="AI235" s="73"/>
    </row>
    <row r="236" spans="1:35" ht="12.75" customHeight="1">
      <c r="A236" s="84"/>
      <c r="B236" s="29"/>
      <c r="C236" s="28"/>
      <c r="D236" s="28"/>
      <c r="E236" s="28"/>
      <c r="F236" s="85"/>
      <c r="G236" s="29"/>
      <c r="H236" s="29"/>
      <c r="I236" s="73"/>
      <c r="J236" s="73"/>
      <c r="K236" s="73"/>
      <c r="L236" s="73"/>
      <c r="M236" s="73"/>
      <c r="N236" s="73"/>
      <c r="O236" s="73"/>
      <c r="P236" s="73"/>
      <c r="Q236" s="73"/>
      <c r="R236" s="73"/>
      <c r="S236" s="73"/>
      <c r="T236" s="73"/>
      <c r="U236" s="73"/>
      <c r="V236" s="73"/>
      <c r="W236" s="73"/>
      <c r="X236" s="73"/>
      <c r="Y236" s="73"/>
      <c r="Z236" s="73"/>
      <c r="AA236" s="73"/>
      <c r="AB236" s="73"/>
      <c r="AC236" s="73"/>
      <c r="AD236" s="73"/>
      <c r="AE236" s="73"/>
      <c r="AF236" s="73"/>
      <c r="AG236" s="73"/>
      <c r="AH236" s="73"/>
      <c r="AI236" s="73"/>
    </row>
    <row r="237" spans="1:35" ht="12.75" customHeight="1">
      <c r="A237" s="84"/>
      <c r="B237" s="29"/>
      <c r="C237" s="28"/>
      <c r="D237" s="28"/>
      <c r="E237" s="28"/>
      <c r="F237" s="85"/>
      <c r="G237" s="29"/>
      <c r="H237" s="29"/>
      <c r="I237" s="73"/>
      <c r="J237" s="73"/>
      <c r="K237" s="73"/>
      <c r="L237" s="73"/>
      <c r="M237" s="73"/>
      <c r="N237" s="73"/>
      <c r="O237" s="73"/>
      <c r="P237" s="73"/>
      <c r="Q237" s="73"/>
      <c r="R237" s="73"/>
      <c r="S237" s="73"/>
      <c r="T237" s="73"/>
      <c r="U237" s="73"/>
      <c r="V237" s="73"/>
      <c r="W237" s="73"/>
      <c r="X237" s="73"/>
      <c r="Y237" s="73"/>
      <c r="Z237" s="73"/>
      <c r="AA237" s="73"/>
      <c r="AB237" s="73"/>
      <c r="AC237" s="73"/>
      <c r="AD237" s="73"/>
      <c r="AE237" s="73"/>
      <c r="AF237" s="73"/>
      <c r="AG237" s="73"/>
      <c r="AH237" s="73"/>
      <c r="AI237" s="73"/>
    </row>
    <row r="238" spans="1:35" ht="12.75" customHeight="1">
      <c r="A238" s="84"/>
      <c r="B238" s="29"/>
      <c r="C238" s="28"/>
      <c r="D238" s="28"/>
      <c r="E238" s="28"/>
      <c r="F238" s="85"/>
      <c r="G238" s="29"/>
      <c r="H238" s="29"/>
      <c r="I238" s="73"/>
      <c r="J238" s="73"/>
      <c r="K238" s="73"/>
      <c r="L238" s="73"/>
      <c r="M238" s="73"/>
      <c r="N238" s="73"/>
      <c r="O238" s="73"/>
      <c r="P238" s="73"/>
      <c r="Q238" s="73"/>
      <c r="R238" s="73"/>
      <c r="S238" s="73"/>
      <c r="T238" s="73"/>
      <c r="U238" s="73"/>
      <c r="V238" s="73"/>
      <c r="W238" s="73"/>
      <c r="X238" s="73"/>
      <c r="Y238" s="73"/>
      <c r="Z238" s="73"/>
      <c r="AA238" s="73"/>
      <c r="AB238" s="73"/>
      <c r="AC238" s="73"/>
      <c r="AD238" s="73"/>
      <c r="AE238" s="73"/>
      <c r="AF238" s="73"/>
      <c r="AG238" s="73"/>
      <c r="AH238" s="73"/>
      <c r="AI238" s="73"/>
    </row>
    <row r="239" spans="1:35" ht="12.75" customHeight="1">
      <c r="A239" s="84"/>
      <c r="B239" s="29"/>
      <c r="C239" s="28"/>
      <c r="D239" s="28"/>
      <c r="E239" s="28"/>
      <c r="F239" s="85"/>
      <c r="G239" s="29"/>
      <c r="H239" s="29"/>
      <c r="I239" s="73"/>
      <c r="J239" s="73"/>
      <c r="K239" s="73"/>
      <c r="L239" s="73"/>
      <c r="M239" s="73"/>
      <c r="N239" s="73"/>
      <c r="O239" s="73"/>
      <c r="P239" s="73"/>
      <c r="Q239" s="73"/>
      <c r="R239" s="73"/>
      <c r="S239" s="73"/>
      <c r="T239" s="73"/>
      <c r="U239" s="73"/>
      <c r="V239" s="73"/>
      <c r="W239" s="73"/>
      <c r="X239" s="73"/>
      <c r="Y239" s="73"/>
      <c r="Z239" s="73"/>
      <c r="AA239" s="73"/>
      <c r="AB239" s="73"/>
      <c r="AC239" s="73"/>
      <c r="AD239" s="73"/>
      <c r="AE239" s="73"/>
      <c r="AF239" s="73"/>
      <c r="AG239" s="73"/>
      <c r="AH239" s="73"/>
      <c r="AI239" s="73"/>
    </row>
    <row r="240" spans="1:35" ht="12.75" customHeight="1">
      <c r="A240" s="84"/>
      <c r="B240" s="29"/>
      <c r="C240" s="28"/>
      <c r="D240" s="28"/>
      <c r="E240" s="28"/>
      <c r="F240" s="85"/>
      <c r="G240" s="29"/>
      <c r="H240" s="29"/>
      <c r="I240" s="73"/>
      <c r="J240" s="73"/>
      <c r="K240" s="73"/>
      <c r="L240" s="73"/>
      <c r="M240" s="73"/>
      <c r="N240" s="73"/>
      <c r="O240" s="73"/>
      <c r="P240" s="73"/>
      <c r="Q240" s="73"/>
      <c r="R240" s="73"/>
      <c r="S240" s="73"/>
      <c r="T240" s="73"/>
      <c r="U240" s="73"/>
      <c r="V240" s="73"/>
      <c r="W240" s="73"/>
      <c r="X240" s="73"/>
      <c r="Y240" s="73"/>
      <c r="Z240" s="73"/>
      <c r="AA240" s="73"/>
      <c r="AB240" s="73"/>
      <c r="AC240" s="73"/>
      <c r="AD240" s="73"/>
      <c r="AE240" s="73"/>
      <c r="AF240" s="73"/>
      <c r="AG240" s="73"/>
      <c r="AH240" s="73"/>
      <c r="AI240" s="73"/>
    </row>
    <row r="241" spans="1:35" ht="12.75" customHeight="1">
      <c r="A241" s="84"/>
      <c r="B241" s="29"/>
      <c r="C241" s="28"/>
      <c r="D241" s="28"/>
      <c r="E241" s="28"/>
      <c r="F241" s="85"/>
      <c r="G241" s="29"/>
      <c r="H241" s="29"/>
      <c r="I241" s="73"/>
      <c r="J241" s="73"/>
      <c r="K241" s="73"/>
      <c r="L241" s="73"/>
      <c r="M241" s="73"/>
      <c r="N241" s="73"/>
      <c r="O241" s="73"/>
      <c r="P241" s="73"/>
      <c r="Q241" s="73"/>
      <c r="R241" s="73"/>
      <c r="S241" s="73"/>
      <c r="T241" s="73"/>
      <c r="U241" s="73"/>
      <c r="V241" s="73"/>
      <c r="W241" s="73"/>
      <c r="X241" s="73"/>
      <c r="Y241" s="73"/>
      <c r="Z241" s="73"/>
      <c r="AA241" s="73"/>
      <c r="AB241" s="73"/>
      <c r="AC241" s="73"/>
      <c r="AD241" s="73"/>
      <c r="AE241" s="73"/>
      <c r="AF241" s="73"/>
      <c r="AG241" s="73"/>
      <c r="AH241" s="73"/>
      <c r="AI241" s="73"/>
    </row>
    <row r="242" spans="1:35" ht="12.75" customHeight="1">
      <c r="A242" s="84"/>
      <c r="B242" s="29"/>
      <c r="C242" s="28"/>
      <c r="D242" s="28"/>
      <c r="E242" s="28"/>
      <c r="F242" s="85"/>
      <c r="G242" s="29"/>
      <c r="H242" s="29"/>
      <c r="I242" s="73"/>
      <c r="J242" s="73"/>
      <c r="K242" s="73"/>
      <c r="L242" s="73"/>
      <c r="M242" s="73"/>
      <c r="N242" s="73"/>
      <c r="O242" s="73"/>
      <c r="P242" s="73"/>
      <c r="Q242" s="73"/>
      <c r="R242" s="73"/>
      <c r="S242" s="73"/>
      <c r="T242" s="73"/>
      <c r="U242" s="73"/>
      <c r="V242" s="73"/>
      <c r="W242" s="73"/>
      <c r="X242" s="73"/>
      <c r="Y242" s="73"/>
      <c r="Z242" s="73"/>
      <c r="AA242" s="73"/>
      <c r="AB242" s="73"/>
      <c r="AC242" s="73"/>
      <c r="AD242" s="73"/>
      <c r="AE242" s="73"/>
      <c r="AF242" s="73"/>
      <c r="AG242" s="73"/>
      <c r="AH242" s="73"/>
      <c r="AI242" s="73"/>
    </row>
    <row r="243" spans="1:35" ht="12.75" customHeight="1">
      <c r="A243" s="84"/>
      <c r="B243" s="29"/>
      <c r="C243" s="28"/>
      <c r="D243" s="28"/>
      <c r="E243" s="28"/>
      <c r="F243" s="85"/>
      <c r="G243" s="29"/>
      <c r="H243" s="29"/>
      <c r="I243" s="73"/>
      <c r="J243" s="73"/>
      <c r="K243" s="73"/>
      <c r="L243" s="73"/>
      <c r="M243" s="73"/>
      <c r="N243" s="73"/>
      <c r="O243" s="73"/>
      <c r="P243" s="73"/>
      <c r="Q243" s="73"/>
      <c r="R243" s="73"/>
      <c r="S243" s="73"/>
      <c r="T243" s="73"/>
      <c r="U243" s="73"/>
      <c r="V243" s="73"/>
      <c r="W243" s="73"/>
      <c r="X243" s="73"/>
      <c r="Y243" s="73"/>
      <c r="Z243" s="73"/>
      <c r="AA243" s="73"/>
      <c r="AB243" s="73"/>
      <c r="AC243" s="73"/>
      <c r="AD243" s="73"/>
      <c r="AE243" s="73"/>
      <c r="AF243" s="73"/>
      <c r="AG243" s="73"/>
      <c r="AH243" s="73"/>
      <c r="AI243" s="73"/>
    </row>
    <row r="244" spans="1:35" ht="12.75" customHeight="1">
      <c r="A244" s="84"/>
      <c r="B244" s="29"/>
      <c r="C244" s="28"/>
      <c r="D244" s="28"/>
      <c r="E244" s="28"/>
      <c r="F244" s="85"/>
      <c r="G244" s="29"/>
      <c r="H244" s="29"/>
      <c r="I244" s="73"/>
      <c r="J244" s="73"/>
      <c r="K244" s="73"/>
      <c r="L244" s="73"/>
      <c r="M244" s="73"/>
      <c r="N244" s="73"/>
      <c r="O244" s="73"/>
      <c r="P244" s="73"/>
      <c r="Q244" s="73"/>
      <c r="R244" s="73"/>
      <c r="S244" s="73"/>
      <c r="T244" s="73"/>
      <c r="U244" s="73"/>
      <c r="V244" s="73"/>
      <c r="W244" s="73"/>
      <c r="X244" s="73"/>
      <c r="Y244" s="73"/>
      <c r="Z244" s="73"/>
      <c r="AA244" s="73"/>
      <c r="AB244" s="73"/>
      <c r="AC244" s="73"/>
      <c r="AD244" s="73"/>
      <c r="AE244" s="73"/>
      <c r="AF244" s="73"/>
      <c r="AG244" s="73"/>
      <c r="AH244" s="73"/>
      <c r="AI244" s="73"/>
    </row>
    <row r="245" spans="1:35" ht="12.75" customHeight="1">
      <c r="A245" s="84"/>
      <c r="B245" s="29"/>
      <c r="C245" s="28"/>
      <c r="D245" s="28"/>
      <c r="E245" s="28"/>
      <c r="F245" s="85"/>
      <c r="G245" s="29"/>
      <c r="H245" s="29"/>
      <c r="I245" s="73"/>
      <c r="J245" s="73"/>
      <c r="K245" s="73"/>
      <c r="L245" s="73"/>
      <c r="M245" s="73"/>
      <c r="N245" s="73"/>
      <c r="O245" s="73"/>
      <c r="P245" s="73"/>
      <c r="Q245" s="73"/>
      <c r="R245" s="73"/>
      <c r="S245" s="73"/>
      <c r="T245" s="73"/>
      <c r="U245" s="73"/>
      <c r="V245" s="73"/>
      <c r="W245" s="73"/>
      <c r="X245" s="73"/>
      <c r="Y245" s="73"/>
      <c r="Z245" s="73"/>
      <c r="AA245" s="73"/>
      <c r="AB245" s="73"/>
      <c r="AC245" s="73"/>
      <c r="AD245" s="73"/>
      <c r="AE245" s="73"/>
      <c r="AF245" s="73"/>
      <c r="AG245" s="73"/>
      <c r="AH245" s="73"/>
      <c r="AI245" s="73"/>
    </row>
    <row r="246" spans="1:35" ht="12.75" customHeight="1">
      <c r="A246" s="84"/>
      <c r="B246" s="29"/>
      <c r="C246" s="28"/>
      <c r="D246" s="28"/>
      <c r="E246" s="28"/>
      <c r="F246" s="85"/>
      <c r="G246" s="29"/>
      <c r="H246" s="29"/>
      <c r="I246" s="73"/>
      <c r="J246" s="73"/>
      <c r="K246" s="73"/>
      <c r="L246" s="73"/>
      <c r="M246" s="73"/>
      <c r="N246" s="73"/>
      <c r="O246" s="73"/>
      <c r="P246" s="73"/>
      <c r="Q246" s="73"/>
      <c r="R246" s="73"/>
      <c r="S246" s="73"/>
      <c r="T246" s="73"/>
      <c r="U246" s="73"/>
      <c r="V246" s="73"/>
      <c r="W246" s="73"/>
      <c r="X246" s="73"/>
      <c r="Y246" s="73"/>
      <c r="Z246" s="73"/>
      <c r="AA246" s="73"/>
      <c r="AB246" s="73"/>
      <c r="AC246" s="73"/>
      <c r="AD246" s="73"/>
      <c r="AE246" s="73"/>
      <c r="AF246" s="73"/>
      <c r="AG246" s="73"/>
      <c r="AH246" s="73"/>
      <c r="AI246" s="73"/>
    </row>
    <row r="247" spans="1:35" ht="12.75" customHeight="1">
      <c r="A247" s="84"/>
      <c r="B247" s="29"/>
      <c r="C247" s="28"/>
      <c r="D247" s="28"/>
      <c r="E247" s="28"/>
      <c r="F247" s="85"/>
      <c r="G247" s="29"/>
      <c r="H247" s="29"/>
      <c r="I247" s="73"/>
      <c r="J247" s="73"/>
      <c r="K247" s="73"/>
      <c r="L247" s="73"/>
      <c r="M247" s="73"/>
      <c r="N247" s="73"/>
      <c r="O247" s="73"/>
      <c r="P247" s="73"/>
      <c r="Q247" s="73"/>
      <c r="R247" s="73"/>
      <c r="S247" s="73"/>
      <c r="T247" s="73"/>
      <c r="U247" s="73"/>
      <c r="V247" s="73"/>
      <c r="W247" s="73"/>
      <c r="X247" s="73"/>
      <c r="Y247" s="73"/>
      <c r="Z247" s="73"/>
      <c r="AA247" s="73"/>
      <c r="AB247" s="73"/>
      <c r="AC247" s="73"/>
      <c r="AD247" s="73"/>
      <c r="AE247" s="73"/>
      <c r="AF247" s="73"/>
      <c r="AG247" s="73"/>
      <c r="AH247" s="73"/>
      <c r="AI247" s="73"/>
    </row>
    <row r="248" spans="1:35" ht="12.75" customHeight="1">
      <c r="A248" s="84"/>
      <c r="B248" s="29"/>
      <c r="C248" s="28"/>
      <c r="D248" s="28"/>
      <c r="E248" s="28"/>
      <c r="F248" s="85"/>
      <c r="G248" s="29"/>
      <c r="H248" s="29"/>
      <c r="I248" s="73"/>
      <c r="J248" s="73"/>
      <c r="K248" s="73"/>
      <c r="L248" s="73"/>
      <c r="M248" s="73"/>
      <c r="N248" s="73"/>
      <c r="O248" s="73"/>
      <c r="P248" s="73"/>
      <c r="Q248" s="73"/>
      <c r="R248" s="73"/>
      <c r="S248" s="73"/>
      <c r="T248" s="73"/>
      <c r="U248" s="73"/>
      <c r="V248" s="73"/>
      <c r="W248" s="73"/>
      <c r="X248" s="73"/>
      <c r="Y248" s="73"/>
      <c r="Z248" s="73"/>
      <c r="AA248" s="73"/>
      <c r="AB248" s="73"/>
      <c r="AC248" s="73"/>
      <c r="AD248" s="73"/>
      <c r="AE248" s="73"/>
      <c r="AF248" s="73"/>
      <c r="AG248" s="73"/>
      <c r="AH248" s="73"/>
      <c r="AI248" s="73"/>
    </row>
    <row r="249" spans="1:35" ht="12.75" customHeight="1">
      <c r="A249" s="84"/>
      <c r="B249" s="29"/>
      <c r="C249" s="28"/>
      <c r="D249" s="28"/>
      <c r="E249" s="28"/>
      <c r="F249" s="85"/>
      <c r="G249" s="29"/>
      <c r="H249" s="29"/>
      <c r="I249" s="73"/>
      <c r="J249" s="73"/>
      <c r="K249" s="73"/>
      <c r="L249" s="73"/>
      <c r="M249" s="73"/>
      <c r="N249" s="73"/>
      <c r="O249" s="73"/>
      <c r="P249" s="73"/>
      <c r="Q249" s="73"/>
      <c r="R249" s="73"/>
      <c r="S249" s="73"/>
      <c r="T249" s="73"/>
      <c r="U249" s="73"/>
      <c r="V249" s="73"/>
      <c r="W249" s="73"/>
      <c r="X249" s="73"/>
      <c r="Y249" s="73"/>
      <c r="Z249" s="73"/>
      <c r="AA249" s="73"/>
      <c r="AB249" s="73"/>
      <c r="AC249" s="73"/>
      <c r="AD249" s="73"/>
      <c r="AE249" s="73"/>
      <c r="AF249" s="73"/>
      <c r="AG249" s="73"/>
      <c r="AH249" s="73"/>
      <c r="AI249" s="73"/>
    </row>
    <row r="250" spans="1:35" ht="12.75" customHeight="1">
      <c r="A250" s="84"/>
      <c r="B250" s="29"/>
      <c r="C250" s="28"/>
      <c r="D250" s="28"/>
      <c r="E250" s="28"/>
      <c r="F250" s="85"/>
      <c r="G250" s="29"/>
      <c r="H250" s="29"/>
      <c r="I250" s="73"/>
      <c r="J250" s="73"/>
      <c r="K250" s="73"/>
      <c r="L250" s="73"/>
      <c r="M250" s="73"/>
      <c r="N250" s="73"/>
      <c r="O250" s="73"/>
      <c r="P250" s="73"/>
      <c r="Q250" s="73"/>
      <c r="R250" s="73"/>
      <c r="S250" s="73"/>
      <c r="T250" s="73"/>
      <c r="U250" s="73"/>
      <c r="V250" s="73"/>
      <c r="W250" s="73"/>
      <c r="X250" s="73"/>
      <c r="Y250" s="73"/>
      <c r="Z250" s="73"/>
      <c r="AA250" s="73"/>
      <c r="AB250" s="73"/>
      <c r="AC250" s="73"/>
      <c r="AD250" s="73"/>
      <c r="AE250" s="73"/>
      <c r="AF250" s="73"/>
      <c r="AG250" s="73"/>
      <c r="AH250" s="73"/>
      <c r="AI250" s="73"/>
    </row>
    <row r="251" spans="1:35" ht="12.75" customHeight="1">
      <c r="A251" s="84"/>
      <c r="B251" s="29"/>
      <c r="C251" s="28"/>
      <c r="D251" s="28"/>
      <c r="E251" s="28"/>
      <c r="F251" s="85"/>
      <c r="G251" s="29"/>
      <c r="H251" s="29"/>
      <c r="I251" s="73"/>
      <c r="J251" s="73"/>
      <c r="K251" s="73"/>
      <c r="L251" s="73"/>
      <c r="M251" s="73"/>
      <c r="N251" s="73"/>
      <c r="O251" s="73"/>
      <c r="P251" s="73"/>
      <c r="Q251" s="73"/>
      <c r="R251" s="73"/>
      <c r="S251" s="73"/>
      <c r="T251" s="73"/>
      <c r="U251" s="73"/>
      <c r="V251" s="73"/>
      <c r="W251" s="73"/>
      <c r="X251" s="73"/>
      <c r="Y251" s="73"/>
      <c r="Z251" s="73"/>
      <c r="AA251" s="73"/>
      <c r="AB251" s="73"/>
      <c r="AC251" s="73"/>
      <c r="AD251" s="73"/>
      <c r="AE251" s="73"/>
      <c r="AF251" s="73"/>
      <c r="AG251" s="73"/>
      <c r="AH251" s="73"/>
      <c r="AI251" s="73"/>
    </row>
    <row r="252" spans="1:35" ht="12.75" customHeight="1">
      <c r="A252" s="84"/>
      <c r="B252" s="29"/>
      <c r="C252" s="28"/>
      <c r="D252" s="28"/>
      <c r="E252" s="28"/>
      <c r="F252" s="85"/>
      <c r="G252" s="29"/>
      <c r="H252" s="29"/>
      <c r="I252" s="73"/>
      <c r="J252" s="73"/>
      <c r="K252" s="73"/>
      <c r="L252" s="73"/>
      <c r="M252" s="73"/>
      <c r="N252" s="73"/>
      <c r="O252" s="73"/>
      <c r="P252" s="73"/>
      <c r="Q252" s="73"/>
      <c r="R252" s="73"/>
      <c r="S252" s="73"/>
      <c r="T252" s="73"/>
      <c r="U252" s="73"/>
      <c r="V252" s="73"/>
      <c r="W252" s="73"/>
      <c r="X252" s="73"/>
      <c r="Y252" s="73"/>
      <c r="Z252" s="73"/>
      <c r="AA252" s="73"/>
      <c r="AB252" s="73"/>
      <c r="AC252" s="73"/>
      <c r="AD252" s="73"/>
      <c r="AE252" s="73"/>
      <c r="AF252" s="73"/>
      <c r="AG252" s="73"/>
      <c r="AH252" s="73"/>
      <c r="AI252" s="73"/>
    </row>
    <row r="253" spans="1:35" ht="12.75" customHeight="1">
      <c r="A253" s="84"/>
      <c r="B253" s="29"/>
      <c r="C253" s="28"/>
      <c r="D253" s="28"/>
      <c r="E253" s="28"/>
      <c r="F253" s="85"/>
      <c r="G253" s="29"/>
      <c r="H253" s="29"/>
      <c r="I253" s="73"/>
      <c r="J253" s="73"/>
      <c r="K253" s="73"/>
      <c r="L253" s="73"/>
      <c r="M253" s="73"/>
      <c r="N253" s="73"/>
      <c r="O253" s="73"/>
      <c r="P253" s="73"/>
      <c r="Q253" s="73"/>
      <c r="R253" s="73"/>
      <c r="S253" s="73"/>
      <c r="T253" s="73"/>
      <c r="U253" s="73"/>
      <c r="V253" s="73"/>
      <c r="W253" s="73"/>
      <c r="X253" s="73"/>
      <c r="Y253" s="73"/>
      <c r="Z253" s="73"/>
      <c r="AA253" s="73"/>
      <c r="AB253" s="73"/>
      <c r="AC253" s="73"/>
      <c r="AD253" s="73"/>
      <c r="AE253" s="73"/>
      <c r="AF253" s="73"/>
      <c r="AG253" s="73"/>
      <c r="AH253" s="73"/>
      <c r="AI253" s="73"/>
    </row>
    <row r="254" spans="1:35" ht="12.75" customHeight="1">
      <c r="A254" s="84"/>
      <c r="B254" s="29"/>
      <c r="C254" s="28"/>
      <c r="D254" s="28"/>
      <c r="E254" s="28"/>
      <c r="F254" s="85"/>
      <c r="G254" s="29"/>
      <c r="H254" s="29"/>
      <c r="I254" s="73"/>
      <c r="J254" s="73"/>
      <c r="K254" s="73"/>
      <c r="L254" s="73"/>
      <c r="M254" s="73"/>
      <c r="N254" s="73"/>
      <c r="O254" s="73"/>
      <c r="P254" s="73"/>
      <c r="Q254" s="73"/>
      <c r="R254" s="73"/>
      <c r="S254" s="73"/>
      <c r="T254" s="73"/>
      <c r="U254" s="73"/>
      <c r="V254" s="73"/>
      <c r="W254" s="73"/>
      <c r="X254" s="73"/>
      <c r="Y254" s="73"/>
      <c r="Z254" s="73"/>
      <c r="AA254" s="73"/>
      <c r="AB254" s="73"/>
      <c r="AC254" s="73"/>
      <c r="AD254" s="73"/>
      <c r="AE254" s="73"/>
      <c r="AF254" s="73"/>
      <c r="AG254" s="73"/>
      <c r="AH254" s="73"/>
      <c r="AI254" s="73"/>
    </row>
    <row r="255" spans="1:35" ht="12.75" customHeight="1">
      <c r="A255" s="84"/>
      <c r="B255" s="29"/>
      <c r="C255" s="28"/>
      <c r="D255" s="28"/>
      <c r="E255" s="28"/>
      <c r="F255" s="85"/>
      <c r="G255" s="29"/>
      <c r="H255" s="29"/>
      <c r="I255" s="73"/>
      <c r="J255" s="73"/>
      <c r="K255" s="73"/>
      <c r="L255" s="73"/>
      <c r="M255" s="73"/>
      <c r="N255" s="73"/>
      <c r="O255" s="73"/>
      <c r="P255" s="73"/>
      <c r="Q255" s="73"/>
      <c r="R255" s="73"/>
      <c r="S255" s="73"/>
      <c r="T255" s="73"/>
      <c r="U255" s="73"/>
      <c r="V255" s="73"/>
      <c r="W255" s="73"/>
      <c r="X255" s="73"/>
      <c r="Y255" s="73"/>
      <c r="Z255" s="73"/>
      <c r="AA255" s="73"/>
      <c r="AB255" s="73"/>
      <c r="AC255" s="73"/>
      <c r="AD255" s="73"/>
      <c r="AE255" s="73"/>
      <c r="AF255" s="73"/>
      <c r="AG255" s="73"/>
      <c r="AH255" s="73"/>
      <c r="AI255" s="73"/>
    </row>
    <row r="256" spans="1:35" ht="12.75" customHeight="1">
      <c r="A256" s="84"/>
      <c r="B256" s="29"/>
      <c r="C256" s="28"/>
      <c r="D256" s="28"/>
      <c r="E256" s="28"/>
      <c r="F256" s="85"/>
      <c r="G256" s="29"/>
      <c r="H256" s="29"/>
      <c r="I256" s="73"/>
      <c r="J256" s="73"/>
      <c r="K256" s="73"/>
      <c r="L256" s="73"/>
      <c r="M256" s="73"/>
      <c r="N256" s="73"/>
      <c r="O256" s="73"/>
      <c r="P256" s="73"/>
      <c r="Q256" s="73"/>
      <c r="R256" s="73"/>
      <c r="S256" s="73"/>
      <c r="T256" s="73"/>
      <c r="U256" s="73"/>
      <c r="V256" s="73"/>
      <c r="W256" s="73"/>
      <c r="X256" s="73"/>
      <c r="Y256" s="73"/>
      <c r="Z256" s="73"/>
      <c r="AA256" s="73"/>
      <c r="AB256" s="73"/>
      <c r="AC256" s="73"/>
      <c r="AD256" s="73"/>
      <c r="AE256" s="73"/>
      <c r="AF256" s="73"/>
      <c r="AG256" s="73"/>
      <c r="AH256" s="73"/>
      <c r="AI256" s="73"/>
    </row>
    <row r="257" spans="1:35" ht="12.75" customHeight="1">
      <c r="A257" s="84"/>
      <c r="B257" s="29"/>
      <c r="C257" s="28"/>
      <c r="D257" s="28"/>
      <c r="E257" s="28"/>
      <c r="F257" s="85"/>
      <c r="G257" s="29"/>
      <c r="H257" s="29"/>
      <c r="I257" s="73"/>
      <c r="J257" s="73"/>
      <c r="K257" s="73"/>
      <c r="L257" s="73"/>
      <c r="M257" s="73"/>
      <c r="N257" s="73"/>
      <c r="O257" s="73"/>
      <c r="P257" s="73"/>
      <c r="Q257" s="73"/>
      <c r="R257" s="73"/>
      <c r="S257" s="73"/>
      <c r="T257" s="73"/>
      <c r="U257" s="73"/>
      <c r="V257" s="73"/>
      <c r="W257" s="73"/>
      <c r="X257" s="73"/>
      <c r="Y257" s="73"/>
      <c r="Z257" s="73"/>
      <c r="AA257" s="73"/>
      <c r="AB257" s="73"/>
      <c r="AC257" s="73"/>
      <c r="AD257" s="73"/>
      <c r="AE257" s="73"/>
      <c r="AF257" s="73"/>
      <c r="AG257" s="73"/>
      <c r="AH257" s="73"/>
      <c r="AI257" s="73"/>
    </row>
    <row r="258" spans="1:35" ht="12.75" customHeight="1">
      <c r="A258" s="84"/>
      <c r="B258" s="29"/>
      <c r="C258" s="28"/>
      <c r="D258" s="28"/>
      <c r="E258" s="28"/>
      <c r="F258" s="85"/>
      <c r="G258" s="29"/>
      <c r="H258" s="29"/>
      <c r="I258" s="73"/>
      <c r="J258" s="73"/>
      <c r="K258" s="73"/>
      <c r="L258" s="73"/>
      <c r="M258" s="73"/>
      <c r="N258" s="73"/>
      <c r="O258" s="73"/>
      <c r="P258" s="73"/>
      <c r="Q258" s="73"/>
      <c r="R258" s="73"/>
      <c r="S258" s="73"/>
      <c r="T258" s="73"/>
      <c r="U258" s="73"/>
      <c r="V258" s="73"/>
      <c r="W258" s="73"/>
      <c r="X258" s="73"/>
      <c r="Y258" s="73"/>
      <c r="Z258" s="73"/>
      <c r="AA258" s="73"/>
      <c r="AB258" s="73"/>
      <c r="AC258" s="73"/>
      <c r="AD258" s="73"/>
      <c r="AE258" s="73"/>
      <c r="AF258" s="73"/>
      <c r="AG258" s="73"/>
      <c r="AH258" s="73"/>
      <c r="AI258" s="73"/>
    </row>
    <row r="259" spans="1:35" ht="12.75" customHeight="1">
      <c r="A259" s="84"/>
      <c r="B259" s="29"/>
      <c r="C259" s="28"/>
      <c r="D259" s="28"/>
      <c r="E259" s="28"/>
      <c r="F259" s="85"/>
      <c r="G259" s="29"/>
      <c r="H259" s="29"/>
      <c r="I259" s="73"/>
      <c r="J259" s="73"/>
      <c r="K259" s="73"/>
      <c r="L259" s="73"/>
      <c r="M259" s="73"/>
      <c r="N259" s="73"/>
      <c r="O259" s="73"/>
      <c r="P259" s="73"/>
      <c r="Q259" s="73"/>
      <c r="R259" s="73"/>
      <c r="S259" s="73"/>
      <c r="T259" s="73"/>
      <c r="U259" s="73"/>
      <c r="V259" s="73"/>
      <c r="W259" s="73"/>
      <c r="X259" s="73"/>
      <c r="Y259" s="73"/>
      <c r="Z259" s="73"/>
      <c r="AA259" s="73"/>
      <c r="AB259" s="73"/>
      <c r="AC259" s="73"/>
      <c r="AD259" s="73"/>
      <c r="AE259" s="73"/>
      <c r="AF259" s="73"/>
      <c r="AG259" s="73"/>
      <c r="AH259" s="73"/>
      <c r="AI259" s="73"/>
    </row>
    <row r="260" spans="1:35" ht="12.75" customHeight="1">
      <c r="A260" s="84"/>
      <c r="B260" s="29"/>
      <c r="C260" s="28"/>
      <c r="D260" s="28"/>
      <c r="E260" s="28"/>
      <c r="F260" s="85"/>
      <c r="G260" s="29"/>
      <c r="H260" s="29"/>
      <c r="I260" s="73"/>
      <c r="J260" s="73"/>
      <c r="K260" s="73"/>
      <c r="L260" s="73"/>
      <c r="M260" s="73"/>
      <c r="N260" s="73"/>
      <c r="O260" s="73"/>
      <c r="P260" s="73"/>
      <c r="Q260" s="73"/>
      <c r="R260" s="73"/>
      <c r="S260" s="73"/>
      <c r="T260" s="73"/>
      <c r="U260" s="73"/>
      <c r="V260" s="73"/>
      <c r="W260" s="73"/>
      <c r="X260" s="73"/>
      <c r="Y260" s="73"/>
      <c r="Z260" s="73"/>
      <c r="AA260" s="73"/>
      <c r="AB260" s="73"/>
      <c r="AC260" s="73"/>
      <c r="AD260" s="73"/>
      <c r="AE260" s="73"/>
      <c r="AF260" s="73"/>
      <c r="AG260" s="73"/>
      <c r="AH260" s="73"/>
      <c r="AI260" s="73"/>
    </row>
    <row r="261" spans="1:35" ht="12.75" customHeight="1">
      <c r="A261" s="84"/>
      <c r="B261" s="29"/>
      <c r="C261" s="28"/>
      <c r="D261" s="28"/>
      <c r="E261" s="28"/>
      <c r="F261" s="85"/>
      <c r="G261" s="29"/>
      <c r="H261" s="29"/>
      <c r="I261" s="73"/>
      <c r="J261" s="73"/>
      <c r="K261" s="73"/>
      <c r="L261" s="73"/>
      <c r="M261" s="73"/>
      <c r="N261" s="73"/>
      <c r="O261" s="73"/>
      <c r="P261" s="73"/>
      <c r="Q261" s="73"/>
      <c r="R261" s="73"/>
      <c r="S261" s="73"/>
      <c r="T261" s="73"/>
      <c r="U261" s="73"/>
      <c r="V261" s="73"/>
      <c r="W261" s="73"/>
      <c r="X261" s="73"/>
      <c r="Y261" s="73"/>
      <c r="Z261" s="73"/>
      <c r="AA261" s="73"/>
      <c r="AB261" s="73"/>
      <c r="AC261" s="73"/>
      <c r="AD261" s="73"/>
      <c r="AE261" s="73"/>
      <c r="AF261" s="73"/>
      <c r="AG261" s="73"/>
      <c r="AH261" s="73"/>
      <c r="AI261" s="73"/>
    </row>
    <row r="262" spans="1:35" ht="12.75" customHeight="1">
      <c r="A262" s="84"/>
      <c r="B262" s="29"/>
      <c r="C262" s="28"/>
      <c r="D262" s="28"/>
      <c r="E262" s="28"/>
      <c r="F262" s="85"/>
      <c r="G262" s="29"/>
      <c r="H262" s="29"/>
      <c r="I262" s="73"/>
      <c r="J262" s="73"/>
      <c r="K262" s="73"/>
      <c r="L262" s="73"/>
      <c r="M262" s="73"/>
      <c r="N262" s="73"/>
      <c r="O262" s="73"/>
      <c r="P262" s="73"/>
      <c r="Q262" s="73"/>
      <c r="R262" s="73"/>
      <c r="S262" s="73"/>
      <c r="T262" s="73"/>
      <c r="U262" s="73"/>
      <c r="V262" s="73"/>
      <c r="W262" s="73"/>
      <c r="X262" s="73"/>
      <c r="Y262" s="73"/>
      <c r="Z262" s="73"/>
      <c r="AA262" s="73"/>
      <c r="AB262" s="73"/>
      <c r="AC262" s="73"/>
      <c r="AD262" s="73"/>
      <c r="AE262" s="73"/>
      <c r="AF262" s="73"/>
      <c r="AG262" s="73"/>
      <c r="AH262" s="73"/>
      <c r="AI262" s="73"/>
    </row>
    <row r="263" spans="1:35" ht="12.75" customHeight="1">
      <c r="A263" s="84"/>
      <c r="B263" s="29"/>
      <c r="C263" s="28"/>
      <c r="D263" s="28"/>
      <c r="E263" s="28"/>
      <c r="F263" s="85"/>
      <c r="G263" s="29"/>
      <c r="H263" s="29"/>
      <c r="I263" s="73"/>
      <c r="J263" s="73"/>
      <c r="K263" s="73"/>
      <c r="L263" s="73"/>
      <c r="M263" s="73"/>
      <c r="N263" s="73"/>
      <c r="O263" s="73"/>
      <c r="P263" s="73"/>
      <c r="Q263" s="73"/>
      <c r="R263" s="73"/>
      <c r="S263" s="73"/>
      <c r="T263" s="73"/>
      <c r="U263" s="73"/>
      <c r="V263" s="73"/>
      <c r="W263" s="73"/>
      <c r="X263" s="73"/>
      <c r="Y263" s="73"/>
      <c r="Z263" s="73"/>
      <c r="AA263" s="73"/>
      <c r="AB263" s="73"/>
      <c r="AC263" s="73"/>
      <c r="AD263" s="73"/>
      <c r="AE263" s="73"/>
      <c r="AF263" s="73"/>
      <c r="AG263" s="73"/>
      <c r="AH263" s="73"/>
      <c r="AI263" s="73"/>
    </row>
    <row r="264" spans="1:35" ht="12.75" customHeight="1">
      <c r="A264" s="84"/>
      <c r="B264" s="29"/>
      <c r="C264" s="28"/>
      <c r="D264" s="28"/>
      <c r="E264" s="28"/>
      <c r="F264" s="85"/>
      <c r="G264" s="29"/>
      <c r="H264" s="29"/>
      <c r="I264" s="73"/>
      <c r="J264" s="73"/>
      <c r="K264" s="73"/>
      <c r="L264" s="73"/>
      <c r="M264" s="73"/>
      <c r="N264" s="73"/>
      <c r="O264" s="73"/>
      <c r="P264" s="73"/>
      <c r="Q264" s="73"/>
      <c r="R264" s="73"/>
      <c r="S264" s="73"/>
      <c r="T264" s="73"/>
      <c r="U264" s="73"/>
      <c r="V264" s="73"/>
      <c r="W264" s="73"/>
      <c r="X264" s="73"/>
      <c r="Y264" s="73"/>
      <c r="Z264" s="73"/>
      <c r="AA264" s="73"/>
      <c r="AB264" s="73"/>
      <c r="AC264" s="73"/>
      <c r="AD264" s="73"/>
      <c r="AE264" s="73"/>
      <c r="AF264" s="73"/>
      <c r="AG264" s="73"/>
      <c r="AH264" s="73"/>
      <c r="AI264" s="73"/>
    </row>
    <row r="265" spans="1:35" ht="12.75" customHeight="1">
      <c r="A265" s="84"/>
      <c r="B265" s="29"/>
      <c r="C265" s="28"/>
      <c r="D265" s="28"/>
      <c r="E265" s="28"/>
      <c r="F265" s="85"/>
      <c r="G265" s="29"/>
      <c r="H265" s="29"/>
      <c r="I265" s="73"/>
      <c r="J265" s="73"/>
      <c r="K265" s="73"/>
      <c r="L265" s="73"/>
      <c r="M265" s="73"/>
      <c r="N265" s="73"/>
      <c r="O265" s="73"/>
      <c r="P265" s="73"/>
      <c r="Q265" s="73"/>
      <c r="R265" s="73"/>
      <c r="S265" s="73"/>
      <c r="T265" s="73"/>
      <c r="U265" s="73"/>
      <c r="V265" s="73"/>
      <c r="W265" s="73"/>
      <c r="X265" s="73"/>
      <c r="Y265" s="73"/>
      <c r="Z265" s="73"/>
      <c r="AA265" s="73"/>
      <c r="AB265" s="73"/>
      <c r="AC265" s="73"/>
      <c r="AD265" s="73"/>
      <c r="AE265" s="73"/>
      <c r="AF265" s="73"/>
      <c r="AG265" s="73"/>
      <c r="AH265" s="73"/>
      <c r="AI265" s="73"/>
    </row>
    <row r="266" spans="1:35" ht="12.75" customHeight="1">
      <c r="A266" s="84"/>
      <c r="B266" s="29"/>
      <c r="C266" s="28"/>
      <c r="D266" s="28"/>
      <c r="E266" s="28"/>
      <c r="F266" s="85"/>
      <c r="G266" s="29"/>
      <c r="H266" s="29"/>
      <c r="I266" s="73"/>
      <c r="J266" s="73"/>
      <c r="K266" s="73"/>
      <c r="L266" s="73"/>
      <c r="M266" s="73"/>
      <c r="N266" s="73"/>
      <c r="O266" s="73"/>
      <c r="P266" s="73"/>
      <c r="Q266" s="73"/>
      <c r="R266" s="73"/>
      <c r="S266" s="73"/>
      <c r="T266" s="73"/>
      <c r="U266" s="73"/>
      <c r="V266" s="73"/>
      <c r="W266" s="73"/>
      <c r="X266" s="73"/>
      <c r="Y266" s="73"/>
      <c r="Z266" s="73"/>
      <c r="AA266" s="73"/>
      <c r="AB266" s="73"/>
      <c r="AC266" s="73"/>
      <c r="AD266" s="73"/>
      <c r="AE266" s="73"/>
      <c r="AF266" s="73"/>
      <c r="AG266" s="73"/>
      <c r="AH266" s="73"/>
      <c r="AI266" s="73"/>
    </row>
    <row r="267" spans="1:35" ht="12.75" customHeight="1">
      <c r="A267" s="84"/>
      <c r="B267" s="29"/>
      <c r="C267" s="28"/>
      <c r="D267" s="28"/>
      <c r="E267" s="28"/>
      <c r="F267" s="85"/>
      <c r="G267" s="29"/>
      <c r="H267" s="29"/>
      <c r="I267" s="73"/>
      <c r="J267" s="73"/>
      <c r="K267" s="73"/>
      <c r="L267" s="73"/>
      <c r="M267" s="73"/>
      <c r="N267" s="73"/>
      <c r="O267" s="73"/>
      <c r="P267" s="73"/>
      <c r="Q267" s="73"/>
      <c r="R267" s="73"/>
      <c r="S267" s="73"/>
      <c r="T267" s="73"/>
      <c r="U267" s="73"/>
      <c r="V267" s="73"/>
      <c r="W267" s="73"/>
      <c r="X267" s="73"/>
      <c r="Y267" s="73"/>
      <c r="Z267" s="73"/>
      <c r="AA267" s="73"/>
      <c r="AB267" s="73"/>
      <c r="AC267" s="73"/>
      <c r="AD267" s="73"/>
      <c r="AE267" s="73"/>
      <c r="AF267" s="73"/>
      <c r="AG267" s="73"/>
      <c r="AH267" s="73"/>
      <c r="AI267" s="73"/>
    </row>
    <row r="268" spans="1:35" ht="12.75" customHeight="1">
      <c r="A268" s="84"/>
      <c r="B268" s="29"/>
      <c r="C268" s="28"/>
      <c r="D268" s="28"/>
      <c r="E268" s="28"/>
      <c r="F268" s="85"/>
      <c r="G268" s="29"/>
      <c r="H268" s="29"/>
      <c r="I268" s="73"/>
      <c r="J268" s="73"/>
      <c r="K268" s="73"/>
      <c r="L268" s="73"/>
      <c r="M268" s="73"/>
      <c r="N268" s="73"/>
      <c r="O268" s="73"/>
      <c r="P268" s="73"/>
      <c r="Q268" s="73"/>
      <c r="R268" s="73"/>
      <c r="S268" s="73"/>
      <c r="T268" s="73"/>
      <c r="U268" s="73"/>
      <c r="V268" s="73"/>
      <c r="W268" s="73"/>
      <c r="X268" s="73"/>
      <c r="Y268" s="73"/>
      <c r="Z268" s="73"/>
      <c r="AA268" s="73"/>
      <c r="AB268" s="73"/>
      <c r="AC268" s="73"/>
      <c r="AD268" s="73"/>
      <c r="AE268" s="73"/>
      <c r="AF268" s="73"/>
      <c r="AG268" s="73"/>
      <c r="AH268" s="73"/>
      <c r="AI268" s="73"/>
    </row>
    <row r="269" spans="1:35" ht="12.75" customHeight="1">
      <c r="A269" s="84"/>
      <c r="B269" s="29"/>
      <c r="C269" s="28"/>
      <c r="D269" s="28"/>
      <c r="E269" s="28"/>
      <c r="F269" s="85"/>
      <c r="G269" s="29"/>
      <c r="H269" s="29"/>
      <c r="I269" s="73"/>
      <c r="J269" s="73"/>
      <c r="K269" s="73"/>
      <c r="L269" s="73"/>
      <c r="M269" s="73"/>
      <c r="N269" s="73"/>
      <c r="O269" s="73"/>
      <c r="P269" s="73"/>
      <c r="Q269" s="73"/>
      <c r="R269" s="73"/>
      <c r="S269" s="73"/>
      <c r="T269" s="73"/>
      <c r="U269" s="73"/>
      <c r="V269" s="73"/>
      <c r="W269" s="73"/>
      <c r="X269" s="73"/>
      <c r="Y269" s="73"/>
      <c r="Z269" s="73"/>
      <c r="AA269" s="73"/>
      <c r="AB269" s="73"/>
      <c r="AC269" s="73"/>
      <c r="AD269" s="73"/>
      <c r="AE269" s="73"/>
      <c r="AF269" s="73"/>
      <c r="AG269" s="73"/>
      <c r="AH269" s="73"/>
      <c r="AI269" s="73"/>
    </row>
    <row r="270" spans="1:35" ht="12.75" customHeight="1">
      <c r="A270" s="84"/>
      <c r="B270" s="29"/>
      <c r="C270" s="28"/>
      <c r="D270" s="28"/>
      <c r="E270" s="28"/>
      <c r="F270" s="85"/>
      <c r="G270" s="29"/>
      <c r="H270" s="29"/>
      <c r="I270" s="73"/>
      <c r="J270" s="73"/>
      <c r="K270" s="73"/>
      <c r="L270" s="73"/>
      <c r="M270" s="73"/>
      <c r="N270" s="73"/>
      <c r="O270" s="73"/>
      <c r="P270" s="73"/>
      <c r="Q270" s="73"/>
      <c r="R270" s="73"/>
      <c r="S270" s="73"/>
      <c r="T270" s="73"/>
      <c r="U270" s="73"/>
      <c r="V270" s="73"/>
      <c r="W270" s="73"/>
      <c r="X270" s="73"/>
      <c r="Y270" s="73"/>
      <c r="Z270" s="73"/>
      <c r="AA270" s="73"/>
      <c r="AB270" s="73"/>
      <c r="AC270" s="73"/>
      <c r="AD270" s="73"/>
      <c r="AE270" s="73"/>
      <c r="AF270" s="73"/>
      <c r="AG270" s="73"/>
      <c r="AH270" s="73"/>
      <c r="AI270" s="73"/>
    </row>
    <row r="271" spans="1:35" ht="12.75" customHeight="1">
      <c r="A271" s="84"/>
      <c r="B271" s="29"/>
      <c r="C271" s="28"/>
      <c r="D271" s="28"/>
      <c r="E271" s="28"/>
      <c r="F271" s="85"/>
      <c r="G271" s="29"/>
      <c r="H271" s="86"/>
      <c r="I271" s="73"/>
      <c r="J271" s="73"/>
      <c r="K271" s="73"/>
      <c r="L271" s="73"/>
      <c r="M271" s="73"/>
      <c r="N271" s="73"/>
      <c r="O271" s="73"/>
      <c r="P271" s="73"/>
      <c r="Q271" s="73"/>
      <c r="R271" s="73"/>
      <c r="S271" s="73"/>
      <c r="T271" s="73"/>
      <c r="U271" s="73"/>
      <c r="V271" s="73"/>
      <c r="W271" s="73"/>
      <c r="X271" s="73"/>
      <c r="Y271" s="73"/>
      <c r="Z271" s="73"/>
      <c r="AA271" s="73"/>
      <c r="AB271" s="73"/>
      <c r="AC271" s="73"/>
      <c r="AD271" s="73"/>
      <c r="AE271" s="73"/>
      <c r="AF271" s="73"/>
      <c r="AG271" s="73"/>
      <c r="AH271" s="73"/>
      <c r="AI271" s="73"/>
    </row>
    <row r="272" spans="1:35" ht="12.75" customHeight="1">
      <c r="A272" s="84"/>
      <c r="B272" s="29"/>
      <c r="C272" s="28"/>
      <c r="D272" s="28"/>
      <c r="E272" s="28"/>
      <c r="F272" s="85"/>
      <c r="G272" s="29"/>
      <c r="H272" s="86"/>
      <c r="I272" s="73"/>
      <c r="J272" s="73"/>
      <c r="K272" s="73"/>
      <c r="L272" s="73"/>
      <c r="M272" s="73"/>
      <c r="N272" s="73"/>
      <c r="O272" s="73"/>
      <c r="P272" s="73"/>
      <c r="Q272" s="73"/>
      <c r="R272" s="73"/>
      <c r="S272" s="73"/>
      <c r="T272" s="73"/>
      <c r="U272" s="73"/>
      <c r="V272" s="73"/>
      <c r="W272" s="73"/>
      <c r="X272" s="73"/>
      <c r="Y272" s="73"/>
      <c r="Z272" s="73"/>
      <c r="AA272" s="73"/>
      <c r="AB272" s="73"/>
      <c r="AC272" s="73"/>
      <c r="AD272" s="73"/>
      <c r="AE272" s="73"/>
      <c r="AF272" s="73"/>
      <c r="AG272" s="73"/>
      <c r="AH272" s="73"/>
      <c r="AI272" s="73"/>
    </row>
    <row r="273" spans="1:35" ht="12.75" customHeight="1">
      <c r="A273" s="84"/>
      <c r="B273" s="29"/>
      <c r="C273" s="28"/>
      <c r="D273" s="28"/>
      <c r="E273" s="28"/>
      <c r="F273" s="85"/>
      <c r="G273" s="29"/>
      <c r="H273" s="86"/>
      <c r="I273" s="73"/>
      <c r="J273" s="73"/>
      <c r="K273" s="73"/>
      <c r="L273" s="73"/>
      <c r="M273" s="73"/>
      <c r="N273" s="73"/>
      <c r="O273" s="73"/>
      <c r="P273" s="73"/>
      <c r="Q273" s="73"/>
      <c r="R273" s="73"/>
      <c r="S273" s="73"/>
      <c r="T273" s="73"/>
      <c r="U273" s="73"/>
      <c r="V273" s="73"/>
      <c r="W273" s="73"/>
      <c r="X273" s="73"/>
      <c r="Y273" s="73"/>
      <c r="Z273" s="73"/>
      <c r="AA273" s="73"/>
      <c r="AB273" s="73"/>
      <c r="AC273" s="73"/>
      <c r="AD273" s="73"/>
      <c r="AE273" s="73"/>
      <c r="AF273" s="73"/>
      <c r="AG273" s="73"/>
      <c r="AH273" s="73"/>
      <c r="AI273" s="73"/>
    </row>
    <row r="274" spans="1:35" ht="12.75" customHeight="1">
      <c r="A274" s="84"/>
      <c r="B274" s="29"/>
      <c r="C274" s="28"/>
      <c r="D274" s="28"/>
      <c r="E274" s="28"/>
      <c r="F274" s="85"/>
      <c r="G274" s="29"/>
      <c r="H274" s="86"/>
      <c r="I274" s="73"/>
      <c r="J274" s="73"/>
      <c r="K274" s="73"/>
      <c r="L274" s="73"/>
      <c r="M274" s="73"/>
      <c r="N274" s="73"/>
      <c r="O274" s="73"/>
      <c r="P274" s="73"/>
      <c r="Q274" s="73"/>
      <c r="R274" s="73"/>
      <c r="S274" s="73"/>
      <c r="T274" s="73"/>
      <c r="U274" s="73"/>
      <c r="V274" s="73"/>
      <c r="W274" s="73"/>
      <c r="X274" s="73"/>
      <c r="Y274" s="73"/>
      <c r="Z274" s="73"/>
      <c r="AA274" s="73"/>
      <c r="AB274" s="73"/>
      <c r="AC274" s="73"/>
      <c r="AD274" s="73"/>
      <c r="AE274" s="73"/>
      <c r="AF274" s="73"/>
      <c r="AG274" s="73"/>
      <c r="AH274" s="73"/>
      <c r="AI274" s="73"/>
    </row>
    <row r="275" spans="1:35" ht="12.75" customHeight="1">
      <c r="A275" s="84"/>
      <c r="B275" s="29"/>
      <c r="C275" s="28"/>
      <c r="D275" s="28"/>
      <c r="E275" s="28"/>
      <c r="F275" s="85"/>
      <c r="G275" s="29"/>
      <c r="H275" s="86"/>
      <c r="I275" s="73"/>
      <c r="J275" s="73"/>
      <c r="K275" s="73"/>
      <c r="L275" s="73"/>
      <c r="M275" s="73"/>
      <c r="N275" s="73"/>
      <c r="O275" s="73"/>
      <c r="P275" s="73"/>
      <c r="Q275" s="73"/>
      <c r="R275" s="73"/>
      <c r="S275" s="73"/>
      <c r="T275" s="73"/>
      <c r="U275" s="73"/>
      <c r="V275" s="73"/>
      <c r="W275" s="73"/>
      <c r="X275" s="73"/>
      <c r="Y275" s="73"/>
      <c r="Z275" s="73"/>
      <c r="AA275" s="73"/>
      <c r="AB275" s="73"/>
      <c r="AC275" s="73"/>
      <c r="AD275" s="73"/>
      <c r="AE275" s="73"/>
      <c r="AF275" s="73"/>
      <c r="AG275" s="73"/>
      <c r="AH275" s="73"/>
      <c r="AI275" s="73"/>
    </row>
    <row r="276" spans="1:35" ht="12.75" customHeight="1">
      <c r="A276" s="84"/>
      <c r="B276" s="29"/>
      <c r="C276" s="28"/>
      <c r="D276" s="28"/>
      <c r="E276" s="28"/>
      <c r="F276" s="85"/>
      <c r="G276" s="29"/>
      <c r="H276" s="86"/>
      <c r="I276" s="73"/>
      <c r="J276" s="73"/>
      <c r="K276" s="73"/>
      <c r="L276" s="73"/>
      <c r="M276" s="73"/>
      <c r="N276" s="73"/>
      <c r="O276" s="73"/>
      <c r="P276" s="73"/>
      <c r="Q276" s="73"/>
      <c r="R276" s="73"/>
      <c r="S276" s="73"/>
      <c r="T276" s="73"/>
      <c r="U276" s="73"/>
      <c r="V276" s="73"/>
      <c r="W276" s="73"/>
      <c r="X276" s="73"/>
      <c r="Y276" s="73"/>
      <c r="Z276" s="73"/>
      <c r="AA276" s="73"/>
      <c r="AB276" s="73"/>
      <c r="AC276" s="73"/>
      <c r="AD276" s="73"/>
      <c r="AE276" s="73"/>
      <c r="AF276" s="73"/>
      <c r="AG276" s="73"/>
      <c r="AH276" s="73"/>
      <c r="AI276" s="73"/>
    </row>
    <row r="277" spans="1:35" ht="12.75" customHeight="1">
      <c r="A277" s="84"/>
      <c r="B277" s="29"/>
      <c r="C277" s="28"/>
      <c r="D277" s="28"/>
      <c r="E277" s="28"/>
      <c r="F277" s="85"/>
      <c r="G277" s="29"/>
      <c r="H277" s="86"/>
      <c r="I277" s="73"/>
      <c r="J277" s="73"/>
      <c r="K277" s="73"/>
      <c r="L277" s="73"/>
      <c r="M277" s="73"/>
      <c r="N277" s="73"/>
      <c r="O277" s="73"/>
      <c r="P277" s="73"/>
      <c r="Q277" s="73"/>
      <c r="R277" s="73"/>
      <c r="S277" s="73"/>
      <c r="T277" s="73"/>
      <c r="U277" s="73"/>
      <c r="V277" s="73"/>
      <c r="W277" s="73"/>
      <c r="X277" s="73"/>
      <c r="Y277" s="73"/>
      <c r="Z277" s="73"/>
      <c r="AA277" s="73"/>
      <c r="AB277" s="73"/>
      <c r="AC277" s="73"/>
      <c r="AD277" s="73"/>
      <c r="AE277" s="73"/>
      <c r="AF277" s="73"/>
      <c r="AG277" s="73"/>
      <c r="AH277" s="73"/>
      <c r="AI277" s="73"/>
    </row>
    <row r="278" spans="1:35" ht="12.75" customHeight="1">
      <c r="A278" s="84"/>
      <c r="B278" s="29"/>
      <c r="C278" s="28"/>
      <c r="D278" s="28"/>
      <c r="E278" s="28"/>
      <c r="F278" s="85"/>
      <c r="G278" s="29"/>
      <c r="H278" s="86"/>
      <c r="I278" s="73"/>
      <c r="J278" s="73"/>
      <c r="K278" s="73"/>
      <c r="L278" s="73"/>
      <c r="M278" s="73"/>
      <c r="N278" s="73"/>
      <c r="O278" s="73"/>
      <c r="P278" s="73"/>
      <c r="Q278" s="73"/>
      <c r="R278" s="73"/>
      <c r="S278" s="73"/>
      <c r="T278" s="73"/>
      <c r="U278" s="73"/>
      <c r="V278" s="73"/>
      <c r="W278" s="73"/>
      <c r="X278" s="73"/>
      <c r="Y278" s="73"/>
      <c r="Z278" s="73"/>
      <c r="AA278" s="73"/>
      <c r="AB278" s="73"/>
      <c r="AC278" s="73"/>
      <c r="AD278" s="73"/>
      <c r="AE278" s="73"/>
      <c r="AF278" s="73"/>
      <c r="AG278" s="73"/>
      <c r="AH278" s="73"/>
      <c r="AI278" s="73"/>
    </row>
    <row r="279" spans="1:35" ht="12.75" customHeight="1">
      <c r="A279" s="84"/>
      <c r="B279" s="29"/>
      <c r="C279" s="28"/>
      <c r="D279" s="28"/>
      <c r="E279" s="28"/>
      <c r="F279" s="85"/>
      <c r="G279" s="29"/>
      <c r="H279" s="86"/>
      <c r="I279" s="73"/>
      <c r="J279" s="73"/>
      <c r="K279" s="73"/>
      <c r="L279" s="73"/>
      <c r="M279" s="73"/>
      <c r="N279" s="73"/>
      <c r="O279" s="73"/>
      <c r="P279" s="73"/>
      <c r="Q279" s="73"/>
      <c r="R279" s="73"/>
      <c r="S279" s="73"/>
      <c r="T279" s="73"/>
      <c r="U279" s="73"/>
      <c r="V279" s="73"/>
      <c r="W279" s="73"/>
      <c r="X279" s="73"/>
      <c r="Y279" s="73"/>
      <c r="Z279" s="73"/>
      <c r="AA279" s="73"/>
      <c r="AB279" s="73"/>
      <c r="AC279" s="73"/>
      <c r="AD279" s="73"/>
      <c r="AE279" s="73"/>
      <c r="AF279" s="73"/>
      <c r="AG279" s="73"/>
      <c r="AH279" s="73"/>
      <c r="AI279" s="73"/>
    </row>
    <row r="280" spans="1:35" ht="12.75" customHeight="1">
      <c r="A280" s="84"/>
      <c r="B280" s="29"/>
      <c r="C280" s="28"/>
      <c r="D280" s="28"/>
      <c r="E280" s="28"/>
      <c r="F280" s="85"/>
      <c r="G280" s="29"/>
      <c r="H280" s="86"/>
      <c r="I280" s="73"/>
      <c r="J280" s="73"/>
      <c r="K280" s="73"/>
      <c r="L280" s="73"/>
      <c r="M280" s="73"/>
      <c r="N280" s="73"/>
      <c r="O280" s="73"/>
      <c r="P280" s="73"/>
      <c r="Q280" s="73"/>
      <c r="R280" s="73"/>
      <c r="S280" s="73"/>
      <c r="T280" s="73"/>
      <c r="U280" s="73"/>
      <c r="V280" s="73"/>
      <c r="W280" s="73"/>
      <c r="X280" s="73"/>
      <c r="Y280" s="73"/>
      <c r="Z280" s="73"/>
      <c r="AA280" s="73"/>
      <c r="AB280" s="73"/>
      <c r="AC280" s="73"/>
      <c r="AD280" s="73"/>
      <c r="AE280" s="73"/>
      <c r="AF280" s="73"/>
      <c r="AG280" s="73"/>
      <c r="AH280" s="73"/>
      <c r="AI280" s="73"/>
    </row>
    <row r="281" spans="1:35" ht="12.75" customHeight="1">
      <c r="A281" s="84"/>
      <c r="B281" s="29"/>
      <c r="C281" s="28"/>
      <c r="D281" s="28"/>
      <c r="E281" s="28"/>
      <c r="F281" s="85"/>
      <c r="G281" s="29"/>
      <c r="H281" s="86"/>
      <c r="I281" s="73"/>
      <c r="J281" s="73"/>
      <c r="K281" s="73"/>
      <c r="L281" s="73"/>
      <c r="M281" s="73"/>
      <c r="N281" s="73"/>
      <c r="O281" s="73"/>
      <c r="P281" s="73"/>
      <c r="Q281" s="73"/>
      <c r="R281" s="73"/>
      <c r="S281" s="73"/>
      <c r="T281" s="73"/>
      <c r="U281" s="73"/>
      <c r="V281" s="73"/>
      <c r="W281" s="73"/>
      <c r="X281" s="73"/>
      <c r="Y281" s="73"/>
      <c r="Z281" s="73"/>
      <c r="AA281" s="73"/>
      <c r="AB281" s="73"/>
      <c r="AC281" s="73"/>
      <c r="AD281" s="73"/>
      <c r="AE281" s="73"/>
      <c r="AF281" s="73"/>
      <c r="AG281" s="73"/>
      <c r="AH281" s="73"/>
      <c r="AI281" s="73"/>
    </row>
    <row r="282" spans="1:35" ht="12.75" customHeight="1">
      <c r="A282" s="84"/>
      <c r="B282" s="29"/>
      <c r="C282" s="28"/>
      <c r="D282" s="28"/>
      <c r="E282" s="28"/>
      <c r="F282" s="85"/>
      <c r="G282" s="29"/>
      <c r="H282" s="86"/>
      <c r="I282" s="73"/>
      <c r="J282" s="73"/>
      <c r="K282" s="73"/>
      <c r="L282" s="73"/>
      <c r="M282" s="73"/>
      <c r="N282" s="73"/>
      <c r="O282" s="73"/>
      <c r="P282" s="73"/>
      <c r="Q282" s="73"/>
      <c r="R282" s="73"/>
      <c r="S282" s="73"/>
      <c r="T282" s="73"/>
      <c r="U282" s="73"/>
      <c r="V282" s="73"/>
      <c r="W282" s="73"/>
      <c r="X282" s="73"/>
      <c r="Y282" s="73"/>
      <c r="Z282" s="73"/>
      <c r="AA282" s="73"/>
      <c r="AB282" s="73"/>
      <c r="AC282" s="73"/>
      <c r="AD282" s="73"/>
      <c r="AE282" s="73"/>
      <c r="AF282" s="73"/>
      <c r="AG282" s="73"/>
      <c r="AH282" s="73"/>
      <c r="AI282" s="73"/>
    </row>
    <row r="283" spans="1:35" ht="12.75" customHeight="1">
      <c r="A283" s="84"/>
      <c r="B283" s="29"/>
      <c r="C283" s="28"/>
      <c r="D283" s="28"/>
      <c r="E283" s="28"/>
      <c r="F283" s="85"/>
      <c r="G283" s="29"/>
      <c r="H283" s="86"/>
      <c r="I283" s="73"/>
      <c r="J283" s="73"/>
      <c r="K283" s="73"/>
      <c r="L283" s="73"/>
      <c r="M283" s="73"/>
      <c r="N283" s="73"/>
      <c r="O283" s="73"/>
      <c r="P283" s="73"/>
      <c r="Q283" s="73"/>
      <c r="R283" s="73"/>
      <c r="S283" s="73"/>
      <c r="T283" s="73"/>
      <c r="U283" s="73"/>
      <c r="V283" s="73"/>
      <c r="W283" s="73"/>
      <c r="X283" s="73"/>
      <c r="Y283" s="73"/>
      <c r="Z283" s="73"/>
      <c r="AA283" s="73"/>
      <c r="AB283" s="73"/>
      <c r="AC283" s="73"/>
      <c r="AD283" s="73"/>
      <c r="AE283" s="73"/>
      <c r="AF283" s="73"/>
      <c r="AG283" s="73"/>
      <c r="AH283" s="73"/>
      <c r="AI283" s="73"/>
    </row>
    <row r="284" spans="1:35" ht="12.75" customHeight="1">
      <c r="A284" s="84"/>
      <c r="B284" s="29"/>
      <c r="C284" s="28"/>
      <c r="D284" s="28"/>
      <c r="E284" s="28"/>
      <c r="F284" s="85"/>
      <c r="G284" s="29"/>
      <c r="H284" s="86"/>
      <c r="I284" s="73"/>
      <c r="J284" s="73"/>
      <c r="K284" s="73"/>
      <c r="L284" s="73"/>
      <c r="M284" s="73"/>
      <c r="N284" s="73"/>
      <c r="O284" s="73"/>
      <c r="P284" s="73"/>
      <c r="Q284" s="73"/>
      <c r="R284" s="73"/>
      <c r="S284" s="73"/>
      <c r="T284" s="73"/>
      <c r="U284" s="73"/>
      <c r="V284" s="73"/>
      <c r="W284" s="73"/>
      <c r="X284" s="73"/>
      <c r="Y284" s="73"/>
      <c r="Z284" s="73"/>
      <c r="AA284" s="73"/>
      <c r="AB284" s="73"/>
      <c r="AC284" s="73"/>
      <c r="AD284" s="73"/>
      <c r="AE284" s="73"/>
      <c r="AF284" s="73"/>
      <c r="AG284" s="73"/>
      <c r="AH284" s="73"/>
      <c r="AI284" s="73"/>
    </row>
    <row r="285" spans="1:35" ht="12.75" customHeight="1">
      <c r="A285" s="84"/>
      <c r="B285" s="29"/>
      <c r="C285" s="28"/>
      <c r="D285" s="28"/>
      <c r="E285" s="28"/>
      <c r="F285" s="85"/>
      <c r="G285" s="29"/>
      <c r="H285" s="86"/>
      <c r="I285" s="73"/>
      <c r="J285" s="73"/>
      <c r="K285" s="73"/>
      <c r="L285" s="73"/>
      <c r="M285" s="73"/>
      <c r="N285" s="73"/>
      <c r="O285" s="73"/>
      <c r="P285" s="73"/>
      <c r="Q285" s="73"/>
      <c r="R285" s="73"/>
      <c r="S285" s="73"/>
      <c r="T285" s="73"/>
      <c r="U285" s="73"/>
      <c r="V285" s="73"/>
      <c r="W285" s="73"/>
      <c r="X285" s="73"/>
      <c r="Y285" s="73"/>
      <c r="Z285" s="73"/>
      <c r="AA285" s="73"/>
      <c r="AB285" s="73"/>
      <c r="AC285" s="73"/>
      <c r="AD285" s="73"/>
      <c r="AE285" s="73"/>
      <c r="AF285" s="73"/>
      <c r="AG285" s="73"/>
      <c r="AH285" s="73"/>
      <c r="AI285" s="73"/>
    </row>
    <row r="286" spans="1:35" ht="12.75" customHeight="1">
      <c r="A286" s="84"/>
      <c r="B286" s="29"/>
      <c r="C286" s="28"/>
      <c r="D286" s="28"/>
      <c r="E286" s="28"/>
      <c r="F286" s="85"/>
      <c r="G286" s="29"/>
      <c r="H286" s="86"/>
      <c r="I286" s="73"/>
      <c r="J286" s="73"/>
      <c r="K286" s="73"/>
      <c r="L286" s="73"/>
      <c r="M286" s="73"/>
      <c r="N286" s="73"/>
      <c r="O286" s="73"/>
      <c r="P286" s="73"/>
      <c r="Q286" s="73"/>
      <c r="R286" s="73"/>
      <c r="S286" s="73"/>
      <c r="T286" s="73"/>
      <c r="U286" s="73"/>
      <c r="V286" s="73"/>
      <c r="W286" s="73"/>
      <c r="X286" s="73"/>
      <c r="Y286" s="73"/>
      <c r="Z286" s="73"/>
      <c r="AA286" s="73"/>
      <c r="AB286" s="73"/>
      <c r="AC286" s="73"/>
      <c r="AD286" s="73"/>
      <c r="AE286" s="73"/>
      <c r="AF286" s="73"/>
      <c r="AG286" s="73"/>
      <c r="AH286" s="73"/>
      <c r="AI286" s="73"/>
    </row>
    <row r="287" spans="1:35" ht="12.75" customHeight="1">
      <c r="A287" s="84"/>
      <c r="B287" s="29"/>
      <c r="C287" s="28"/>
      <c r="D287" s="28"/>
      <c r="E287" s="28"/>
      <c r="F287" s="85"/>
      <c r="G287" s="29"/>
      <c r="H287" s="86"/>
      <c r="I287" s="73"/>
      <c r="J287" s="73"/>
      <c r="K287" s="73"/>
      <c r="L287" s="73"/>
      <c r="M287" s="73"/>
      <c r="N287" s="73"/>
      <c r="O287" s="73"/>
      <c r="P287" s="73"/>
      <c r="Q287" s="73"/>
      <c r="R287" s="73"/>
      <c r="S287" s="73"/>
      <c r="T287" s="73"/>
      <c r="U287" s="73"/>
      <c r="V287" s="73"/>
      <c r="W287" s="73"/>
      <c r="X287" s="73"/>
      <c r="Y287" s="73"/>
      <c r="Z287" s="73"/>
      <c r="AA287" s="73"/>
      <c r="AB287" s="73"/>
      <c r="AC287" s="73"/>
      <c r="AD287" s="73"/>
      <c r="AE287" s="73"/>
      <c r="AF287" s="73"/>
      <c r="AG287" s="73"/>
      <c r="AH287" s="73"/>
      <c r="AI287" s="73"/>
    </row>
    <row r="288" spans="1:35" ht="12.75" customHeight="1">
      <c r="A288" s="84"/>
      <c r="B288" s="29"/>
      <c r="C288" s="28"/>
      <c r="D288" s="28"/>
      <c r="E288" s="28"/>
      <c r="F288" s="85"/>
      <c r="G288" s="29"/>
      <c r="H288" s="86"/>
      <c r="I288" s="73"/>
      <c r="J288" s="73"/>
      <c r="K288" s="73"/>
      <c r="L288" s="73"/>
      <c r="M288" s="73"/>
      <c r="N288" s="73"/>
      <c r="O288" s="73"/>
      <c r="P288" s="73"/>
      <c r="Q288" s="73"/>
      <c r="R288" s="73"/>
      <c r="S288" s="73"/>
      <c r="T288" s="73"/>
      <c r="U288" s="73"/>
      <c r="V288" s="73"/>
      <c r="W288" s="73"/>
      <c r="X288" s="73"/>
      <c r="Y288" s="73"/>
      <c r="Z288" s="73"/>
      <c r="AA288" s="73"/>
      <c r="AB288" s="73"/>
      <c r="AC288" s="73"/>
      <c r="AD288" s="73"/>
      <c r="AE288" s="73"/>
      <c r="AF288" s="73"/>
      <c r="AG288" s="73"/>
      <c r="AH288" s="73"/>
      <c r="AI288" s="73"/>
    </row>
    <row r="289" spans="1:35" ht="12.75" customHeight="1">
      <c r="A289" s="84"/>
      <c r="B289" s="29"/>
      <c r="C289" s="28"/>
      <c r="D289" s="28"/>
      <c r="E289" s="28"/>
      <c r="F289" s="85"/>
      <c r="G289" s="29"/>
      <c r="H289" s="86"/>
      <c r="I289" s="73"/>
      <c r="J289" s="73"/>
      <c r="K289" s="73"/>
      <c r="L289" s="73"/>
      <c r="M289" s="73"/>
      <c r="N289" s="73"/>
      <c r="O289" s="73"/>
      <c r="P289" s="73"/>
      <c r="Q289" s="73"/>
      <c r="R289" s="73"/>
      <c r="S289" s="73"/>
      <c r="T289" s="73"/>
      <c r="U289" s="73"/>
      <c r="V289" s="73"/>
      <c r="W289" s="73"/>
      <c r="X289" s="73"/>
      <c r="Y289" s="73"/>
      <c r="Z289" s="73"/>
      <c r="AA289" s="73"/>
      <c r="AB289" s="73"/>
      <c r="AC289" s="73"/>
      <c r="AD289" s="73"/>
      <c r="AE289" s="73"/>
      <c r="AF289" s="73"/>
      <c r="AG289" s="73"/>
      <c r="AH289" s="73"/>
      <c r="AI289" s="73"/>
    </row>
    <row r="290" spans="1:35" ht="12.75" customHeight="1">
      <c r="A290" s="84"/>
      <c r="B290" s="29"/>
      <c r="C290" s="28"/>
      <c r="D290" s="28"/>
      <c r="E290" s="28"/>
      <c r="F290" s="85"/>
      <c r="G290" s="29"/>
      <c r="H290" s="86"/>
      <c r="I290" s="73"/>
      <c r="J290" s="73"/>
      <c r="K290" s="73"/>
      <c r="L290" s="73"/>
      <c r="M290" s="73"/>
      <c r="N290" s="73"/>
      <c r="O290" s="73"/>
      <c r="P290" s="73"/>
      <c r="Q290" s="73"/>
      <c r="R290" s="73"/>
      <c r="S290" s="73"/>
      <c r="T290" s="73"/>
      <c r="U290" s="73"/>
      <c r="V290" s="73"/>
      <c r="W290" s="73"/>
      <c r="X290" s="73"/>
      <c r="Y290" s="73"/>
      <c r="Z290" s="73"/>
      <c r="AA290" s="73"/>
      <c r="AB290" s="73"/>
      <c r="AC290" s="73"/>
      <c r="AD290" s="73"/>
      <c r="AE290" s="73"/>
      <c r="AF290" s="73"/>
      <c r="AG290" s="73"/>
      <c r="AH290" s="73"/>
      <c r="AI290" s="73"/>
    </row>
    <row r="291" spans="1:35" ht="12.75" customHeight="1">
      <c r="A291" s="84"/>
      <c r="B291" s="29"/>
      <c r="C291" s="28"/>
      <c r="D291" s="28"/>
      <c r="E291" s="28"/>
      <c r="F291" s="85"/>
      <c r="G291" s="29"/>
      <c r="H291" s="86"/>
      <c r="I291" s="73"/>
      <c r="J291" s="73"/>
      <c r="K291" s="73"/>
      <c r="L291" s="73"/>
      <c r="M291" s="73"/>
      <c r="N291" s="73"/>
      <c r="O291" s="73"/>
      <c r="P291" s="73"/>
      <c r="Q291" s="73"/>
      <c r="R291" s="73"/>
      <c r="S291" s="73"/>
      <c r="T291" s="73"/>
      <c r="U291" s="73"/>
      <c r="V291" s="73"/>
      <c r="W291" s="73"/>
      <c r="X291" s="73"/>
      <c r="Y291" s="73"/>
      <c r="Z291" s="73"/>
      <c r="AA291" s="73"/>
      <c r="AB291" s="73"/>
      <c r="AC291" s="73"/>
      <c r="AD291" s="73"/>
      <c r="AE291" s="73"/>
      <c r="AF291" s="73"/>
      <c r="AG291" s="73"/>
      <c r="AH291" s="73"/>
      <c r="AI291" s="73"/>
    </row>
    <row r="292" spans="1:35" ht="12.75" customHeight="1">
      <c r="A292" s="84"/>
      <c r="B292" s="29"/>
      <c r="C292" s="28"/>
      <c r="D292" s="28"/>
      <c r="E292" s="28"/>
      <c r="F292" s="85"/>
      <c r="G292" s="29"/>
      <c r="H292" s="86"/>
      <c r="I292" s="73"/>
      <c r="J292" s="73"/>
      <c r="K292" s="73"/>
      <c r="L292" s="73"/>
      <c r="M292" s="73"/>
      <c r="N292" s="73"/>
      <c r="O292" s="73"/>
      <c r="P292" s="73"/>
      <c r="Q292" s="73"/>
      <c r="R292" s="73"/>
      <c r="S292" s="73"/>
      <c r="T292" s="73"/>
      <c r="U292" s="73"/>
      <c r="V292" s="73"/>
      <c r="W292" s="73"/>
      <c r="X292" s="73"/>
      <c r="Y292" s="73"/>
      <c r="Z292" s="73"/>
      <c r="AA292" s="73"/>
      <c r="AB292" s="73"/>
      <c r="AC292" s="73"/>
      <c r="AD292" s="73"/>
      <c r="AE292" s="73"/>
      <c r="AF292" s="73"/>
      <c r="AG292" s="73"/>
      <c r="AH292" s="73"/>
      <c r="AI292" s="73"/>
    </row>
    <row r="293" spans="1:35" ht="12.75" customHeight="1">
      <c r="A293" s="84"/>
      <c r="B293" s="29"/>
      <c r="C293" s="28"/>
      <c r="D293" s="28"/>
      <c r="E293" s="28"/>
      <c r="F293" s="85"/>
      <c r="G293" s="29"/>
      <c r="H293" s="86"/>
      <c r="I293" s="73"/>
      <c r="J293" s="73"/>
      <c r="K293" s="73"/>
      <c r="L293" s="73"/>
      <c r="M293" s="73"/>
      <c r="N293" s="73"/>
      <c r="O293" s="73"/>
      <c r="P293" s="73"/>
      <c r="Q293" s="73"/>
      <c r="R293" s="73"/>
      <c r="S293" s="73"/>
      <c r="T293" s="73"/>
      <c r="U293" s="73"/>
      <c r="V293" s="73"/>
      <c r="W293" s="73"/>
      <c r="X293" s="73"/>
      <c r="Y293" s="73"/>
      <c r="Z293" s="73"/>
      <c r="AA293" s="73"/>
      <c r="AB293" s="73"/>
      <c r="AC293" s="73"/>
      <c r="AD293" s="73"/>
      <c r="AE293" s="73"/>
      <c r="AF293" s="73"/>
      <c r="AG293" s="73"/>
      <c r="AH293" s="73"/>
      <c r="AI293" s="73"/>
    </row>
    <row r="294" spans="1:35" ht="12.75" customHeight="1">
      <c r="A294" s="84"/>
      <c r="B294" s="29"/>
      <c r="C294" s="28"/>
      <c r="D294" s="28"/>
      <c r="E294" s="28"/>
      <c r="F294" s="85"/>
      <c r="G294" s="29"/>
      <c r="H294" s="86"/>
      <c r="I294" s="73"/>
      <c r="J294" s="73"/>
      <c r="K294" s="73"/>
      <c r="L294" s="73"/>
      <c r="M294" s="73"/>
      <c r="N294" s="73"/>
      <c r="O294" s="73"/>
      <c r="P294" s="73"/>
      <c r="Q294" s="73"/>
      <c r="R294" s="73"/>
      <c r="S294" s="73"/>
      <c r="T294" s="73"/>
      <c r="U294" s="73"/>
      <c r="V294" s="73"/>
      <c r="W294" s="73"/>
      <c r="X294" s="73"/>
      <c r="Y294" s="73"/>
      <c r="Z294" s="73"/>
      <c r="AA294" s="73"/>
      <c r="AB294" s="73"/>
      <c r="AC294" s="73"/>
      <c r="AD294" s="73"/>
      <c r="AE294" s="73"/>
      <c r="AF294" s="73"/>
      <c r="AG294" s="73"/>
      <c r="AH294" s="73"/>
      <c r="AI294" s="73"/>
    </row>
    <row r="295" spans="1:35" ht="12.75" customHeight="1">
      <c r="A295" s="84"/>
      <c r="B295" s="29"/>
      <c r="C295" s="28"/>
      <c r="D295" s="28"/>
      <c r="E295" s="28"/>
      <c r="F295" s="85"/>
      <c r="G295" s="29"/>
      <c r="H295" s="86"/>
      <c r="I295" s="73"/>
      <c r="J295" s="73"/>
      <c r="K295" s="73"/>
      <c r="L295" s="73"/>
      <c r="M295" s="73"/>
      <c r="N295" s="73"/>
      <c r="O295" s="73"/>
      <c r="P295" s="73"/>
      <c r="Q295" s="73"/>
      <c r="R295" s="73"/>
      <c r="S295" s="73"/>
      <c r="T295" s="73"/>
      <c r="U295" s="73"/>
      <c r="V295" s="73"/>
      <c r="W295" s="73"/>
      <c r="X295" s="73"/>
      <c r="Y295" s="73"/>
      <c r="Z295" s="73"/>
      <c r="AA295" s="73"/>
      <c r="AB295" s="73"/>
      <c r="AC295" s="73"/>
      <c r="AD295" s="73"/>
      <c r="AE295" s="73"/>
      <c r="AF295" s="73"/>
      <c r="AG295" s="73"/>
      <c r="AH295" s="73"/>
      <c r="AI295" s="73"/>
    </row>
    <row r="296" spans="1:35" ht="12.75" customHeight="1">
      <c r="A296" s="84"/>
      <c r="B296" s="29"/>
      <c r="C296" s="28"/>
      <c r="D296" s="28"/>
      <c r="E296" s="28"/>
      <c r="F296" s="85"/>
      <c r="G296" s="29"/>
      <c r="H296" s="86"/>
      <c r="I296" s="73"/>
      <c r="J296" s="73"/>
      <c r="K296" s="73"/>
      <c r="L296" s="73"/>
      <c r="M296" s="73"/>
      <c r="N296" s="73"/>
      <c r="O296" s="73"/>
      <c r="P296" s="73"/>
      <c r="Q296" s="73"/>
      <c r="R296" s="73"/>
      <c r="S296" s="73"/>
      <c r="T296" s="73"/>
      <c r="U296" s="73"/>
      <c r="V296" s="73"/>
      <c r="W296" s="73"/>
      <c r="X296" s="73"/>
      <c r="Y296" s="73"/>
      <c r="Z296" s="73"/>
      <c r="AA296" s="73"/>
      <c r="AB296" s="73"/>
      <c r="AC296" s="73"/>
      <c r="AD296" s="73"/>
      <c r="AE296" s="73"/>
      <c r="AF296" s="73"/>
      <c r="AG296" s="73"/>
      <c r="AH296" s="73"/>
      <c r="AI296" s="73"/>
    </row>
    <row r="297" spans="1:35" ht="12.75" customHeight="1">
      <c r="A297" s="84"/>
      <c r="B297" s="29"/>
      <c r="C297" s="28"/>
      <c r="D297" s="28"/>
      <c r="E297" s="28"/>
      <c r="F297" s="85"/>
      <c r="G297" s="29"/>
      <c r="H297" s="86"/>
      <c r="I297" s="73"/>
      <c r="J297" s="73"/>
      <c r="K297" s="73"/>
      <c r="L297" s="73"/>
      <c r="M297" s="73"/>
      <c r="N297" s="73"/>
      <c r="O297" s="73"/>
      <c r="P297" s="73"/>
      <c r="Q297" s="73"/>
      <c r="R297" s="73"/>
      <c r="S297" s="73"/>
      <c r="T297" s="73"/>
      <c r="U297" s="73"/>
      <c r="V297" s="73"/>
      <c r="W297" s="73"/>
      <c r="X297" s="73"/>
      <c r="Y297" s="73"/>
      <c r="Z297" s="73"/>
      <c r="AA297" s="73"/>
      <c r="AB297" s="73"/>
      <c r="AC297" s="73"/>
      <c r="AD297" s="73"/>
      <c r="AE297" s="73"/>
      <c r="AF297" s="73"/>
      <c r="AG297" s="73"/>
      <c r="AH297" s="73"/>
      <c r="AI297" s="73"/>
    </row>
    <row r="298" spans="1:35" ht="12.75" customHeight="1">
      <c r="A298" s="84"/>
      <c r="B298" s="29"/>
      <c r="C298" s="28"/>
      <c r="D298" s="28"/>
      <c r="E298" s="28"/>
      <c r="F298" s="85"/>
      <c r="G298" s="29"/>
      <c r="H298" s="86"/>
      <c r="I298" s="73"/>
      <c r="J298" s="73"/>
      <c r="K298" s="73"/>
      <c r="L298" s="73"/>
      <c r="M298" s="73"/>
      <c r="N298" s="73"/>
      <c r="O298" s="73"/>
      <c r="P298" s="73"/>
      <c r="Q298" s="73"/>
      <c r="R298" s="73"/>
      <c r="S298" s="73"/>
      <c r="T298" s="73"/>
      <c r="U298" s="73"/>
      <c r="V298" s="73"/>
      <c r="W298" s="73"/>
      <c r="X298" s="73"/>
      <c r="Y298" s="73"/>
      <c r="Z298" s="73"/>
      <c r="AA298" s="73"/>
      <c r="AB298" s="73"/>
      <c r="AC298" s="73"/>
      <c r="AD298" s="73"/>
      <c r="AE298" s="73"/>
      <c r="AF298" s="73"/>
      <c r="AG298" s="73"/>
      <c r="AH298" s="73"/>
      <c r="AI298" s="73"/>
    </row>
    <row r="299" spans="1:35" ht="12.75" customHeight="1">
      <c r="A299" s="84"/>
      <c r="B299" s="29"/>
      <c r="C299" s="28"/>
      <c r="D299" s="28"/>
      <c r="E299" s="28"/>
      <c r="F299" s="85"/>
      <c r="G299" s="29"/>
      <c r="H299" s="86"/>
      <c r="I299" s="73"/>
      <c r="J299" s="73"/>
      <c r="K299" s="73"/>
      <c r="L299" s="73"/>
      <c r="M299" s="73"/>
      <c r="N299" s="73"/>
      <c r="O299" s="73"/>
      <c r="P299" s="73"/>
      <c r="Q299" s="73"/>
      <c r="R299" s="73"/>
      <c r="S299" s="73"/>
      <c r="T299" s="73"/>
      <c r="U299" s="73"/>
      <c r="V299" s="73"/>
      <c r="W299" s="73"/>
      <c r="X299" s="73"/>
      <c r="Y299" s="73"/>
      <c r="Z299" s="73"/>
      <c r="AA299" s="73"/>
      <c r="AB299" s="73"/>
      <c r="AC299" s="73"/>
      <c r="AD299" s="73"/>
      <c r="AE299" s="73"/>
      <c r="AF299" s="73"/>
      <c r="AG299" s="73"/>
      <c r="AH299" s="73"/>
      <c r="AI299" s="73"/>
    </row>
    <row r="300" spans="1:35" ht="12.75" customHeight="1">
      <c r="A300" s="84"/>
      <c r="B300" s="29"/>
      <c r="C300" s="28"/>
      <c r="D300" s="28"/>
      <c r="E300" s="28"/>
      <c r="F300" s="85"/>
      <c r="G300" s="29"/>
      <c r="H300" s="86"/>
      <c r="I300" s="73"/>
      <c r="J300" s="73"/>
      <c r="K300" s="73"/>
      <c r="L300" s="73"/>
      <c r="M300" s="73"/>
      <c r="N300" s="73"/>
      <c r="O300" s="73"/>
      <c r="P300" s="73"/>
      <c r="Q300" s="73"/>
      <c r="R300" s="73"/>
      <c r="S300" s="73"/>
      <c r="T300" s="73"/>
      <c r="U300" s="73"/>
      <c r="V300" s="73"/>
      <c r="W300" s="73"/>
      <c r="X300" s="73"/>
      <c r="Y300" s="73"/>
      <c r="Z300" s="73"/>
      <c r="AA300" s="73"/>
      <c r="AB300" s="73"/>
      <c r="AC300" s="73"/>
      <c r="AD300" s="73"/>
      <c r="AE300" s="73"/>
      <c r="AF300" s="73"/>
      <c r="AG300" s="73"/>
      <c r="AH300" s="73"/>
      <c r="AI300" s="73"/>
    </row>
    <row r="301" spans="1:35" ht="12.75" customHeight="1">
      <c r="A301" s="84"/>
      <c r="B301" s="29"/>
      <c r="C301" s="28"/>
      <c r="D301" s="28"/>
      <c r="E301" s="28"/>
      <c r="F301" s="85"/>
      <c r="G301" s="29"/>
      <c r="H301" s="86"/>
      <c r="I301" s="73"/>
      <c r="J301" s="73"/>
      <c r="K301" s="73"/>
      <c r="L301" s="73"/>
      <c r="M301" s="73"/>
      <c r="N301" s="73"/>
      <c r="O301" s="73"/>
      <c r="P301" s="73"/>
      <c r="Q301" s="73"/>
      <c r="R301" s="73"/>
      <c r="S301" s="73"/>
      <c r="T301" s="73"/>
      <c r="U301" s="73"/>
      <c r="V301" s="73"/>
      <c r="W301" s="73"/>
      <c r="X301" s="73"/>
      <c r="Y301" s="73"/>
      <c r="Z301" s="73"/>
      <c r="AA301" s="73"/>
      <c r="AB301" s="73"/>
      <c r="AC301" s="73"/>
      <c r="AD301" s="73"/>
      <c r="AE301" s="73"/>
      <c r="AF301" s="73"/>
      <c r="AG301" s="73"/>
      <c r="AH301" s="73"/>
      <c r="AI301" s="73"/>
    </row>
    <row r="302" spans="1:35" ht="12.75" customHeight="1">
      <c r="A302" s="84"/>
      <c r="B302" s="29"/>
      <c r="C302" s="28"/>
      <c r="D302" s="28"/>
      <c r="E302" s="28"/>
      <c r="F302" s="85"/>
      <c r="G302" s="29"/>
      <c r="H302" s="86"/>
      <c r="I302" s="73"/>
      <c r="J302" s="73"/>
      <c r="K302" s="73"/>
      <c r="L302" s="73"/>
      <c r="M302" s="73"/>
      <c r="N302" s="73"/>
      <c r="O302" s="73"/>
      <c r="P302" s="73"/>
      <c r="Q302" s="73"/>
      <c r="R302" s="73"/>
      <c r="S302" s="73"/>
      <c r="T302" s="73"/>
      <c r="U302" s="73"/>
      <c r="V302" s="73"/>
      <c r="W302" s="73"/>
      <c r="X302" s="73"/>
      <c r="Y302" s="73"/>
      <c r="Z302" s="73"/>
      <c r="AA302" s="73"/>
      <c r="AB302" s="73"/>
      <c r="AC302" s="73"/>
      <c r="AD302" s="73"/>
      <c r="AE302" s="73"/>
      <c r="AF302" s="73"/>
      <c r="AG302" s="73"/>
      <c r="AH302" s="73"/>
      <c r="AI302" s="73"/>
    </row>
    <row r="303" spans="1:35" ht="12.75" customHeight="1">
      <c r="A303" s="84"/>
      <c r="B303" s="29"/>
      <c r="C303" s="28"/>
      <c r="D303" s="28"/>
      <c r="E303" s="28"/>
      <c r="F303" s="85"/>
      <c r="G303" s="29"/>
      <c r="H303" s="86"/>
      <c r="I303" s="73"/>
      <c r="J303" s="73"/>
      <c r="K303" s="73"/>
      <c r="L303" s="73"/>
      <c r="M303" s="73"/>
      <c r="N303" s="73"/>
      <c r="O303" s="73"/>
      <c r="P303" s="73"/>
      <c r="Q303" s="73"/>
      <c r="R303" s="73"/>
      <c r="S303" s="73"/>
      <c r="T303" s="73"/>
      <c r="U303" s="73"/>
      <c r="V303" s="73"/>
      <c r="W303" s="73"/>
      <c r="X303" s="73"/>
      <c r="Y303" s="73"/>
      <c r="Z303" s="73"/>
      <c r="AA303" s="73"/>
      <c r="AB303" s="73"/>
      <c r="AC303" s="73"/>
      <c r="AD303" s="73"/>
      <c r="AE303" s="73"/>
      <c r="AF303" s="73"/>
      <c r="AG303" s="73"/>
      <c r="AH303" s="73"/>
      <c r="AI303" s="73"/>
    </row>
    <row r="304" spans="1:35" ht="12.75" customHeight="1">
      <c r="A304" s="84"/>
      <c r="B304" s="29"/>
      <c r="C304" s="28"/>
      <c r="D304" s="28"/>
      <c r="E304" s="28"/>
      <c r="F304" s="85"/>
      <c r="G304" s="29"/>
      <c r="H304" s="86"/>
      <c r="I304" s="73"/>
      <c r="J304" s="73"/>
      <c r="K304" s="73"/>
      <c r="L304" s="73"/>
      <c r="M304" s="73"/>
      <c r="N304" s="73"/>
      <c r="O304" s="73"/>
      <c r="P304" s="73"/>
      <c r="Q304" s="73"/>
      <c r="R304" s="73"/>
      <c r="S304" s="73"/>
      <c r="T304" s="73"/>
      <c r="U304" s="73"/>
      <c r="V304" s="73"/>
      <c r="W304" s="73"/>
      <c r="X304" s="73"/>
      <c r="Y304" s="73"/>
      <c r="Z304" s="73"/>
      <c r="AA304" s="73"/>
      <c r="AB304" s="73"/>
      <c r="AC304" s="73"/>
      <c r="AD304" s="73"/>
      <c r="AE304" s="73"/>
      <c r="AF304" s="73"/>
      <c r="AG304" s="73"/>
      <c r="AH304" s="73"/>
      <c r="AI304" s="73"/>
    </row>
    <row r="305" spans="1:35" ht="12.75" customHeight="1">
      <c r="A305" s="84"/>
      <c r="B305" s="29"/>
      <c r="C305" s="28"/>
      <c r="D305" s="28"/>
      <c r="E305" s="28"/>
      <c r="F305" s="85"/>
      <c r="G305" s="29"/>
      <c r="H305" s="86"/>
      <c r="I305" s="73"/>
      <c r="J305" s="73"/>
      <c r="K305" s="73"/>
      <c r="L305" s="73"/>
      <c r="M305" s="73"/>
      <c r="N305" s="73"/>
      <c r="O305" s="73"/>
      <c r="P305" s="73"/>
      <c r="Q305" s="73"/>
      <c r="R305" s="73"/>
      <c r="S305" s="73"/>
      <c r="T305" s="73"/>
      <c r="U305" s="73"/>
      <c r="V305" s="73"/>
      <c r="W305" s="73"/>
      <c r="X305" s="73"/>
      <c r="Y305" s="73"/>
      <c r="Z305" s="73"/>
      <c r="AA305" s="73"/>
      <c r="AB305" s="73"/>
      <c r="AC305" s="73"/>
      <c r="AD305" s="73"/>
      <c r="AE305" s="73"/>
      <c r="AF305" s="73"/>
      <c r="AG305" s="73"/>
      <c r="AH305" s="73"/>
      <c r="AI305" s="73"/>
    </row>
    <row r="306" spans="1:35" ht="12.75" customHeight="1">
      <c r="A306" s="84"/>
      <c r="B306" s="29"/>
      <c r="C306" s="28"/>
      <c r="D306" s="28"/>
      <c r="E306" s="28"/>
      <c r="F306" s="85"/>
      <c r="G306" s="29"/>
      <c r="H306" s="86"/>
      <c r="I306" s="73"/>
      <c r="J306" s="73"/>
      <c r="K306" s="73"/>
      <c r="L306" s="73"/>
      <c r="M306" s="73"/>
      <c r="N306" s="73"/>
      <c r="O306" s="73"/>
      <c r="P306" s="73"/>
      <c r="Q306" s="73"/>
      <c r="R306" s="73"/>
      <c r="S306" s="73"/>
      <c r="T306" s="73"/>
      <c r="U306" s="73"/>
      <c r="V306" s="73"/>
      <c r="W306" s="73"/>
      <c r="X306" s="73"/>
      <c r="Y306" s="73"/>
      <c r="Z306" s="73"/>
      <c r="AA306" s="73"/>
      <c r="AB306" s="73"/>
      <c r="AC306" s="73"/>
      <c r="AD306" s="73"/>
      <c r="AE306" s="73"/>
      <c r="AF306" s="73"/>
      <c r="AG306" s="73"/>
      <c r="AH306" s="73"/>
      <c r="AI306" s="73"/>
    </row>
    <row r="307" spans="1:35" ht="12.75" customHeight="1">
      <c r="A307" s="84"/>
      <c r="B307" s="29"/>
      <c r="C307" s="28"/>
      <c r="D307" s="28"/>
      <c r="E307" s="28"/>
      <c r="F307" s="85"/>
      <c r="G307" s="29"/>
      <c r="H307" s="86"/>
      <c r="I307" s="73"/>
      <c r="J307" s="73"/>
      <c r="K307" s="73"/>
      <c r="L307" s="73"/>
      <c r="M307" s="73"/>
      <c r="N307" s="73"/>
      <c r="O307" s="73"/>
      <c r="P307" s="73"/>
      <c r="Q307" s="73"/>
      <c r="R307" s="73"/>
      <c r="S307" s="73"/>
      <c r="T307" s="73"/>
      <c r="U307" s="73"/>
      <c r="V307" s="73"/>
      <c r="W307" s="73"/>
      <c r="X307" s="73"/>
      <c r="Y307" s="73"/>
      <c r="Z307" s="73"/>
      <c r="AA307" s="73"/>
      <c r="AB307" s="73"/>
      <c r="AC307" s="73"/>
      <c r="AD307" s="73"/>
      <c r="AE307" s="73"/>
      <c r="AF307" s="73"/>
      <c r="AG307" s="73"/>
      <c r="AH307" s="73"/>
      <c r="AI307" s="73"/>
    </row>
    <row r="308" spans="1:35" ht="12.75" customHeight="1">
      <c r="A308" s="84"/>
      <c r="B308" s="29"/>
      <c r="C308" s="28"/>
      <c r="D308" s="28"/>
      <c r="E308" s="28"/>
      <c r="F308" s="85"/>
      <c r="G308" s="29"/>
      <c r="H308" s="86"/>
      <c r="I308" s="73"/>
      <c r="J308" s="73"/>
      <c r="K308" s="73"/>
      <c r="L308" s="73"/>
      <c r="M308" s="73"/>
      <c r="N308" s="73"/>
      <c r="O308" s="73"/>
      <c r="P308" s="73"/>
      <c r="Q308" s="73"/>
      <c r="R308" s="73"/>
      <c r="S308" s="73"/>
      <c r="T308" s="73"/>
      <c r="U308" s="73"/>
      <c r="V308" s="73"/>
      <c r="W308" s="73"/>
      <c r="X308" s="73"/>
      <c r="Y308" s="73"/>
      <c r="Z308" s="73"/>
      <c r="AA308" s="73"/>
      <c r="AB308" s="73"/>
      <c r="AC308" s="73"/>
      <c r="AD308" s="73"/>
      <c r="AE308" s="73"/>
      <c r="AF308" s="73"/>
      <c r="AG308" s="73"/>
      <c r="AH308" s="73"/>
      <c r="AI308" s="73"/>
    </row>
    <row r="309" spans="1:35" ht="12.75" customHeight="1">
      <c r="A309" s="84"/>
      <c r="B309" s="29"/>
      <c r="C309" s="28"/>
      <c r="D309" s="28"/>
      <c r="E309" s="28"/>
      <c r="F309" s="85"/>
      <c r="G309" s="29"/>
      <c r="H309" s="86"/>
      <c r="I309" s="73"/>
      <c r="J309" s="73"/>
      <c r="K309" s="73"/>
      <c r="L309" s="73"/>
      <c r="M309" s="73"/>
      <c r="N309" s="73"/>
      <c r="O309" s="73"/>
      <c r="P309" s="73"/>
      <c r="Q309" s="73"/>
      <c r="R309" s="73"/>
      <c r="S309" s="73"/>
      <c r="T309" s="73"/>
      <c r="U309" s="73"/>
      <c r="V309" s="73"/>
      <c r="W309" s="73"/>
      <c r="X309" s="73"/>
      <c r="Y309" s="73"/>
      <c r="Z309" s="73"/>
      <c r="AA309" s="73"/>
      <c r="AB309" s="73"/>
      <c r="AC309" s="73"/>
      <c r="AD309" s="73"/>
      <c r="AE309" s="73"/>
      <c r="AF309" s="73"/>
      <c r="AG309" s="73"/>
      <c r="AH309" s="73"/>
      <c r="AI309" s="73"/>
    </row>
    <row r="310" spans="1:35" ht="12.75" customHeight="1">
      <c r="A310" s="84"/>
      <c r="B310" s="29"/>
      <c r="C310" s="28"/>
      <c r="D310" s="28"/>
      <c r="E310" s="28"/>
      <c r="F310" s="85"/>
      <c r="G310" s="29"/>
      <c r="H310" s="86"/>
      <c r="I310" s="73"/>
      <c r="J310" s="73"/>
      <c r="K310" s="73"/>
      <c r="L310" s="73"/>
      <c r="M310" s="73"/>
      <c r="N310" s="73"/>
      <c r="O310" s="73"/>
      <c r="P310" s="73"/>
      <c r="Q310" s="73"/>
      <c r="R310" s="73"/>
      <c r="S310" s="73"/>
      <c r="T310" s="73"/>
      <c r="U310" s="73"/>
      <c r="V310" s="73"/>
      <c r="W310" s="73"/>
      <c r="X310" s="73"/>
      <c r="Y310" s="73"/>
      <c r="Z310" s="73"/>
      <c r="AA310" s="73"/>
      <c r="AB310" s="73"/>
      <c r="AC310" s="73"/>
      <c r="AD310" s="73"/>
      <c r="AE310" s="73"/>
      <c r="AF310" s="73"/>
      <c r="AG310" s="73"/>
      <c r="AH310" s="73"/>
      <c r="AI310" s="73"/>
    </row>
    <row r="311" spans="1:35" ht="12.75" customHeight="1">
      <c r="A311" s="84"/>
      <c r="B311" s="29"/>
      <c r="C311" s="28"/>
      <c r="D311" s="28"/>
      <c r="E311" s="28"/>
      <c r="F311" s="85"/>
      <c r="G311" s="29"/>
      <c r="H311" s="86"/>
      <c r="I311" s="73"/>
      <c r="J311" s="73"/>
      <c r="K311" s="73"/>
      <c r="L311" s="73"/>
      <c r="M311" s="73"/>
      <c r="N311" s="73"/>
      <c r="O311" s="73"/>
      <c r="P311" s="73"/>
      <c r="Q311" s="73"/>
      <c r="R311" s="73"/>
      <c r="S311" s="73"/>
      <c r="T311" s="73"/>
      <c r="U311" s="73"/>
      <c r="V311" s="73"/>
      <c r="W311" s="73"/>
      <c r="X311" s="73"/>
      <c r="Y311" s="73"/>
      <c r="Z311" s="73"/>
      <c r="AA311" s="73"/>
      <c r="AB311" s="73"/>
      <c r="AC311" s="73"/>
      <c r="AD311" s="73"/>
      <c r="AE311" s="73"/>
      <c r="AF311" s="73"/>
      <c r="AG311" s="73"/>
      <c r="AH311" s="73"/>
      <c r="AI311" s="73"/>
    </row>
    <row r="312" spans="1:35" ht="12.75" customHeight="1">
      <c r="A312" s="84"/>
      <c r="B312" s="29"/>
      <c r="C312" s="28"/>
      <c r="D312" s="28"/>
      <c r="E312" s="28"/>
      <c r="F312" s="85"/>
      <c r="G312" s="29"/>
      <c r="H312" s="86"/>
      <c r="I312" s="73"/>
      <c r="J312" s="73"/>
      <c r="K312" s="73"/>
      <c r="L312" s="73"/>
      <c r="M312" s="73"/>
      <c r="N312" s="73"/>
      <c r="O312" s="73"/>
      <c r="P312" s="73"/>
      <c r="Q312" s="73"/>
      <c r="R312" s="73"/>
      <c r="S312" s="73"/>
      <c r="T312" s="73"/>
      <c r="U312" s="73"/>
      <c r="V312" s="73"/>
      <c r="W312" s="73"/>
      <c r="X312" s="73"/>
      <c r="Y312" s="73"/>
      <c r="Z312" s="73"/>
      <c r="AA312" s="73"/>
      <c r="AB312" s="73"/>
      <c r="AC312" s="73"/>
      <c r="AD312" s="73"/>
      <c r="AE312" s="73"/>
      <c r="AF312" s="73"/>
      <c r="AG312" s="73"/>
      <c r="AH312" s="73"/>
      <c r="AI312" s="73"/>
    </row>
    <row r="313" spans="1:35" ht="12.75" customHeight="1">
      <c r="A313" s="84"/>
      <c r="B313" s="29"/>
      <c r="C313" s="28"/>
      <c r="D313" s="28"/>
      <c r="E313" s="28"/>
      <c r="F313" s="85"/>
      <c r="G313" s="29"/>
      <c r="H313" s="86"/>
      <c r="I313" s="73"/>
      <c r="J313" s="73"/>
      <c r="K313" s="73"/>
      <c r="L313" s="73"/>
      <c r="M313" s="73"/>
      <c r="N313" s="73"/>
      <c r="O313" s="73"/>
      <c r="P313" s="73"/>
      <c r="Q313" s="73"/>
      <c r="R313" s="73"/>
      <c r="S313" s="73"/>
      <c r="T313" s="73"/>
      <c r="U313" s="73"/>
      <c r="V313" s="73"/>
      <c r="W313" s="73"/>
      <c r="X313" s="73"/>
      <c r="Y313" s="73"/>
      <c r="Z313" s="73"/>
      <c r="AA313" s="73"/>
      <c r="AB313" s="73"/>
      <c r="AC313" s="73"/>
      <c r="AD313" s="73"/>
      <c r="AE313" s="73"/>
      <c r="AF313" s="73"/>
      <c r="AG313" s="73"/>
      <c r="AH313" s="73"/>
      <c r="AI313" s="73"/>
    </row>
    <row r="314" spans="1:35" ht="12.75" customHeight="1">
      <c r="A314" s="84"/>
      <c r="B314" s="29"/>
      <c r="C314" s="28"/>
      <c r="D314" s="28"/>
      <c r="E314" s="28"/>
      <c r="F314" s="85"/>
      <c r="G314" s="29"/>
      <c r="H314" s="86"/>
      <c r="I314" s="73"/>
      <c r="J314" s="73"/>
      <c r="K314" s="73"/>
      <c r="L314" s="73"/>
      <c r="M314" s="73"/>
      <c r="N314" s="73"/>
      <c r="O314" s="73"/>
      <c r="P314" s="73"/>
      <c r="Q314" s="73"/>
      <c r="R314" s="73"/>
      <c r="S314" s="73"/>
      <c r="T314" s="73"/>
      <c r="U314" s="73"/>
      <c r="V314" s="73"/>
      <c r="W314" s="73"/>
      <c r="X314" s="73"/>
      <c r="Y314" s="73"/>
      <c r="Z314" s="73"/>
      <c r="AA314" s="73"/>
      <c r="AB314" s="73"/>
      <c r="AC314" s="73"/>
      <c r="AD314" s="73"/>
      <c r="AE314" s="73"/>
      <c r="AF314" s="73"/>
      <c r="AG314" s="73"/>
      <c r="AH314" s="73"/>
      <c r="AI314" s="73"/>
    </row>
    <row r="315" spans="1:35" ht="12.75" customHeight="1">
      <c r="A315" s="84"/>
      <c r="B315" s="29"/>
      <c r="C315" s="28"/>
      <c r="D315" s="28"/>
      <c r="E315" s="28"/>
      <c r="F315" s="85"/>
      <c r="G315" s="29"/>
      <c r="H315" s="86"/>
      <c r="I315" s="73"/>
      <c r="J315" s="73"/>
      <c r="K315" s="73"/>
      <c r="L315" s="73"/>
      <c r="M315" s="73"/>
      <c r="N315" s="73"/>
      <c r="O315" s="73"/>
      <c r="P315" s="73"/>
      <c r="Q315" s="73"/>
      <c r="R315" s="73"/>
      <c r="S315" s="73"/>
      <c r="T315" s="73"/>
      <c r="U315" s="73"/>
      <c r="V315" s="73"/>
      <c r="W315" s="73"/>
      <c r="X315" s="73"/>
      <c r="Y315" s="73"/>
      <c r="Z315" s="73"/>
      <c r="AA315" s="73"/>
      <c r="AB315" s="73"/>
      <c r="AC315" s="73"/>
      <c r="AD315" s="73"/>
      <c r="AE315" s="73"/>
      <c r="AF315" s="73"/>
      <c r="AG315" s="73"/>
      <c r="AH315" s="73"/>
      <c r="AI315" s="73"/>
    </row>
    <row r="316" spans="1:35" ht="12.75" customHeight="1">
      <c r="A316" s="84"/>
      <c r="B316" s="29"/>
      <c r="C316" s="28"/>
      <c r="D316" s="28"/>
      <c r="E316" s="28"/>
      <c r="F316" s="85"/>
      <c r="G316" s="29"/>
      <c r="H316" s="86"/>
      <c r="I316" s="73"/>
      <c r="J316" s="73"/>
      <c r="K316" s="73"/>
      <c r="L316" s="73"/>
      <c r="M316" s="73"/>
      <c r="N316" s="73"/>
      <c r="O316" s="73"/>
      <c r="P316" s="73"/>
      <c r="Q316" s="73"/>
      <c r="R316" s="73"/>
      <c r="S316" s="73"/>
      <c r="T316" s="73"/>
      <c r="U316" s="73"/>
      <c r="V316" s="73"/>
      <c r="W316" s="73"/>
      <c r="X316" s="73"/>
      <c r="Y316" s="73"/>
      <c r="Z316" s="73"/>
      <c r="AA316" s="73"/>
      <c r="AB316" s="73"/>
      <c r="AC316" s="73"/>
      <c r="AD316" s="73"/>
      <c r="AE316" s="73"/>
      <c r="AF316" s="73"/>
      <c r="AG316" s="73"/>
      <c r="AH316" s="73"/>
      <c r="AI316" s="73"/>
    </row>
    <row r="317" spans="1:35" ht="12.75" customHeight="1">
      <c r="A317" s="84"/>
      <c r="B317" s="29"/>
      <c r="C317" s="28"/>
      <c r="D317" s="28"/>
      <c r="E317" s="28"/>
      <c r="F317" s="85"/>
      <c r="G317" s="29"/>
      <c r="H317" s="86"/>
      <c r="I317" s="73"/>
      <c r="J317" s="73"/>
      <c r="K317" s="73"/>
      <c r="L317" s="73"/>
      <c r="M317" s="73"/>
      <c r="N317" s="73"/>
      <c r="O317" s="73"/>
      <c r="P317" s="73"/>
      <c r="Q317" s="73"/>
      <c r="R317" s="73"/>
      <c r="S317" s="73"/>
      <c r="T317" s="73"/>
      <c r="U317" s="73"/>
      <c r="V317" s="73"/>
      <c r="W317" s="73"/>
      <c r="X317" s="73"/>
      <c r="Y317" s="73"/>
      <c r="Z317" s="73"/>
      <c r="AA317" s="73"/>
      <c r="AB317" s="73"/>
      <c r="AC317" s="73"/>
      <c r="AD317" s="73"/>
      <c r="AE317" s="73"/>
      <c r="AF317" s="73"/>
      <c r="AG317" s="73"/>
      <c r="AH317" s="73"/>
      <c r="AI317" s="73"/>
    </row>
    <row r="318" spans="1:35" ht="12.75" customHeight="1">
      <c r="A318" s="84"/>
      <c r="B318" s="29"/>
      <c r="C318" s="28"/>
      <c r="D318" s="28"/>
      <c r="E318" s="28"/>
      <c r="F318" s="85"/>
      <c r="G318" s="29"/>
      <c r="H318" s="86"/>
      <c r="I318" s="73"/>
      <c r="J318" s="73"/>
      <c r="K318" s="73"/>
      <c r="L318" s="73"/>
      <c r="M318" s="73"/>
      <c r="N318" s="73"/>
      <c r="O318" s="73"/>
      <c r="P318" s="73"/>
      <c r="Q318" s="73"/>
      <c r="R318" s="73"/>
      <c r="S318" s="73"/>
      <c r="T318" s="73"/>
      <c r="U318" s="73"/>
      <c r="V318" s="73"/>
      <c r="W318" s="73"/>
      <c r="X318" s="73"/>
      <c r="Y318" s="73"/>
      <c r="Z318" s="73"/>
      <c r="AA318" s="73"/>
      <c r="AB318" s="73"/>
      <c r="AC318" s="73"/>
      <c r="AD318" s="73"/>
      <c r="AE318" s="73"/>
      <c r="AF318" s="73"/>
      <c r="AG318" s="73"/>
      <c r="AH318" s="73"/>
      <c r="AI318" s="73"/>
    </row>
    <row r="319" spans="1:35" ht="12.75" customHeight="1">
      <c r="A319" s="84"/>
      <c r="B319" s="29"/>
      <c r="C319" s="28"/>
      <c r="D319" s="28"/>
      <c r="E319" s="28"/>
      <c r="F319" s="85"/>
      <c r="G319" s="29"/>
      <c r="H319" s="86"/>
      <c r="I319" s="73"/>
      <c r="J319" s="73"/>
      <c r="K319" s="73"/>
      <c r="L319" s="73"/>
      <c r="M319" s="73"/>
      <c r="N319" s="73"/>
      <c r="O319" s="73"/>
      <c r="P319" s="73"/>
      <c r="Q319" s="73"/>
      <c r="R319" s="73"/>
      <c r="S319" s="73"/>
      <c r="T319" s="73"/>
      <c r="U319" s="73"/>
      <c r="V319" s="73"/>
      <c r="W319" s="73"/>
      <c r="X319" s="73"/>
      <c r="Y319" s="73"/>
      <c r="Z319" s="73"/>
      <c r="AA319" s="73"/>
      <c r="AB319" s="73"/>
      <c r="AC319" s="73"/>
      <c r="AD319" s="73"/>
      <c r="AE319" s="73"/>
      <c r="AF319" s="73"/>
      <c r="AG319" s="73"/>
      <c r="AH319" s="73"/>
      <c r="AI319" s="73"/>
    </row>
    <row r="320" spans="1:35" ht="12.75" customHeight="1">
      <c r="A320" s="84"/>
      <c r="B320" s="29"/>
      <c r="C320" s="28"/>
      <c r="D320" s="28"/>
      <c r="E320" s="28"/>
      <c r="F320" s="85"/>
      <c r="G320" s="29"/>
      <c r="H320" s="86"/>
      <c r="I320" s="73"/>
      <c r="J320" s="73"/>
      <c r="K320" s="73"/>
      <c r="L320" s="73"/>
      <c r="M320" s="73"/>
      <c r="N320" s="73"/>
      <c r="O320" s="73"/>
      <c r="P320" s="73"/>
      <c r="Q320" s="73"/>
      <c r="R320" s="73"/>
      <c r="S320" s="73"/>
      <c r="T320" s="73"/>
      <c r="U320" s="73"/>
      <c r="V320" s="73"/>
      <c r="W320" s="73"/>
      <c r="X320" s="73"/>
      <c r="Y320" s="73"/>
      <c r="Z320" s="73"/>
      <c r="AA320" s="73"/>
      <c r="AB320" s="73"/>
      <c r="AC320" s="73"/>
      <c r="AD320" s="73"/>
      <c r="AE320" s="73"/>
      <c r="AF320" s="73"/>
      <c r="AG320" s="73"/>
      <c r="AH320" s="73"/>
      <c r="AI320" s="73"/>
    </row>
    <row r="321" spans="1:35" ht="12.75" customHeight="1">
      <c r="A321" s="84"/>
      <c r="B321" s="29"/>
      <c r="C321" s="28"/>
      <c r="D321" s="28"/>
      <c r="E321" s="28"/>
      <c r="F321" s="85"/>
      <c r="G321" s="29"/>
      <c r="H321" s="86"/>
      <c r="I321" s="73"/>
      <c r="J321" s="73"/>
      <c r="K321" s="73"/>
      <c r="L321" s="73"/>
      <c r="M321" s="73"/>
      <c r="N321" s="73"/>
      <c r="O321" s="73"/>
      <c r="P321" s="73"/>
      <c r="Q321" s="73"/>
      <c r="R321" s="73"/>
      <c r="S321" s="73"/>
      <c r="T321" s="73"/>
      <c r="U321" s="73"/>
      <c r="V321" s="73"/>
      <c r="W321" s="73"/>
      <c r="X321" s="73"/>
      <c r="Y321" s="73"/>
      <c r="Z321" s="73"/>
      <c r="AA321" s="73"/>
      <c r="AB321" s="73"/>
      <c r="AC321" s="73"/>
      <c r="AD321" s="73"/>
      <c r="AE321" s="73"/>
      <c r="AF321" s="73"/>
      <c r="AG321" s="73"/>
      <c r="AH321" s="73"/>
      <c r="AI321" s="73"/>
    </row>
    <row r="322" spans="1:35" ht="12.75" customHeight="1">
      <c r="A322" s="84"/>
      <c r="B322" s="29"/>
      <c r="C322" s="28"/>
      <c r="D322" s="28"/>
      <c r="E322" s="28"/>
      <c r="F322" s="85"/>
      <c r="G322" s="29"/>
      <c r="H322" s="86"/>
      <c r="I322" s="73"/>
      <c r="J322" s="73"/>
      <c r="K322" s="73"/>
      <c r="L322" s="73"/>
      <c r="M322" s="73"/>
      <c r="N322" s="73"/>
      <c r="O322" s="73"/>
      <c r="P322" s="73"/>
      <c r="Q322" s="73"/>
      <c r="R322" s="73"/>
      <c r="S322" s="73"/>
      <c r="T322" s="73"/>
      <c r="U322" s="73"/>
      <c r="V322" s="73"/>
      <c r="W322" s="73"/>
      <c r="X322" s="73"/>
      <c r="Y322" s="73"/>
      <c r="Z322" s="73"/>
      <c r="AA322" s="73"/>
      <c r="AB322" s="73"/>
      <c r="AC322" s="73"/>
      <c r="AD322" s="73"/>
      <c r="AE322" s="73"/>
      <c r="AF322" s="73"/>
      <c r="AG322" s="73"/>
      <c r="AH322" s="73"/>
      <c r="AI322" s="73"/>
    </row>
    <row r="323" spans="1:35" ht="12.75" customHeight="1">
      <c r="A323" s="84"/>
      <c r="B323" s="29"/>
      <c r="C323" s="28"/>
      <c r="D323" s="28"/>
      <c r="E323" s="28"/>
      <c r="F323" s="85"/>
      <c r="G323" s="29"/>
      <c r="H323" s="86"/>
      <c r="I323" s="73"/>
      <c r="J323" s="73"/>
      <c r="K323" s="73"/>
      <c r="L323" s="73"/>
      <c r="M323" s="73"/>
      <c r="N323" s="73"/>
      <c r="O323" s="73"/>
      <c r="P323" s="73"/>
      <c r="Q323" s="73"/>
      <c r="R323" s="73"/>
      <c r="S323" s="73"/>
      <c r="T323" s="73"/>
      <c r="U323" s="73"/>
      <c r="V323" s="73"/>
      <c r="W323" s="73"/>
      <c r="X323" s="73"/>
      <c r="Y323" s="73"/>
      <c r="Z323" s="73"/>
      <c r="AA323" s="73"/>
      <c r="AB323" s="73"/>
      <c r="AC323" s="73"/>
      <c r="AD323" s="73"/>
      <c r="AE323" s="73"/>
      <c r="AF323" s="73"/>
      <c r="AG323" s="73"/>
      <c r="AH323" s="73"/>
      <c r="AI323" s="73"/>
    </row>
    <row r="324" spans="1:35" ht="12.75" customHeight="1">
      <c r="A324" s="84"/>
      <c r="B324" s="29"/>
      <c r="C324" s="28"/>
      <c r="D324" s="28"/>
      <c r="E324" s="28"/>
      <c r="F324" s="85"/>
      <c r="G324" s="29"/>
      <c r="H324" s="86"/>
      <c r="I324" s="73"/>
      <c r="J324" s="73"/>
      <c r="K324" s="73"/>
      <c r="L324" s="73"/>
      <c r="M324" s="73"/>
      <c r="N324" s="73"/>
      <c r="O324" s="73"/>
      <c r="P324" s="73"/>
      <c r="Q324" s="73"/>
      <c r="R324" s="73"/>
      <c r="S324" s="73"/>
      <c r="T324" s="73"/>
      <c r="U324" s="73"/>
      <c r="V324" s="73"/>
      <c r="W324" s="73"/>
      <c r="X324" s="73"/>
      <c r="Y324" s="73"/>
      <c r="Z324" s="73"/>
      <c r="AA324" s="73"/>
      <c r="AB324" s="73"/>
      <c r="AC324" s="73"/>
      <c r="AD324" s="73"/>
      <c r="AE324" s="73"/>
      <c r="AF324" s="73"/>
      <c r="AG324" s="73"/>
      <c r="AH324" s="73"/>
      <c r="AI324" s="73"/>
    </row>
    <row r="325" spans="1:35" ht="12.75" customHeight="1">
      <c r="A325" s="84"/>
      <c r="B325" s="29"/>
      <c r="C325" s="28"/>
      <c r="D325" s="28"/>
      <c r="E325" s="28"/>
      <c r="F325" s="85"/>
      <c r="G325" s="29"/>
      <c r="H325" s="86"/>
      <c r="I325" s="73"/>
      <c r="J325" s="73"/>
      <c r="K325" s="73"/>
      <c r="L325" s="73"/>
      <c r="M325" s="73"/>
      <c r="N325" s="73"/>
      <c r="O325" s="73"/>
      <c r="P325" s="73"/>
      <c r="Q325" s="73"/>
      <c r="R325" s="73"/>
      <c r="S325" s="73"/>
      <c r="T325" s="73"/>
      <c r="U325" s="73"/>
      <c r="V325" s="73"/>
      <c r="W325" s="73"/>
      <c r="X325" s="73"/>
      <c r="Y325" s="73"/>
      <c r="Z325" s="73"/>
      <c r="AA325" s="73"/>
      <c r="AB325" s="73"/>
      <c r="AC325" s="73"/>
      <c r="AD325" s="73"/>
      <c r="AE325" s="73"/>
      <c r="AF325" s="73"/>
      <c r="AG325" s="73"/>
      <c r="AH325" s="73"/>
      <c r="AI325" s="73"/>
    </row>
    <row r="326" spans="1:35" ht="12.75" customHeight="1">
      <c r="A326" s="84"/>
      <c r="B326" s="29"/>
      <c r="C326" s="28"/>
      <c r="D326" s="28"/>
      <c r="E326" s="28"/>
      <c r="F326" s="85"/>
      <c r="G326" s="29"/>
      <c r="H326" s="86"/>
      <c r="I326" s="73"/>
      <c r="J326" s="73"/>
      <c r="K326" s="73"/>
      <c r="L326" s="73"/>
      <c r="M326" s="73"/>
      <c r="N326" s="73"/>
      <c r="O326" s="73"/>
      <c r="P326" s="73"/>
      <c r="Q326" s="73"/>
      <c r="R326" s="73"/>
      <c r="S326" s="73"/>
      <c r="T326" s="73"/>
      <c r="U326" s="73"/>
      <c r="V326" s="73"/>
      <c r="W326" s="73"/>
      <c r="X326" s="73"/>
      <c r="Y326" s="73"/>
      <c r="Z326" s="73"/>
      <c r="AA326" s="73"/>
      <c r="AB326" s="73"/>
      <c r="AC326" s="73"/>
      <c r="AD326" s="73"/>
      <c r="AE326" s="73"/>
      <c r="AF326" s="73"/>
      <c r="AG326" s="73"/>
      <c r="AH326" s="73"/>
      <c r="AI326" s="73"/>
    </row>
    <row r="327" spans="1:35" ht="12.75" customHeight="1">
      <c r="A327" s="84"/>
      <c r="B327" s="29"/>
      <c r="C327" s="28"/>
      <c r="D327" s="28"/>
      <c r="E327" s="28"/>
      <c r="F327" s="85"/>
      <c r="G327" s="29"/>
      <c r="H327" s="86"/>
      <c r="I327" s="73"/>
      <c r="J327" s="73"/>
      <c r="K327" s="73"/>
      <c r="L327" s="73"/>
      <c r="M327" s="73"/>
      <c r="N327" s="73"/>
      <c r="O327" s="73"/>
      <c r="P327" s="73"/>
      <c r="Q327" s="73"/>
      <c r="R327" s="73"/>
      <c r="S327" s="73"/>
      <c r="T327" s="73"/>
      <c r="U327" s="73"/>
      <c r="V327" s="73"/>
      <c r="W327" s="73"/>
      <c r="X327" s="73"/>
      <c r="Y327" s="73"/>
      <c r="Z327" s="73"/>
      <c r="AA327" s="73"/>
      <c r="AB327" s="73"/>
      <c r="AC327" s="73"/>
      <c r="AD327" s="73"/>
      <c r="AE327" s="73"/>
      <c r="AF327" s="73"/>
      <c r="AG327" s="73"/>
      <c r="AH327" s="73"/>
      <c r="AI327" s="73"/>
    </row>
    <row r="328" spans="1:35" ht="12.75" customHeight="1">
      <c r="A328" s="84"/>
      <c r="B328" s="29"/>
      <c r="C328" s="28"/>
      <c r="D328" s="28"/>
      <c r="E328" s="28"/>
      <c r="F328" s="85"/>
      <c r="G328" s="29"/>
      <c r="H328" s="86"/>
      <c r="I328" s="73"/>
      <c r="J328" s="73"/>
      <c r="K328" s="73"/>
      <c r="L328" s="73"/>
      <c r="M328" s="73"/>
      <c r="N328" s="73"/>
      <c r="O328" s="73"/>
      <c r="P328" s="73"/>
      <c r="Q328" s="73"/>
      <c r="R328" s="73"/>
      <c r="S328" s="73"/>
      <c r="T328" s="73"/>
      <c r="U328" s="73"/>
      <c r="V328" s="73"/>
      <c r="W328" s="73"/>
      <c r="X328" s="73"/>
      <c r="Y328" s="73"/>
      <c r="Z328" s="73"/>
      <c r="AA328" s="73"/>
      <c r="AB328" s="73"/>
      <c r="AC328" s="73"/>
      <c r="AD328" s="73"/>
      <c r="AE328" s="73"/>
      <c r="AF328" s="73"/>
      <c r="AG328" s="73"/>
      <c r="AH328" s="73"/>
      <c r="AI328" s="73"/>
    </row>
    <row r="329" spans="1:35" ht="12.75" customHeight="1">
      <c r="A329" s="84"/>
      <c r="B329" s="29"/>
      <c r="C329" s="28"/>
      <c r="D329" s="28"/>
      <c r="E329" s="28"/>
      <c r="F329" s="85"/>
      <c r="G329" s="29"/>
      <c r="H329" s="86"/>
      <c r="I329" s="73"/>
      <c r="J329" s="73"/>
      <c r="K329" s="73"/>
      <c r="L329" s="73"/>
      <c r="M329" s="73"/>
      <c r="N329" s="73"/>
      <c r="O329" s="73"/>
      <c r="P329" s="73"/>
      <c r="Q329" s="73"/>
      <c r="R329" s="73"/>
      <c r="S329" s="73"/>
      <c r="T329" s="73"/>
      <c r="U329" s="73"/>
      <c r="V329" s="73"/>
      <c r="W329" s="73"/>
      <c r="X329" s="73"/>
      <c r="Y329" s="73"/>
      <c r="Z329" s="73"/>
      <c r="AA329" s="73"/>
      <c r="AB329" s="73"/>
      <c r="AC329" s="73"/>
      <c r="AD329" s="73"/>
      <c r="AE329" s="73"/>
      <c r="AF329" s="73"/>
      <c r="AG329" s="73"/>
      <c r="AH329" s="73"/>
      <c r="AI329" s="73"/>
    </row>
    <row r="330" spans="1:35" ht="12.75" customHeight="1">
      <c r="A330" s="84"/>
      <c r="B330" s="16"/>
      <c r="C330" s="18"/>
      <c r="D330" s="18"/>
      <c r="E330" s="16"/>
      <c r="F330" s="16"/>
      <c r="G330" s="16"/>
      <c r="H330" s="86"/>
      <c r="I330" s="73"/>
      <c r="J330" s="73"/>
      <c r="K330" s="73"/>
      <c r="L330" s="73"/>
      <c r="M330" s="73"/>
      <c r="N330" s="73"/>
      <c r="O330" s="73"/>
      <c r="P330" s="73"/>
      <c r="Q330" s="73"/>
      <c r="R330" s="73"/>
      <c r="S330" s="73"/>
      <c r="T330" s="73"/>
      <c r="U330" s="73"/>
      <c r="V330" s="73"/>
      <c r="W330" s="73"/>
      <c r="X330" s="73"/>
      <c r="Y330" s="73"/>
      <c r="Z330" s="73"/>
      <c r="AA330" s="73"/>
      <c r="AB330" s="73"/>
      <c r="AC330" s="73"/>
      <c r="AD330" s="73"/>
      <c r="AE330" s="73"/>
      <c r="AF330" s="73"/>
      <c r="AG330" s="73"/>
      <c r="AH330" s="73"/>
      <c r="AI330" s="73"/>
    </row>
    <row r="331" spans="1:35" ht="12.75" customHeight="1">
      <c r="A331" s="84"/>
      <c r="B331" s="16"/>
      <c r="C331" s="18"/>
      <c r="D331" s="18"/>
      <c r="E331" s="16"/>
      <c r="F331" s="16"/>
      <c r="G331" s="16"/>
      <c r="H331" s="86"/>
      <c r="I331" s="73"/>
      <c r="J331" s="73"/>
      <c r="K331" s="73"/>
      <c r="L331" s="73"/>
      <c r="M331" s="73"/>
      <c r="N331" s="73"/>
      <c r="O331" s="73"/>
      <c r="P331" s="73"/>
      <c r="Q331" s="73"/>
      <c r="R331" s="73"/>
      <c r="S331" s="73"/>
      <c r="T331" s="73"/>
      <c r="U331" s="73"/>
      <c r="V331" s="73"/>
      <c r="W331" s="73"/>
      <c r="X331" s="73"/>
      <c r="Y331" s="73"/>
      <c r="Z331" s="73"/>
      <c r="AA331" s="73"/>
      <c r="AB331" s="73"/>
      <c r="AC331" s="73"/>
      <c r="AD331" s="73"/>
      <c r="AE331" s="73"/>
      <c r="AF331" s="73"/>
      <c r="AG331" s="73"/>
      <c r="AH331" s="73"/>
      <c r="AI331" s="73"/>
    </row>
    <row r="332" spans="1:35" ht="12.75" customHeight="1">
      <c r="A332" s="84"/>
      <c r="B332" s="16"/>
      <c r="C332" s="18"/>
      <c r="D332" s="18"/>
      <c r="E332" s="16"/>
      <c r="F332" s="16"/>
      <c r="G332" s="16"/>
      <c r="H332" s="86"/>
      <c r="I332" s="73"/>
      <c r="J332" s="73"/>
      <c r="K332" s="73"/>
      <c r="L332" s="73"/>
      <c r="M332" s="73"/>
      <c r="N332" s="73"/>
      <c r="O332" s="73"/>
      <c r="P332" s="73"/>
      <c r="Q332" s="73"/>
      <c r="R332" s="73"/>
      <c r="S332" s="73"/>
      <c r="T332" s="73"/>
      <c r="U332" s="73"/>
      <c r="V332" s="73"/>
      <c r="W332" s="73"/>
      <c r="X332" s="73"/>
      <c r="Y332" s="73"/>
      <c r="Z332" s="73"/>
      <c r="AA332" s="73"/>
      <c r="AB332" s="73"/>
      <c r="AC332" s="73"/>
      <c r="AD332" s="73"/>
      <c r="AE332" s="73"/>
      <c r="AF332" s="73"/>
      <c r="AG332" s="73"/>
      <c r="AH332" s="73"/>
      <c r="AI332" s="73"/>
    </row>
    <row r="333" spans="1:35" ht="12.75" customHeight="1">
      <c r="A333" s="84"/>
      <c r="B333" s="16"/>
      <c r="C333" s="18"/>
      <c r="D333" s="18"/>
      <c r="E333" s="16"/>
      <c r="F333" s="16"/>
      <c r="G333" s="16"/>
      <c r="H333" s="86"/>
      <c r="I333" s="73"/>
      <c r="J333" s="73"/>
      <c r="K333" s="73"/>
      <c r="L333" s="73"/>
      <c r="M333" s="73"/>
      <c r="N333" s="73"/>
      <c r="O333" s="73"/>
      <c r="P333" s="73"/>
      <c r="Q333" s="73"/>
      <c r="R333" s="73"/>
      <c r="S333" s="73"/>
      <c r="T333" s="73"/>
      <c r="U333" s="73"/>
      <c r="V333" s="73"/>
      <c r="W333" s="73"/>
      <c r="X333" s="73"/>
      <c r="Y333" s="73"/>
      <c r="Z333" s="73"/>
      <c r="AA333" s="73"/>
      <c r="AB333" s="73"/>
      <c r="AC333" s="73"/>
      <c r="AD333" s="73"/>
      <c r="AE333" s="73"/>
      <c r="AF333" s="73"/>
      <c r="AG333" s="73"/>
      <c r="AH333" s="73"/>
      <c r="AI333" s="73"/>
    </row>
    <row r="334" spans="1:35" ht="12.75" customHeight="1">
      <c r="A334" s="84"/>
      <c r="B334" s="16"/>
      <c r="C334" s="18"/>
      <c r="D334" s="18"/>
      <c r="E334" s="16"/>
      <c r="F334" s="16"/>
      <c r="G334" s="16"/>
      <c r="H334" s="86"/>
      <c r="I334" s="73"/>
      <c r="J334" s="73"/>
      <c r="K334" s="73"/>
      <c r="L334" s="73"/>
      <c r="M334" s="73"/>
      <c r="N334" s="73"/>
      <c r="O334" s="73"/>
      <c r="P334" s="73"/>
      <c r="Q334" s="73"/>
      <c r="R334" s="73"/>
      <c r="S334" s="73"/>
      <c r="T334" s="73"/>
      <c r="U334" s="73"/>
      <c r="V334" s="73"/>
      <c r="W334" s="73"/>
      <c r="X334" s="73"/>
      <c r="Y334" s="73"/>
      <c r="Z334" s="73"/>
      <c r="AA334" s="73"/>
      <c r="AB334" s="73"/>
      <c r="AC334" s="73"/>
      <c r="AD334" s="73"/>
      <c r="AE334" s="73"/>
      <c r="AF334" s="73"/>
      <c r="AG334" s="73"/>
      <c r="AH334" s="73"/>
      <c r="AI334" s="73"/>
    </row>
    <row r="335" spans="1:35" ht="12.75" customHeight="1">
      <c r="A335" s="84"/>
      <c r="B335" s="16"/>
      <c r="C335" s="18"/>
      <c r="D335" s="18"/>
      <c r="E335" s="16"/>
      <c r="F335" s="16"/>
      <c r="G335" s="16"/>
      <c r="H335" s="86"/>
      <c r="I335" s="73"/>
      <c r="J335" s="73"/>
      <c r="K335" s="73"/>
      <c r="L335" s="73"/>
      <c r="M335" s="73"/>
      <c r="N335" s="73"/>
      <c r="O335" s="73"/>
      <c r="P335" s="73"/>
      <c r="Q335" s="73"/>
      <c r="R335" s="73"/>
      <c r="S335" s="73"/>
      <c r="T335" s="73"/>
      <c r="U335" s="73"/>
      <c r="V335" s="73"/>
      <c r="W335" s="73"/>
      <c r="X335" s="73"/>
      <c r="Y335" s="73"/>
      <c r="Z335" s="73"/>
      <c r="AA335" s="73"/>
      <c r="AB335" s="73"/>
      <c r="AC335" s="73"/>
      <c r="AD335" s="73"/>
      <c r="AE335" s="73"/>
      <c r="AF335" s="73"/>
      <c r="AG335" s="73"/>
      <c r="AH335" s="73"/>
      <c r="AI335" s="73"/>
    </row>
    <row r="336" spans="1:35" ht="12.75" customHeight="1">
      <c r="A336" s="84"/>
      <c r="B336" s="16"/>
      <c r="C336" s="18"/>
      <c r="D336" s="18"/>
      <c r="E336" s="16"/>
      <c r="F336" s="16"/>
      <c r="G336" s="16"/>
      <c r="H336" s="86"/>
      <c r="I336" s="73"/>
      <c r="J336" s="73"/>
      <c r="K336" s="73"/>
      <c r="L336" s="73"/>
      <c r="M336" s="73"/>
      <c r="N336" s="73"/>
      <c r="O336" s="73"/>
      <c r="P336" s="73"/>
      <c r="Q336" s="73"/>
      <c r="R336" s="73"/>
      <c r="S336" s="73"/>
      <c r="T336" s="73"/>
      <c r="U336" s="73"/>
      <c r="V336" s="73"/>
      <c r="W336" s="73"/>
      <c r="X336" s="73"/>
      <c r="Y336" s="73"/>
      <c r="Z336" s="73"/>
      <c r="AA336" s="73"/>
      <c r="AB336" s="73"/>
      <c r="AC336" s="73"/>
      <c r="AD336" s="73"/>
      <c r="AE336" s="73"/>
      <c r="AF336" s="73"/>
      <c r="AG336" s="73"/>
      <c r="AH336" s="73"/>
      <c r="AI336" s="73"/>
    </row>
    <row r="337" spans="1:35" ht="12.75" customHeight="1">
      <c r="A337" s="84"/>
      <c r="B337" s="16"/>
      <c r="C337" s="18"/>
      <c r="D337" s="18"/>
      <c r="E337" s="16"/>
      <c r="F337" s="16"/>
      <c r="G337" s="16"/>
      <c r="H337" s="86"/>
      <c r="I337" s="73"/>
      <c r="J337" s="73"/>
      <c r="K337" s="73"/>
      <c r="L337" s="73"/>
      <c r="M337" s="73"/>
      <c r="N337" s="73"/>
      <c r="O337" s="73"/>
      <c r="P337" s="73"/>
      <c r="Q337" s="73"/>
      <c r="R337" s="73"/>
      <c r="S337" s="73"/>
      <c r="T337" s="73"/>
      <c r="U337" s="73"/>
      <c r="V337" s="73"/>
      <c r="W337" s="73"/>
      <c r="X337" s="73"/>
      <c r="Y337" s="73"/>
      <c r="Z337" s="73"/>
      <c r="AA337" s="73"/>
      <c r="AB337" s="73"/>
      <c r="AC337" s="73"/>
      <c r="AD337" s="73"/>
      <c r="AE337" s="73"/>
      <c r="AF337" s="73"/>
      <c r="AG337" s="73"/>
      <c r="AH337" s="73"/>
      <c r="AI337" s="73"/>
    </row>
    <row r="338" spans="1:35" ht="12.75" customHeight="1">
      <c r="A338" s="84"/>
      <c r="B338" s="16"/>
      <c r="C338" s="18"/>
      <c r="D338" s="18"/>
      <c r="E338" s="16"/>
      <c r="F338" s="16"/>
      <c r="G338" s="16"/>
      <c r="H338" s="86"/>
      <c r="I338" s="73"/>
      <c r="J338" s="73"/>
      <c r="K338" s="73"/>
      <c r="L338" s="73"/>
      <c r="M338" s="73"/>
      <c r="N338" s="73"/>
      <c r="O338" s="73"/>
      <c r="P338" s="73"/>
      <c r="Q338" s="73"/>
      <c r="R338" s="73"/>
      <c r="S338" s="73"/>
      <c r="T338" s="73"/>
      <c r="U338" s="73"/>
      <c r="V338" s="73"/>
      <c r="W338" s="73"/>
      <c r="X338" s="73"/>
      <c r="Y338" s="73"/>
      <c r="Z338" s="73"/>
      <c r="AA338" s="73"/>
      <c r="AB338" s="73"/>
      <c r="AC338" s="73"/>
      <c r="AD338" s="73"/>
      <c r="AE338" s="73"/>
      <c r="AF338" s="73"/>
      <c r="AG338" s="73"/>
      <c r="AH338" s="73"/>
      <c r="AI338" s="73"/>
    </row>
    <row r="339" spans="1:35" ht="12.75" customHeight="1">
      <c r="A339" s="84"/>
      <c r="B339" s="16"/>
      <c r="C339" s="18"/>
      <c r="D339" s="18"/>
      <c r="E339" s="16"/>
      <c r="F339" s="16"/>
      <c r="G339" s="16"/>
      <c r="H339" s="86"/>
      <c r="I339" s="73"/>
      <c r="J339" s="73"/>
      <c r="K339" s="73"/>
      <c r="L339" s="73"/>
      <c r="M339" s="73"/>
      <c r="N339" s="73"/>
      <c r="O339" s="73"/>
      <c r="P339" s="73"/>
      <c r="Q339" s="73"/>
      <c r="R339" s="73"/>
      <c r="S339" s="73"/>
      <c r="T339" s="73"/>
      <c r="U339" s="73"/>
      <c r="V339" s="73"/>
      <c r="W339" s="73"/>
      <c r="X339" s="73"/>
      <c r="Y339" s="73"/>
      <c r="Z339" s="73"/>
      <c r="AA339" s="73"/>
      <c r="AB339" s="73"/>
      <c r="AC339" s="73"/>
      <c r="AD339" s="73"/>
      <c r="AE339" s="73"/>
      <c r="AF339" s="73"/>
      <c r="AG339" s="73"/>
      <c r="AH339" s="73"/>
      <c r="AI339" s="73"/>
    </row>
    <row r="340" spans="1:35" ht="12.75" customHeight="1">
      <c r="A340" s="84"/>
      <c r="B340" s="16"/>
      <c r="C340" s="18"/>
      <c r="D340" s="18"/>
      <c r="E340" s="16"/>
      <c r="F340" s="16"/>
      <c r="G340" s="16"/>
      <c r="H340" s="86"/>
      <c r="I340" s="73"/>
      <c r="J340" s="73"/>
      <c r="K340" s="73"/>
      <c r="L340" s="73"/>
      <c r="M340" s="73"/>
      <c r="N340" s="73"/>
      <c r="O340" s="73"/>
      <c r="P340" s="73"/>
      <c r="Q340" s="73"/>
      <c r="R340" s="73"/>
      <c r="S340" s="73"/>
      <c r="T340" s="73"/>
      <c r="U340" s="73"/>
      <c r="V340" s="73"/>
      <c r="W340" s="73"/>
      <c r="X340" s="73"/>
      <c r="Y340" s="73"/>
      <c r="Z340" s="73"/>
      <c r="AA340" s="73"/>
      <c r="AB340" s="73"/>
      <c r="AC340" s="73"/>
      <c r="AD340" s="73"/>
      <c r="AE340" s="73"/>
      <c r="AF340" s="73"/>
      <c r="AG340" s="73"/>
      <c r="AH340" s="73"/>
      <c r="AI340" s="73"/>
    </row>
    <row r="341" spans="1:35" ht="12.75" customHeight="1">
      <c r="A341" s="84"/>
      <c r="B341" s="16"/>
      <c r="C341" s="18"/>
      <c r="D341" s="18"/>
      <c r="E341" s="16"/>
      <c r="F341" s="16"/>
      <c r="G341" s="16"/>
      <c r="H341" s="86"/>
      <c r="I341" s="73"/>
      <c r="J341" s="73"/>
      <c r="K341" s="73"/>
      <c r="L341" s="73"/>
      <c r="M341" s="73"/>
      <c r="N341" s="73"/>
      <c r="O341" s="73"/>
      <c r="P341" s="73"/>
      <c r="Q341" s="73"/>
      <c r="R341" s="73"/>
      <c r="S341" s="73"/>
      <c r="T341" s="73"/>
      <c r="U341" s="73"/>
      <c r="V341" s="73"/>
      <c r="W341" s="73"/>
      <c r="X341" s="73"/>
      <c r="Y341" s="73"/>
      <c r="Z341" s="73"/>
      <c r="AA341" s="73"/>
      <c r="AB341" s="73"/>
      <c r="AC341" s="73"/>
      <c r="AD341" s="73"/>
      <c r="AE341" s="73"/>
      <c r="AF341" s="73"/>
      <c r="AG341" s="73"/>
      <c r="AH341" s="73"/>
      <c r="AI341" s="73"/>
    </row>
    <row r="342" spans="1:35" ht="12.75" customHeight="1">
      <c r="A342" s="84"/>
      <c r="B342" s="16"/>
      <c r="C342" s="18"/>
      <c r="D342" s="18"/>
      <c r="E342" s="16"/>
      <c r="F342" s="16"/>
      <c r="G342" s="16"/>
      <c r="H342" s="86"/>
      <c r="I342" s="73"/>
      <c r="J342" s="73"/>
      <c r="K342" s="73"/>
      <c r="L342" s="73"/>
      <c r="M342" s="73"/>
      <c r="N342" s="73"/>
      <c r="O342" s="73"/>
      <c r="P342" s="73"/>
      <c r="Q342" s="73"/>
      <c r="R342" s="73"/>
      <c r="S342" s="73"/>
      <c r="T342" s="73"/>
      <c r="U342" s="73"/>
      <c r="V342" s="73"/>
      <c r="W342" s="73"/>
      <c r="X342" s="73"/>
      <c r="Y342" s="73"/>
      <c r="Z342" s="73"/>
      <c r="AA342" s="73"/>
      <c r="AB342" s="73"/>
      <c r="AC342" s="73"/>
      <c r="AD342" s="73"/>
      <c r="AE342" s="73"/>
      <c r="AF342" s="73"/>
      <c r="AG342" s="73"/>
      <c r="AH342" s="73"/>
      <c r="AI342" s="73"/>
    </row>
    <row r="343" spans="1:35" ht="12.75" customHeight="1">
      <c r="A343" s="84"/>
      <c r="B343" s="16"/>
      <c r="C343" s="18"/>
      <c r="D343" s="18"/>
      <c r="E343" s="16"/>
      <c r="F343" s="16"/>
      <c r="G343" s="16"/>
      <c r="H343" s="86"/>
      <c r="I343" s="73"/>
      <c r="J343" s="73"/>
      <c r="K343" s="73"/>
      <c r="L343" s="73"/>
      <c r="M343" s="73"/>
      <c r="N343" s="73"/>
      <c r="O343" s="73"/>
      <c r="P343" s="73"/>
      <c r="Q343" s="73"/>
      <c r="R343" s="73"/>
      <c r="S343" s="73"/>
      <c r="T343" s="73"/>
      <c r="U343" s="73"/>
      <c r="V343" s="73"/>
      <c r="W343" s="73"/>
      <c r="X343" s="73"/>
      <c r="Y343" s="73"/>
      <c r="Z343" s="73"/>
      <c r="AA343" s="73"/>
      <c r="AB343" s="73"/>
      <c r="AC343" s="73"/>
      <c r="AD343" s="73"/>
      <c r="AE343" s="73"/>
      <c r="AF343" s="73"/>
      <c r="AG343" s="73"/>
      <c r="AH343" s="73"/>
      <c r="AI343" s="73"/>
    </row>
    <row r="344" spans="1:35" ht="12.75" customHeight="1">
      <c r="A344" s="84"/>
      <c r="B344" s="16"/>
      <c r="C344" s="18"/>
      <c r="D344" s="18"/>
      <c r="E344" s="16"/>
      <c r="F344" s="16"/>
      <c r="G344" s="16"/>
      <c r="H344" s="86"/>
      <c r="I344" s="73"/>
      <c r="J344" s="73"/>
      <c r="K344" s="73"/>
      <c r="L344" s="73"/>
      <c r="M344" s="73"/>
      <c r="N344" s="73"/>
      <c r="O344" s="73"/>
      <c r="P344" s="73"/>
      <c r="Q344" s="73"/>
      <c r="R344" s="73"/>
      <c r="S344" s="73"/>
      <c r="T344" s="73"/>
      <c r="U344" s="73"/>
      <c r="V344" s="73"/>
      <c r="W344" s="73"/>
      <c r="X344" s="73"/>
      <c r="Y344" s="73"/>
      <c r="Z344" s="73"/>
      <c r="AA344" s="73"/>
      <c r="AB344" s="73"/>
      <c r="AC344" s="73"/>
      <c r="AD344" s="73"/>
      <c r="AE344" s="73"/>
      <c r="AF344" s="73"/>
      <c r="AG344" s="73"/>
      <c r="AH344" s="73"/>
      <c r="AI344" s="73"/>
    </row>
    <row r="345" spans="1:35" ht="12.75" customHeight="1">
      <c r="A345" s="84"/>
      <c r="B345" s="16"/>
      <c r="C345" s="18"/>
      <c r="D345" s="18"/>
      <c r="E345" s="16"/>
      <c r="F345" s="16"/>
      <c r="G345" s="16"/>
      <c r="H345" s="86"/>
      <c r="I345" s="73"/>
      <c r="J345" s="73"/>
      <c r="K345" s="73"/>
      <c r="L345" s="73"/>
      <c r="M345" s="73"/>
      <c r="N345" s="73"/>
      <c r="O345" s="73"/>
      <c r="P345" s="73"/>
      <c r="Q345" s="73"/>
      <c r="R345" s="73"/>
      <c r="S345" s="73"/>
      <c r="T345" s="73"/>
      <c r="U345" s="73"/>
      <c r="V345" s="73"/>
      <c r="W345" s="73"/>
      <c r="X345" s="73"/>
      <c r="Y345" s="73"/>
      <c r="Z345" s="73"/>
      <c r="AA345" s="73"/>
      <c r="AB345" s="73"/>
      <c r="AC345" s="73"/>
      <c r="AD345" s="73"/>
      <c r="AE345" s="73"/>
      <c r="AF345" s="73"/>
      <c r="AG345" s="73"/>
      <c r="AH345" s="73"/>
      <c r="AI345" s="73"/>
    </row>
    <row r="346" spans="1:35" ht="12.75" customHeight="1">
      <c r="A346" s="84"/>
      <c r="B346" s="16"/>
      <c r="C346" s="18"/>
      <c r="D346" s="18"/>
      <c r="E346" s="16"/>
      <c r="F346" s="16"/>
      <c r="G346" s="16"/>
      <c r="H346" s="86"/>
      <c r="I346" s="73"/>
      <c r="J346" s="73"/>
      <c r="K346" s="73"/>
      <c r="L346" s="73"/>
      <c r="M346" s="73"/>
      <c r="N346" s="73"/>
      <c r="O346" s="73"/>
      <c r="P346" s="73"/>
      <c r="Q346" s="73"/>
      <c r="R346" s="73"/>
      <c r="S346" s="73"/>
      <c r="T346" s="73"/>
      <c r="U346" s="73"/>
      <c r="V346" s="73"/>
      <c r="W346" s="73"/>
      <c r="X346" s="73"/>
      <c r="Y346" s="73"/>
      <c r="Z346" s="73"/>
      <c r="AA346" s="73"/>
      <c r="AB346" s="73"/>
      <c r="AC346" s="73"/>
      <c r="AD346" s="73"/>
      <c r="AE346" s="73"/>
      <c r="AF346" s="73"/>
      <c r="AG346" s="73"/>
      <c r="AH346" s="73"/>
      <c r="AI346" s="73"/>
    </row>
    <row r="347" spans="1:35" ht="12.75" customHeight="1">
      <c r="A347" s="84"/>
      <c r="B347" s="16"/>
      <c r="C347" s="18"/>
      <c r="D347" s="18"/>
      <c r="E347" s="16"/>
      <c r="F347" s="16"/>
      <c r="G347" s="16"/>
      <c r="H347" s="86"/>
      <c r="I347" s="73"/>
      <c r="J347" s="73"/>
      <c r="K347" s="73"/>
      <c r="L347" s="73"/>
      <c r="M347" s="73"/>
      <c r="N347" s="73"/>
      <c r="O347" s="73"/>
      <c r="P347" s="73"/>
      <c r="Q347" s="73"/>
      <c r="R347" s="73"/>
      <c r="S347" s="73"/>
      <c r="T347" s="73"/>
      <c r="U347" s="73"/>
      <c r="V347" s="73"/>
      <c r="W347" s="73"/>
      <c r="X347" s="73"/>
      <c r="Y347" s="73"/>
      <c r="Z347" s="73"/>
      <c r="AA347" s="73"/>
      <c r="AB347" s="73"/>
      <c r="AC347" s="73"/>
      <c r="AD347" s="73"/>
      <c r="AE347" s="73"/>
      <c r="AF347" s="73"/>
      <c r="AG347" s="73"/>
      <c r="AH347" s="73"/>
      <c r="AI347" s="73"/>
    </row>
    <row r="348" spans="1:35" ht="12.75" customHeight="1">
      <c r="A348" s="84"/>
      <c r="B348" s="16"/>
      <c r="C348" s="18"/>
      <c r="D348" s="18"/>
      <c r="E348" s="16"/>
      <c r="F348" s="16"/>
      <c r="G348" s="16"/>
      <c r="H348" s="86"/>
      <c r="I348" s="73"/>
      <c r="J348" s="73"/>
      <c r="K348" s="73"/>
      <c r="L348" s="73"/>
      <c r="M348" s="73"/>
      <c r="N348" s="73"/>
      <c r="O348" s="73"/>
      <c r="P348" s="73"/>
      <c r="Q348" s="73"/>
      <c r="R348" s="73"/>
      <c r="S348" s="73"/>
      <c r="T348" s="73"/>
      <c r="U348" s="73"/>
      <c r="V348" s="73"/>
      <c r="W348" s="73"/>
      <c r="X348" s="73"/>
      <c r="Y348" s="73"/>
      <c r="Z348" s="73"/>
      <c r="AA348" s="73"/>
      <c r="AB348" s="73"/>
      <c r="AC348" s="73"/>
      <c r="AD348" s="73"/>
      <c r="AE348" s="73"/>
      <c r="AF348" s="73"/>
      <c r="AG348" s="73"/>
      <c r="AH348" s="73"/>
      <c r="AI348" s="73"/>
    </row>
    <row r="349" spans="1:35" ht="12.75" customHeight="1">
      <c r="A349" s="84"/>
      <c r="B349" s="16"/>
      <c r="C349" s="18"/>
      <c r="D349" s="18"/>
      <c r="E349" s="16"/>
      <c r="F349" s="16"/>
      <c r="G349" s="16"/>
      <c r="H349" s="86"/>
      <c r="I349" s="73"/>
      <c r="J349" s="73"/>
      <c r="K349" s="73"/>
      <c r="L349" s="73"/>
      <c r="M349" s="73"/>
      <c r="N349" s="73"/>
      <c r="O349" s="73"/>
      <c r="P349" s="73"/>
      <c r="Q349" s="73"/>
      <c r="R349" s="73"/>
      <c r="S349" s="73"/>
      <c r="T349" s="73"/>
      <c r="U349" s="73"/>
      <c r="V349" s="73"/>
      <c r="W349" s="73"/>
      <c r="X349" s="73"/>
      <c r="Y349" s="73"/>
      <c r="Z349" s="73"/>
      <c r="AA349" s="73"/>
      <c r="AB349" s="73"/>
      <c r="AC349" s="73"/>
      <c r="AD349" s="73"/>
      <c r="AE349" s="73"/>
      <c r="AF349" s="73"/>
      <c r="AG349" s="73"/>
      <c r="AH349" s="73"/>
      <c r="AI349" s="73"/>
    </row>
    <row r="350" spans="1:35" ht="12.75" customHeight="1">
      <c r="A350" s="84"/>
      <c r="B350" s="16"/>
      <c r="C350" s="18"/>
      <c r="D350" s="18"/>
      <c r="E350" s="16"/>
      <c r="F350" s="16"/>
      <c r="G350" s="16"/>
      <c r="H350" s="86"/>
      <c r="I350" s="73"/>
      <c r="J350" s="73"/>
      <c r="K350" s="73"/>
      <c r="L350" s="73"/>
      <c r="M350" s="73"/>
      <c r="N350" s="73"/>
      <c r="O350" s="73"/>
      <c r="P350" s="73"/>
      <c r="Q350" s="73"/>
      <c r="R350" s="73"/>
      <c r="S350" s="73"/>
      <c r="T350" s="73"/>
      <c r="U350" s="73"/>
      <c r="V350" s="73"/>
      <c r="W350" s="73"/>
      <c r="X350" s="73"/>
      <c r="Y350" s="73"/>
      <c r="Z350" s="73"/>
      <c r="AA350" s="73"/>
      <c r="AB350" s="73"/>
      <c r="AC350" s="73"/>
      <c r="AD350" s="73"/>
      <c r="AE350" s="73"/>
      <c r="AF350" s="73"/>
      <c r="AG350" s="73"/>
      <c r="AH350" s="73"/>
      <c r="AI350" s="73"/>
    </row>
    <row r="351" spans="1:35" ht="12.75" customHeight="1">
      <c r="A351" s="84"/>
      <c r="B351" s="16"/>
      <c r="C351" s="18"/>
      <c r="D351" s="18"/>
      <c r="E351" s="16"/>
      <c r="F351" s="16"/>
      <c r="G351" s="16"/>
      <c r="H351" s="86"/>
      <c r="I351" s="73"/>
      <c r="J351" s="73"/>
      <c r="K351" s="73"/>
      <c r="L351" s="73"/>
      <c r="M351" s="73"/>
      <c r="N351" s="73"/>
      <c r="O351" s="73"/>
      <c r="P351" s="73"/>
      <c r="Q351" s="73"/>
      <c r="R351" s="73"/>
      <c r="S351" s="73"/>
      <c r="T351" s="73"/>
      <c r="U351" s="73"/>
      <c r="V351" s="73"/>
      <c r="W351" s="73"/>
      <c r="X351" s="73"/>
      <c r="Y351" s="73"/>
      <c r="Z351" s="73"/>
      <c r="AA351" s="73"/>
      <c r="AB351" s="73"/>
      <c r="AC351" s="73"/>
      <c r="AD351" s="73"/>
      <c r="AE351" s="73"/>
      <c r="AF351" s="73"/>
      <c r="AG351" s="73"/>
      <c r="AH351" s="73"/>
      <c r="AI351" s="73"/>
    </row>
    <row r="352" spans="1:35" ht="12.75" customHeight="1">
      <c r="A352" s="84"/>
      <c r="B352" s="16"/>
      <c r="C352" s="18"/>
      <c r="D352" s="18"/>
      <c r="E352" s="16"/>
      <c r="F352" s="16"/>
      <c r="G352" s="16"/>
      <c r="H352" s="86"/>
      <c r="I352" s="73"/>
      <c r="J352" s="73"/>
      <c r="K352" s="73"/>
      <c r="L352" s="73"/>
      <c r="M352" s="73"/>
      <c r="N352" s="73"/>
      <c r="O352" s="73"/>
      <c r="P352" s="73"/>
      <c r="Q352" s="73"/>
      <c r="R352" s="73"/>
      <c r="S352" s="73"/>
      <c r="T352" s="73"/>
      <c r="U352" s="73"/>
      <c r="V352" s="73"/>
      <c r="W352" s="73"/>
      <c r="X352" s="73"/>
      <c r="Y352" s="73"/>
      <c r="Z352" s="73"/>
      <c r="AA352" s="73"/>
      <c r="AB352" s="73"/>
      <c r="AC352" s="73"/>
      <c r="AD352" s="73"/>
      <c r="AE352" s="73"/>
      <c r="AF352" s="73"/>
      <c r="AG352" s="73"/>
      <c r="AH352" s="73"/>
      <c r="AI352" s="73"/>
    </row>
    <row r="353" spans="1:35" ht="12.75" customHeight="1">
      <c r="A353" s="84"/>
      <c r="B353" s="16"/>
      <c r="C353" s="18"/>
      <c r="D353" s="18"/>
      <c r="E353" s="16"/>
      <c r="F353" s="16"/>
      <c r="G353" s="16"/>
      <c r="H353" s="86"/>
      <c r="I353" s="73"/>
      <c r="J353" s="73"/>
      <c r="K353" s="73"/>
      <c r="L353" s="73"/>
      <c r="M353" s="73"/>
      <c r="N353" s="73"/>
      <c r="O353" s="73"/>
      <c r="P353" s="73"/>
      <c r="Q353" s="73"/>
      <c r="R353" s="73"/>
      <c r="S353" s="73"/>
      <c r="T353" s="73"/>
      <c r="U353" s="73"/>
      <c r="V353" s="73"/>
      <c r="W353" s="73"/>
      <c r="X353" s="73"/>
      <c r="Y353" s="73"/>
      <c r="Z353" s="73"/>
      <c r="AA353" s="73"/>
      <c r="AB353" s="73"/>
      <c r="AC353" s="73"/>
      <c r="AD353" s="73"/>
      <c r="AE353" s="73"/>
      <c r="AF353" s="73"/>
      <c r="AG353" s="73"/>
      <c r="AH353" s="73"/>
      <c r="AI353" s="73"/>
    </row>
    <row r="354" spans="1:35" ht="12.75" customHeight="1">
      <c r="A354" s="84"/>
      <c r="B354" s="16"/>
      <c r="C354" s="18"/>
      <c r="D354" s="18"/>
      <c r="E354" s="16"/>
      <c r="F354" s="16"/>
      <c r="G354" s="16"/>
      <c r="H354" s="86"/>
      <c r="I354" s="73"/>
      <c r="J354" s="73"/>
      <c r="K354" s="73"/>
      <c r="L354" s="73"/>
      <c r="M354" s="73"/>
      <c r="N354" s="73"/>
      <c r="O354" s="73"/>
      <c r="P354" s="73"/>
      <c r="Q354" s="73"/>
      <c r="R354" s="73"/>
      <c r="S354" s="73"/>
      <c r="T354" s="73"/>
      <c r="U354" s="73"/>
      <c r="V354" s="73"/>
      <c r="W354" s="73"/>
      <c r="X354" s="73"/>
      <c r="Y354" s="73"/>
      <c r="Z354" s="73"/>
      <c r="AA354" s="73"/>
      <c r="AB354" s="73"/>
      <c r="AC354" s="73"/>
      <c r="AD354" s="73"/>
      <c r="AE354" s="73"/>
      <c r="AF354" s="73"/>
      <c r="AG354" s="73"/>
      <c r="AH354" s="73"/>
      <c r="AI354" s="73"/>
    </row>
    <row r="355" spans="1:35" ht="12.75" customHeight="1">
      <c r="A355" s="84"/>
      <c r="B355" s="16"/>
      <c r="C355" s="18"/>
      <c r="D355" s="18"/>
      <c r="E355" s="16"/>
      <c r="F355" s="16"/>
      <c r="G355" s="16"/>
      <c r="H355" s="86"/>
      <c r="I355" s="73"/>
      <c r="J355" s="73"/>
      <c r="K355" s="73"/>
      <c r="L355" s="73"/>
      <c r="M355" s="73"/>
      <c r="N355" s="73"/>
      <c r="O355" s="73"/>
      <c r="P355" s="73"/>
      <c r="Q355" s="73"/>
      <c r="R355" s="73"/>
      <c r="S355" s="73"/>
      <c r="T355" s="73"/>
      <c r="U355" s="73"/>
      <c r="V355" s="73"/>
      <c r="W355" s="73"/>
      <c r="X355" s="73"/>
      <c r="Y355" s="73"/>
      <c r="Z355" s="73"/>
      <c r="AA355" s="73"/>
      <c r="AB355" s="73"/>
      <c r="AC355" s="73"/>
      <c r="AD355" s="73"/>
      <c r="AE355" s="73"/>
      <c r="AF355" s="73"/>
      <c r="AG355" s="73"/>
      <c r="AH355" s="73"/>
      <c r="AI355" s="73"/>
    </row>
    <row r="356" spans="1:35" ht="12.75" customHeight="1">
      <c r="A356" s="84"/>
      <c r="B356" s="16"/>
      <c r="C356" s="18"/>
      <c r="D356" s="18"/>
      <c r="E356" s="16"/>
      <c r="F356" s="16"/>
      <c r="G356" s="16"/>
      <c r="H356" s="86"/>
      <c r="I356" s="73"/>
      <c r="J356" s="73"/>
      <c r="K356" s="73"/>
      <c r="L356" s="73"/>
      <c r="M356" s="73"/>
      <c r="N356" s="73"/>
      <c r="O356" s="73"/>
      <c r="P356" s="73"/>
      <c r="Q356" s="73"/>
      <c r="R356" s="73"/>
      <c r="S356" s="73"/>
      <c r="T356" s="73"/>
      <c r="U356" s="73"/>
      <c r="V356" s="73"/>
      <c r="W356" s="73"/>
      <c r="X356" s="73"/>
      <c r="Y356" s="73"/>
      <c r="Z356" s="73"/>
      <c r="AA356" s="73"/>
      <c r="AB356" s="73"/>
      <c r="AC356" s="73"/>
      <c r="AD356" s="73"/>
      <c r="AE356" s="73"/>
      <c r="AF356" s="73"/>
      <c r="AG356" s="73"/>
      <c r="AH356" s="73"/>
      <c r="AI356" s="73"/>
    </row>
    <row r="357" spans="1:35" ht="12.75" customHeight="1">
      <c r="A357" s="84"/>
      <c r="B357" s="16"/>
      <c r="C357" s="18"/>
      <c r="D357" s="18"/>
      <c r="E357" s="16"/>
      <c r="F357" s="16"/>
      <c r="G357" s="16"/>
      <c r="H357" s="86"/>
      <c r="I357" s="73"/>
      <c r="J357" s="73"/>
      <c r="K357" s="73"/>
      <c r="L357" s="73"/>
      <c r="M357" s="73"/>
      <c r="N357" s="73"/>
      <c r="O357" s="73"/>
      <c r="P357" s="73"/>
      <c r="Q357" s="73"/>
      <c r="R357" s="73"/>
      <c r="S357" s="73"/>
      <c r="T357" s="73"/>
      <c r="U357" s="73"/>
      <c r="V357" s="73"/>
      <c r="W357" s="73"/>
      <c r="X357" s="73"/>
      <c r="Y357" s="73"/>
      <c r="Z357" s="73"/>
      <c r="AA357" s="73"/>
      <c r="AB357" s="73"/>
      <c r="AC357" s="73"/>
      <c r="AD357" s="73"/>
      <c r="AE357" s="73"/>
      <c r="AF357" s="73"/>
      <c r="AG357" s="73"/>
      <c r="AH357" s="73"/>
      <c r="AI357" s="73"/>
    </row>
    <row r="358" spans="1:35" ht="12.75" customHeight="1">
      <c r="A358" s="84"/>
      <c r="B358" s="16"/>
      <c r="C358" s="18"/>
      <c r="D358" s="18"/>
      <c r="E358" s="16"/>
      <c r="F358" s="16"/>
      <c r="G358" s="16"/>
      <c r="H358" s="86"/>
      <c r="I358" s="73"/>
      <c r="J358" s="73"/>
      <c r="K358" s="73"/>
      <c r="L358" s="73"/>
      <c r="M358" s="73"/>
      <c r="N358" s="73"/>
      <c r="O358" s="73"/>
      <c r="P358" s="73"/>
      <c r="Q358" s="73"/>
      <c r="R358" s="73"/>
      <c r="S358" s="73"/>
      <c r="T358" s="73"/>
      <c r="U358" s="73"/>
      <c r="V358" s="73"/>
      <c r="W358" s="73"/>
      <c r="X358" s="73"/>
      <c r="Y358" s="73"/>
      <c r="Z358" s="73"/>
      <c r="AA358" s="73"/>
      <c r="AB358" s="73"/>
      <c r="AC358" s="73"/>
      <c r="AD358" s="73"/>
      <c r="AE358" s="73"/>
      <c r="AF358" s="73"/>
      <c r="AG358" s="73"/>
      <c r="AH358" s="73"/>
      <c r="AI358" s="73"/>
    </row>
    <row r="359" spans="1:35" ht="12.75" customHeight="1">
      <c r="A359" s="84"/>
      <c r="B359" s="16"/>
      <c r="C359" s="18"/>
      <c r="D359" s="18"/>
      <c r="E359" s="16"/>
      <c r="F359" s="16"/>
      <c r="G359" s="16"/>
      <c r="H359" s="86"/>
      <c r="I359" s="73"/>
      <c r="J359" s="73"/>
      <c r="K359" s="73"/>
      <c r="L359" s="73"/>
      <c r="M359" s="73"/>
      <c r="N359" s="73"/>
      <c r="O359" s="73"/>
      <c r="P359" s="73"/>
      <c r="Q359" s="73"/>
      <c r="R359" s="73"/>
      <c r="S359" s="73"/>
      <c r="T359" s="73"/>
      <c r="U359" s="73"/>
      <c r="V359" s="73"/>
      <c r="W359" s="73"/>
      <c r="X359" s="73"/>
      <c r="Y359" s="73"/>
      <c r="Z359" s="73"/>
      <c r="AA359" s="73"/>
      <c r="AB359" s="73"/>
      <c r="AC359" s="73"/>
      <c r="AD359" s="73"/>
      <c r="AE359" s="73"/>
      <c r="AF359" s="73"/>
      <c r="AG359" s="73"/>
      <c r="AH359" s="73"/>
      <c r="AI359" s="73"/>
    </row>
    <row r="360" spans="1:35" ht="12.75" customHeight="1">
      <c r="A360" s="84"/>
      <c r="B360" s="16"/>
      <c r="C360" s="18"/>
      <c r="D360" s="18"/>
      <c r="E360" s="16"/>
      <c r="F360" s="16"/>
      <c r="G360" s="16"/>
      <c r="H360" s="86"/>
      <c r="I360" s="73"/>
      <c r="J360" s="73"/>
      <c r="K360" s="73"/>
      <c r="L360" s="73"/>
      <c r="M360" s="73"/>
      <c r="N360" s="73"/>
      <c r="O360" s="73"/>
      <c r="P360" s="73"/>
      <c r="Q360" s="73"/>
      <c r="R360" s="73"/>
      <c r="S360" s="73"/>
      <c r="T360" s="73"/>
      <c r="U360" s="73"/>
      <c r="V360" s="73"/>
      <c r="W360" s="73"/>
      <c r="X360" s="73"/>
      <c r="Y360" s="73"/>
      <c r="Z360" s="73"/>
      <c r="AA360" s="73"/>
      <c r="AB360" s="73"/>
      <c r="AC360" s="73"/>
      <c r="AD360" s="73"/>
      <c r="AE360" s="73"/>
      <c r="AF360" s="73"/>
      <c r="AG360" s="73"/>
      <c r="AH360" s="73"/>
      <c r="AI360" s="73"/>
    </row>
    <row r="361" spans="1:35" ht="12.75" customHeight="1">
      <c r="A361" s="84"/>
      <c r="B361" s="16"/>
      <c r="C361" s="18"/>
      <c r="D361" s="18"/>
      <c r="E361" s="16"/>
      <c r="F361" s="16"/>
      <c r="G361" s="16"/>
      <c r="H361" s="86"/>
      <c r="I361" s="73"/>
      <c r="J361" s="73"/>
      <c r="K361" s="73"/>
      <c r="L361" s="73"/>
      <c r="M361" s="73"/>
      <c r="N361" s="73"/>
      <c r="O361" s="73"/>
      <c r="P361" s="73"/>
      <c r="Q361" s="73"/>
      <c r="R361" s="73"/>
      <c r="S361" s="73"/>
      <c r="T361" s="73"/>
      <c r="U361" s="73"/>
      <c r="V361" s="73"/>
      <c r="W361" s="73"/>
      <c r="X361" s="73"/>
      <c r="Y361" s="73"/>
      <c r="Z361" s="73"/>
      <c r="AA361" s="73"/>
      <c r="AB361" s="73"/>
      <c r="AC361" s="73"/>
      <c r="AD361" s="73"/>
      <c r="AE361" s="73"/>
      <c r="AF361" s="73"/>
      <c r="AG361" s="73"/>
      <c r="AH361" s="73"/>
      <c r="AI361" s="73"/>
    </row>
    <row r="362" spans="1:35" ht="12.75" customHeight="1">
      <c r="A362" s="84"/>
      <c r="B362" s="16"/>
      <c r="C362" s="18"/>
      <c r="D362" s="18"/>
      <c r="E362" s="16"/>
      <c r="F362" s="16"/>
      <c r="G362" s="16"/>
      <c r="H362" s="86"/>
      <c r="I362" s="73"/>
      <c r="J362" s="73"/>
      <c r="K362" s="73"/>
      <c r="L362" s="73"/>
      <c r="M362" s="73"/>
      <c r="N362" s="73"/>
      <c r="O362" s="73"/>
      <c r="P362" s="73"/>
      <c r="Q362" s="73"/>
      <c r="R362" s="73"/>
      <c r="S362" s="73"/>
      <c r="T362" s="73"/>
      <c r="U362" s="73"/>
      <c r="V362" s="73"/>
      <c r="W362" s="73"/>
      <c r="X362" s="73"/>
      <c r="Y362" s="73"/>
      <c r="Z362" s="73"/>
      <c r="AA362" s="73"/>
      <c r="AB362" s="73"/>
      <c r="AC362" s="73"/>
      <c r="AD362" s="73"/>
      <c r="AE362" s="73"/>
      <c r="AF362" s="73"/>
      <c r="AG362" s="73"/>
      <c r="AH362" s="73"/>
      <c r="AI362" s="73"/>
    </row>
    <row r="363" spans="1:35" ht="12.75" customHeight="1">
      <c r="A363" s="84"/>
      <c r="B363" s="16"/>
      <c r="C363" s="18"/>
      <c r="D363" s="18"/>
      <c r="E363" s="16"/>
      <c r="F363" s="16"/>
      <c r="G363" s="16"/>
      <c r="H363" s="86"/>
      <c r="I363" s="73"/>
      <c r="J363" s="73"/>
      <c r="K363" s="73"/>
      <c r="L363" s="73"/>
      <c r="M363" s="73"/>
      <c r="N363" s="73"/>
      <c r="O363" s="73"/>
      <c r="P363" s="73"/>
      <c r="Q363" s="73"/>
      <c r="R363" s="73"/>
      <c r="S363" s="73"/>
      <c r="T363" s="73"/>
      <c r="U363" s="73"/>
      <c r="V363" s="73"/>
      <c r="W363" s="73"/>
      <c r="X363" s="73"/>
      <c r="Y363" s="73"/>
      <c r="Z363" s="73"/>
      <c r="AA363" s="73"/>
      <c r="AB363" s="73"/>
      <c r="AC363" s="73"/>
      <c r="AD363" s="73"/>
      <c r="AE363" s="73"/>
      <c r="AF363" s="73"/>
      <c r="AG363" s="73"/>
      <c r="AH363" s="73"/>
      <c r="AI363" s="73"/>
    </row>
    <row r="364" spans="1:35" ht="12.75" customHeight="1">
      <c r="A364" s="84"/>
      <c r="B364" s="16"/>
      <c r="C364" s="18"/>
      <c r="D364" s="18"/>
      <c r="E364" s="16"/>
      <c r="F364" s="16"/>
      <c r="G364" s="16"/>
      <c r="H364" s="86"/>
      <c r="I364" s="73"/>
      <c r="J364" s="73"/>
      <c r="K364" s="73"/>
      <c r="L364" s="73"/>
      <c r="M364" s="73"/>
      <c r="N364" s="73"/>
      <c r="O364" s="73"/>
      <c r="P364" s="73"/>
      <c r="Q364" s="73"/>
      <c r="R364" s="73"/>
      <c r="S364" s="73"/>
      <c r="T364" s="73"/>
      <c r="U364" s="73"/>
      <c r="V364" s="73"/>
      <c r="W364" s="73"/>
      <c r="X364" s="73"/>
      <c r="Y364" s="73"/>
      <c r="Z364" s="73"/>
      <c r="AA364" s="73"/>
      <c r="AB364" s="73"/>
      <c r="AC364" s="73"/>
      <c r="AD364" s="73"/>
      <c r="AE364" s="73"/>
      <c r="AF364" s="73"/>
      <c r="AG364" s="73"/>
      <c r="AH364" s="73"/>
      <c r="AI364" s="73"/>
    </row>
    <row r="365" spans="1:35" ht="12.75" customHeight="1">
      <c r="A365" s="84"/>
      <c r="B365" s="16"/>
      <c r="C365" s="18"/>
      <c r="D365" s="18"/>
      <c r="E365" s="16"/>
      <c r="F365" s="16"/>
      <c r="G365" s="16"/>
      <c r="H365" s="86"/>
      <c r="I365" s="73"/>
      <c r="J365" s="73"/>
      <c r="K365" s="73"/>
      <c r="L365" s="73"/>
      <c r="M365" s="73"/>
      <c r="N365" s="73"/>
      <c r="O365" s="73"/>
      <c r="P365" s="73"/>
      <c r="Q365" s="73"/>
      <c r="R365" s="73"/>
      <c r="S365" s="73"/>
      <c r="T365" s="73"/>
      <c r="U365" s="73"/>
      <c r="V365" s="73"/>
      <c r="W365" s="73"/>
      <c r="X365" s="73"/>
      <c r="Y365" s="73"/>
      <c r="Z365" s="73"/>
      <c r="AA365" s="73"/>
      <c r="AB365" s="73"/>
      <c r="AC365" s="73"/>
      <c r="AD365" s="73"/>
      <c r="AE365" s="73"/>
      <c r="AF365" s="73"/>
      <c r="AG365" s="73"/>
      <c r="AH365" s="73"/>
      <c r="AI365" s="73"/>
    </row>
    <row r="366" spans="1:35" ht="12.75" customHeight="1">
      <c r="A366" s="84"/>
      <c r="B366" s="16"/>
      <c r="C366" s="18"/>
      <c r="D366" s="18"/>
      <c r="E366" s="16"/>
      <c r="F366" s="16"/>
      <c r="G366" s="16"/>
      <c r="H366" s="86"/>
      <c r="I366" s="73"/>
      <c r="J366" s="73"/>
      <c r="K366" s="73"/>
      <c r="L366" s="73"/>
      <c r="M366" s="73"/>
      <c r="N366" s="73"/>
      <c r="O366" s="73"/>
      <c r="P366" s="73"/>
      <c r="Q366" s="73"/>
      <c r="R366" s="73"/>
      <c r="S366" s="73"/>
      <c r="T366" s="73"/>
      <c r="U366" s="73"/>
      <c r="V366" s="73"/>
      <c r="W366" s="73"/>
      <c r="X366" s="73"/>
      <c r="Y366" s="73"/>
      <c r="Z366" s="73"/>
      <c r="AA366" s="73"/>
      <c r="AB366" s="73"/>
      <c r="AC366" s="73"/>
      <c r="AD366" s="73"/>
      <c r="AE366" s="73"/>
      <c r="AF366" s="73"/>
      <c r="AG366" s="73"/>
      <c r="AH366" s="73"/>
      <c r="AI366" s="73"/>
    </row>
    <row r="367" spans="1:35" ht="12.75" customHeight="1">
      <c r="A367" s="84"/>
      <c r="B367" s="16"/>
      <c r="C367" s="18"/>
      <c r="D367" s="18"/>
      <c r="E367" s="16"/>
      <c r="F367" s="16"/>
      <c r="G367" s="16"/>
      <c r="H367" s="86"/>
      <c r="I367" s="73"/>
      <c r="J367" s="73"/>
      <c r="K367" s="73"/>
      <c r="L367" s="73"/>
      <c r="M367" s="73"/>
      <c r="N367" s="73"/>
      <c r="O367" s="73"/>
      <c r="P367" s="73"/>
      <c r="Q367" s="73"/>
      <c r="R367" s="73"/>
      <c r="S367" s="73"/>
      <c r="T367" s="73"/>
      <c r="U367" s="73"/>
      <c r="V367" s="73"/>
      <c r="W367" s="73"/>
      <c r="X367" s="73"/>
      <c r="Y367" s="73"/>
      <c r="Z367" s="73"/>
      <c r="AA367" s="73"/>
      <c r="AB367" s="73"/>
      <c r="AC367" s="73"/>
      <c r="AD367" s="73"/>
      <c r="AE367" s="73"/>
      <c r="AF367" s="73"/>
      <c r="AG367" s="73"/>
      <c r="AH367" s="73"/>
      <c r="AI367" s="73"/>
    </row>
    <row r="368" spans="1:35" ht="12.75" customHeight="1">
      <c r="A368" s="84"/>
      <c r="B368" s="16"/>
      <c r="C368" s="18"/>
      <c r="D368" s="18"/>
      <c r="E368" s="16"/>
      <c r="F368" s="16"/>
      <c r="G368" s="16"/>
      <c r="H368" s="86"/>
      <c r="I368" s="73"/>
      <c r="J368" s="73"/>
      <c r="K368" s="73"/>
      <c r="L368" s="73"/>
      <c r="M368" s="73"/>
      <c r="N368" s="73"/>
      <c r="O368" s="73"/>
      <c r="P368" s="73"/>
      <c r="Q368" s="73"/>
      <c r="R368" s="73"/>
      <c r="S368" s="73"/>
      <c r="T368" s="73"/>
      <c r="U368" s="73"/>
      <c r="V368" s="73"/>
      <c r="W368" s="73"/>
      <c r="X368" s="73"/>
      <c r="Y368" s="73"/>
      <c r="Z368" s="73"/>
      <c r="AA368" s="73"/>
      <c r="AB368" s="73"/>
      <c r="AC368" s="73"/>
      <c r="AD368" s="73"/>
      <c r="AE368" s="73"/>
      <c r="AF368" s="73"/>
      <c r="AG368" s="73"/>
      <c r="AH368" s="73"/>
      <c r="AI368" s="73"/>
    </row>
    <row r="369" spans="1:35" ht="12.75" customHeight="1">
      <c r="A369" s="84"/>
      <c r="B369" s="16"/>
      <c r="C369" s="18"/>
      <c r="D369" s="18"/>
      <c r="E369" s="16"/>
      <c r="F369" s="16"/>
      <c r="G369" s="16"/>
      <c r="H369" s="86"/>
      <c r="I369" s="73"/>
      <c r="J369" s="73"/>
      <c r="K369" s="73"/>
      <c r="L369" s="73"/>
      <c r="M369" s="73"/>
      <c r="N369" s="73"/>
      <c r="O369" s="73"/>
      <c r="P369" s="73"/>
      <c r="Q369" s="73"/>
      <c r="R369" s="73"/>
      <c r="S369" s="73"/>
      <c r="T369" s="73"/>
      <c r="U369" s="73"/>
      <c r="V369" s="73"/>
      <c r="W369" s="73"/>
      <c r="X369" s="73"/>
      <c r="Y369" s="73"/>
      <c r="Z369" s="73"/>
      <c r="AA369" s="73"/>
      <c r="AB369" s="73"/>
      <c r="AC369" s="73"/>
      <c r="AD369" s="73"/>
      <c r="AE369" s="73"/>
      <c r="AF369" s="73"/>
      <c r="AG369" s="73"/>
      <c r="AH369" s="73"/>
      <c r="AI369" s="73"/>
    </row>
    <row r="370" spans="1:35" ht="12.75" customHeight="1">
      <c r="A370" s="84"/>
      <c r="B370" s="16"/>
      <c r="C370" s="18"/>
      <c r="D370" s="18"/>
      <c r="E370" s="16"/>
      <c r="F370" s="16"/>
      <c r="G370" s="16"/>
      <c r="H370" s="86"/>
      <c r="I370" s="18"/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18"/>
      <c r="W370" s="18"/>
      <c r="X370" s="18"/>
      <c r="Y370" s="18"/>
      <c r="Z370" s="18"/>
      <c r="AA370" s="18"/>
      <c r="AB370" s="18"/>
      <c r="AC370" s="18"/>
      <c r="AD370" s="18"/>
      <c r="AE370" s="18"/>
      <c r="AF370" s="18"/>
      <c r="AG370" s="18"/>
      <c r="AH370" s="18"/>
      <c r="AI370" s="18"/>
    </row>
    <row r="371" spans="1:35" ht="12.75" customHeight="1">
      <c r="A371" s="84"/>
      <c r="B371" s="16"/>
      <c r="C371" s="18"/>
      <c r="D371" s="18"/>
      <c r="E371" s="16"/>
      <c r="F371" s="16"/>
      <c r="G371" s="16"/>
      <c r="H371" s="86"/>
      <c r="I371" s="18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18"/>
      <c r="V371" s="18"/>
      <c r="W371" s="18"/>
      <c r="X371" s="18"/>
      <c r="Y371" s="18"/>
      <c r="Z371" s="18"/>
      <c r="AA371" s="18"/>
      <c r="AB371" s="18"/>
      <c r="AC371" s="18"/>
      <c r="AD371" s="18"/>
      <c r="AE371" s="18"/>
      <c r="AF371" s="18"/>
      <c r="AG371" s="18"/>
      <c r="AH371" s="18"/>
      <c r="AI371" s="18"/>
    </row>
    <row r="372" spans="1:35" ht="12.75" customHeight="1">
      <c r="A372" s="84"/>
      <c r="B372" s="16"/>
      <c r="C372" s="18"/>
      <c r="D372" s="18"/>
      <c r="E372" s="16"/>
      <c r="F372" s="16"/>
      <c r="G372" s="16"/>
      <c r="H372" s="86"/>
      <c r="I372" s="18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18"/>
      <c r="V372" s="18"/>
      <c r="W372" s="18"/>
      <c r="X372" s="18"/>
      <c r="Y372" s="18"/>
      <c r="Z372" s="18"/>
      <c r="AA372" s="18"/>
      <c r="AB372" s="18"/>
      <c r="AC372" s="18"/>
      <c r="AD372" s="18"/>
      <c r="AE372" s="18"/>
      <c r="AF372" s="18"/>
      <c r="AG372" s="18"/>
      <c r="AH372" s="18"/>
      <c r="AI372" s="18"/>
    </row>
    <row r="373" spans="1:35" ht="12.75" customHeight="1">
      <c r="A373" s="84"/>
      <c r="B373" s="16"/>
      <c r="C373" s="18"/>
      <c r="D373" s="18"/>
      <c r="E373" s="16"/>
      <c r="F373" s="16"/>
      <c r="G373" s="16"/>
      <c r="H373" s="86"/>
      <c r="I373" s="18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18"/>
      <c r="V373" s="18"/>
      <c r="W373" s="18"/>
      <c r="X373" s="18"/>
      <c r="Y373" s="18"/>
      <c r="Z373" s="18"/>
      <c r="AA373" s="18"/>
      <c r="AB373" s="18"/>
      <c r="AC373" s="18"/>
      <c r="AD373" s="18"/>
      <c r="AE373" s="18"/>
      <c r="AF373" s="18"/>
      <c r="AG373" s="18"/>
      <c r="AH373" s="18"/>
      <c r="AI373" s="18"/>
    </row>
    <row r="374" spans="1:35" ht="12.75" customHeight="1">
      <c r="A374" s="84"/>
      <c r="B374" s="16"/>
      <c r="C374" s="18"/>
      <c r="D374" s="18"/>
      <c r="E374" s="16"/>
      <c r="F374" s="16"/>
      <c r="G374" s="16"/>
      <c r="H374" s="86"/>
      <c r="I374" s="18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18"/>
      <c r="V374" s="18"/>
      <c r="W374" s="18"/>
      <c r="X374" s="18"/>
      <c r="Y374" s="18"/>
      <c r="Z374" s="18"/>
      <c r="AA374" s="18"/>
      <c r="AB374" s="18"/>
      <c r="AC374" s="18"/>
      <c r="AD374" s="18"/>
      <c r="AE374" s="18"/>
      <c r="AF374" s="18"/>
      <c r="AG374" s="18"/>
      <c r="AH374" s="18"/>
      <c r="AI374" s="18"/>
    </row>
    <row r="375" spans="1:35" ht="12.75" customHeight="1">
      <c r="A375" s="84"/>
      <c r="B375" s="16"/>
      <c r="C375" s="18"/>
      <c r="D375" s="18"/>
      <c r="E375" s="16"/>
      <c r="F375" s="16"/>
      <c r="G375" s="16"/>
      <c r="H375" s="86"/>
      <c r="I375" s="18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18"/>
      <c r="W375" s="18"/>
      <c r="X375" s="18"/>
      <c r="Y375" s="18"/>
      <c r="Z375" s="18"/>
      <c r="AA375" s="18"/>
      <c r="AB375" s="18"/>
      <c r="AC375" s="18"/>
      <c r="AD375" s="18"/>
      <c r="AE375" s="18"/>
      <c r="AF375" s="18"/>
      <c r="AG375" s="18"/>
      <c r="AH375" s="18"/>
      <c r="AI375" s="18"/>
    </row>
    <row r="376" spans="1:35" ht="12.75" customHeight="1">
      <c r="A376" s="84"/>
      <c r="B376" s="16"/>
      <c r="C376" s="18"/>
      <c r="D376" s="18"/>
      <c r="E376" s="16"/>
      <c r="F376" s="16"/>
      <c r="G376" s="16"/>
      <c r="H376" s="86"/>
      <c r="I376" s="18"/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18"/>
      <c r="V376" s="18"/>
      <c r="W376" s="18"/>
      <c r="X376" s="18"/>
      <c r="Y376" s="18"/>
      <c r="Z376" s="18"/>
      <c r="AA376" s="18"/>
      <c r="AB376" s="18"/>
      <c r="AC376" s="18"/>
      <c r="AD376" s="18"/>
      <c r="AE376" s="18"/>
      <c r="AF376" s="18"/>
      <c r="AG376" s="18"/>
      <c r="AH376" s="18"/>
      <c r="AI376" s="18"/>
    </row>
    <row r="377" spans="1:35" ht="12.75" customHeight="1">
      <c r="A377" s="84"/>
      <c r="B377" s="16"/>
      <c r="C377" s="18"/>
      <c r="D377" s="18"/>
      <c r="E377" s="16"/>
      <c r="F377" s="16"/>
      <c r="G377" s="16"/>
      <c r="H377" s="86"/>
      <c r="I377" s="18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  <c r="W377" s="18"/>
      <c r="X377" s="18"/>
      <c r="Y377" s="18"/>
      <c r="Z377" s="18"/>
      <c r="AA377" s="18"/>
      <c r="AB377" s="18"/>
      <c r="AC377" s="18"/>
      <c r="AD377" s="18"/>
      <c r="AE377" s="18"/>
      <c r="AF377" s="18"/>
      <c r="AG377" s="18"/>
      <c r="AH377" s="18"/>
      <c r="AI377" s="18"/>
    </row>
    <row r="378" spans="1:35" ht="12.75" customHeight="1">
      <c r="A378" s="84"/>
      <c r="B378" s="16"/>
      <c r="C378" s="18"/>
      <c r="D378" s="18"/>
      <c r="E378" s="16"/>
      <c r="F378" s="16"/>
      <c r="G378" s="16"/>
      <c r="H378" s="86"/>
      <c r="I378" s="18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18"/>
      <c r="W378" s="18"/>
      <c r="X378" s="18"/>
      <c r="Y378" s="18"/>
      <c r="Z378" s="18"/>
      <c r="AA378" s="18"/>
      <c r="AB378" s="18"/>
      <c r="AC378" s="18"/>
      <c r="AD378" s="18"/>
      <c r="AE378" s="18"/>
      <c r="AF378" s="18"/>
      <c r="AG378" s="18"/>
      <c r="AH378" s="18"/>
      <c r="AI378" s="18"/>
    </row>
    <row r="379" spans="1:35" ht="12.75" customHeight="1">
      <c r="A379" s="84"/>
      <c r="B379" s="16"/>
      <c r="C379" s="18"/>
      <c r="D379" s="18"/>
      <c r="E379" s="16"/>
      <c r="F379" s="16"/>
      <c r="G379" s="16"/>
      <c r="H379" s="86"/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  <c r="W379" s="18"/>
      <c r="X379" s="18"/>
      <c r="Y379" s="18"/>
      <c r="Z379" s="18"/>
      <c r="AA379" s="18"/>
      <c r="AB379" s="18"/>
      <c r="AC379" s="18"/>
      <c r="AD379" s="18"/>
      <c r="AE379" s="18"/>
      <c r="AF379" s="18"/>
      <c r="AG379" s="18"/>
      <c r="AH379" s="18"/>
      <c r="AI379" s="18"/>
    </row>
    <row r="380" spans="1:35" ht="12.75" customHeight="1">
      <c r="A380" s="84"/>
      <c r="B380" s="16"/>
      <c r="C380" s="18"/>
      <c r="D380" s="18"/>
      <c r="E380" s="16"/>
      <c r="F380" s="16"/>
      <c r="G380" s="16"/>
      <c r="H380" s="86"/>
      <c r="I380" s="18"/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18"/>
      <c r="V380" s="18"/>
      <c r="W380" s="18"/>
      <c r="X380" s="18"/>
      <c r="Y380" s="18"/>
      <c r="Z380" s="18"/>
      <c r="AA380" s="18"/>
      <c r="AB380" s="18"/>
      <c r="AC380" s="18"/>
      <c r="AD380" s="18"/>
      <c r="AE380" s="18"/>
      <c r="AF380" s="18"/>
      <c r="AG380" s="18"/>
      <c r="AH380" s="18"/>
      <c r="AI380" s="18"/>
    </row>
    <row r="381" spans="1:35" ht="12.75" customHeight="1">
      <c r="A381" s="84"/>
      <c r="B381" s="16"/>
      <c r="C381" s="18"/>
      <c r="D381" s="18"/>
      <c r="E381" s="16"/>
      <c r="F381" s="16"/>
      <c r="G381" s="16"/>
      <c r="H381" s="86"/>
      <c r="I381" s="18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  <c r="W381" s="18"/>
      <c r="X381" s="18"/>
      <c r="Y381" s="18"/>
      <c r="Z381" s="18"/>
      <c r="AA381" s="18"/>
      <c r="AB381" s="18"/>
      <c r="AC381" s="18"/>
      <c r="AD381" s="18"/>
      <c r="AE381" s="18"/>
      <c r="AF381" s="18"/>
      <c r="AG381" s="18"/>
      <c r="AH381" s="18"/>
      <c r="AI381" s="18"/>
    </row>
    <row r="382" spans="1:35" ht="12.75" customHeight="1">
      <c r="A382" s="84"/>
      <c r="B382" s="16"/>
      <c r="C382" s="18"/>
      <c r="D382" s="18"/>
      <c r="E382" s="16"/>
      <c r="F382" s="16"/>
      <c r="G382" s="16"/>
      <c r="H382" s="86"/>
      <c r="I382" s="18"/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18"/>
      <c r="V382" s="18"/>
      <c r="W382" s="18"/>
      <c r="X382" s="18"/>
      <c r="Y382" s="18"/>
      <c r="Z382" s="18"/>
      <c r="AA382" s="18"/>
      <c r="AB382" s="18"/>
      <c r="AC382" s="18"/>
      <c r="AD382" s="18"/>
      <c r="AE382" s="18"/>
      <c r="AF382" s="18"/>
      <c r="AG382" s="18"/>
      <c r="AH382" s="18"/>
      <c r="AI382" s="18"/>
    </row>
    <row r="383" spans="1:35" ht="12.75" customHeight="1">
      <c r="A383" s="84"/>
      <c r="B383" s="16"/>
      <c r="C383" s="18"/>
      <c r="D383" s="18"/>
      <c r="E383" s="16"/>
      <c r="F383" s="16"/>
      <c r="G383" s="16"/>
      <c r="H383" s="86"/>
      <c r="I383" s="18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  <c r="W383" s="18"/>
      <c r="X383" s="18"/>
      <c r="Y383" s="18"/>
      <c r="Z383" s="18"/>
      <c r="AA383" s="18"/>
      <c r="AB383" s="18"/>
      <c r="AC383" s="18"/>
      <c r="AD383" s="18"/>
      <c r="AE383" s="18"/>
      <c r="AF383" s="18"/>
      <c r="AG383" s="18"/>
      <c r="AH383" s="18"/>
      <c r="AI383" s="18"/>
    </row>
    <row r="384" spans="1:35" ht="12.75" customHeight="1">
      <c r="A384" s="84"/>
      <c r="B384" s="16"/>
      <c r="C384" s="18"/>
      <c r="D384" s="18"/>
      <c r="E384" s="16"/>
      <c r="F384" s="16"/>
      <c r="G384" s="16"/>
      <c r="H384" s="86"/>
      <c r="I384" s="18"/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18"/>
      <c r="V384" s="18"/>
      <c r="W384" s="18"/>
      <c r="X384" s="18"/>
      <c r="Y384" s="18"/>
      <c r="Z384" s="18"/>
      <c r="AA384" s="18"/>
      <c r="AB384" s="18"/>
      <c r="AC384" s="18"/>
      <c r="AD384" s="18"/>
      <c r="AE384" s="18"/>
      <c r="AF384" s="18"/>
      <c r="AG384" s="18"/>
      <c r="AH384" s="18"/>
      <c r="AI384" s="18"/>
    </row>
    <row r="385" spans="1:35" ht="12.75" customHeight="1">
      <c r="A385" s="84"/>
      <c r="B385" s="16"/>
      <c r="C385" s="18"/>
      <c r="D385" s="18"/>
      <c r="E385" s="16"/>
      <c r="F385" s="16"/>
      <c r="G385" s="16"/>
      <c r="H385" s="86"/>
      <c r="I385" s="18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18"/>
      <c r="W385" s="18"/>
      <c r="X385" s="18"/>
      <c r="Y385" s="18"/>
      <c r="Z385" s="18"/>
      <c r="AA385" s="18"/>
      <c r="AB385" s="18"/>
      <c r="AC385" s="18"/>
      <c r="AD385" s="18"/>
      <c r="AE385" s="18"/>
      <c r="AF385" s="18"/>
      <c r="AG385" s="18"/>
      <c r="AH385" s="18"/>
      <c r="AI385" s="18"/>
    </row>
    <row r="386" spans="1:35" ht="12.75" customHeight="1">
      <c r="A386" s="84"/>
      <c r="B386" s="16"/>
      <c r="C386" s="18"/>
      <c r="D386" s="18"/>
      <c r="E386" s="16"/>
      <c r="F386" s="16"/>
      <c r="G386" s="16"/>
      <c r="H386" s="86"/>
      <c r="I386" s="18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18"/>
      <c r="V386" s="18"/>
      <c r="W386" s="18"/>
      <c r="X386" s="18"/>
      <c r="Y386" s="18"/>
      <c r="Z386" s="18"/>
      <c r="AA386" s="18"/>
      <c r="AB386" s="18"/>
      <c r="AC386" s="18"/>
      <c r="AD386" s="18"/>
      <c r="AE386" s="18"/>
      <c r="AF386" s="18"/>
      <c r="AG386" s="18"/>
      <c r="AH386" s="18"/>
      <c r="AI386" s="18"/>
    </row>
    <row r="387" spans="1:35" ht="12.75" customHeight="1">
      <c r="A387" s="84"/>
      <c r="B387" s="16"/>
      <c r="C387" s="18"/>
      <c r="D387" s="18"/>
      <c r="E387" s="16"/>
      <c r="F387" s="16"/>
      <c r="G387" s="16"/>
      <c r="H387" s="86"/>
      <c r="I387" s="18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18"/>
      <c r="V387" s="18"/>
      <c r="W387" s="18"/>
      <c r="X387" s="18"/>
      <c r="Y387" s="18"/>
      <c r="Z387" s="18"/>
      <c r="AA387" s="18"/>
      <c r="AB387" s="18"/>
      <c r="AC387" s="18"/>
      <c r="AD387" s="18"/>
      <c r="AE387" s="18"/>
      <c r="AF387" s="18"/>
      <c r="AG387" s="18"/>
      <c r="AH387" s="18"/>
      <c r="AI387" s="18"/>
    </row>
    <row r="388" spans="1:35" ht="12.75" customHeight="1">
      <c r="A388" s="84"/>
      <c r="B388" s="16"/>
      <c r="C388" s="18"/>
      <c r="D388" s="18"/>
      <c r="E388" s="16"/>
      <c r="F388" s="16"/>
      <c r="G388" s="16"/>
      <c r="H388" s="86"/>
      <c r="I388" s="18"/>
      <c r="J388" s="18"/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18"/>
      <c r="V388" s="18"/>
      <c r="W388" s="18"/>
      <c r="X388" s="18"/>
      <c r="Y388" s="18"/>
      <c r="Z388" s="18"/>
      <c r="AA388" s="18"/>
      <c r="AB388" s="18"/>
      <c r="AC388" s="18"/>
      <c r="AD388" s="18"/>
      <c r="AE388" s="18"/>
      <c r="AF388" s="18"/>
      <c r="AG388" s="18"/>
      <c r="AH388" s="18"/>
      <c r="AI388" s="18"/>
    </row>
    <row r="389" spans="1:35" ht="12.75" customHeight="1">
      <c r="A389" s="84"/>
      <c r="B389" s="16"/>
      <c r="C389" s="18"/>
      <c r="D389" s="18"/>
      <c r="E389" s="16"/>
      <c r="F389" s="16"/>
      <c r="G389" s="16"/>
      <c r="H389" s="86"/>
      <c r="I389" s="18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18"/>
      <c r="V389" s="18"/>
      <c r="W389" s="18"/>
      <c r="X389" s="18"/>
      <c r="Y389" s="18"/>
      <c r="Z389" s="18"/>
      <c r="AA389" s="18"/>
      <c r="AB389" s="18"/>
      <c r="AC389" s="18"/>
      <c r="AD389" s="18"/>
      <c r="AE389" s="18"/>
      <c r="AF389" s="18"/>
      <c r="AG389" s="18"/>
      <c r="AH389" s="18"/>
      <c r="AI389" s="18"/>
    </row>
    <row r="390" spans="1:35" ht="12.75" customHeight="1">
      <c r="A390" s="84"/>
      <c r="B390" s="16"/>
      <c r="C390" s="18"/>
      <c r="D390" s="18"/>
      <c r="E390" s="16"/>
      <c r="F390" s="16"/>
      <c r="G390" s="16"/>
      <c r="H390" s="86"/>
      <c r="I390" s="18"/>
      <c r="J390" s="18"/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18"/>
      <c r="V390" s="18"/>
      <c r="W390" s="18"/>
      <c r="X390" s="18"/>
      <c r="Y390" s="18"/>
      <c r="Z390" s="18"/>
      <c r="AA390" s="18"/>
      <c r="AB390" s="18"/>
      <c r="AC390" s="18"/>
      <c r="AD390" s="18"/>
      <c r="AE390" s="18"/>
      <c r="AF390" s="18"/>
      <c r="AG390" s="18"/>
      <c r="AH390" s="18"/>
      <c r="AI390" s="18"/>
    </row>
    <row r="391" spans="1:35" ht="12.75" customHeight="1">
      <c r="A391" s="84"/>
      <c r="B391" s="16"/>
      <c r="C391" s="18"/>
      <c r="D391" s="18"/>
      <c r="E391" s="16"/>
      <c r="F391" s="16"/>
      <c r="G391" s="16"/>
      <c r="H391" s="86"/>
      <c r="I391" s="18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18"/>
      <c r="V391" s="18"/>
      <c r="W391" s="18"/>
      <c r="X391" s="18"/>
      <c r="Y391" s="18"/>
      <c r="Z391" s="18"/>
      <c r="AA391" s="18"/>
      <c r="AB391" s="18"/>
      <c r="AC391" s="18"/>
      <c r="AD391" s="18"/>
      <c r="AE391" s="18"/>
      <c r="AF391" s="18"/>
      <c r="AG391" s="18"/>
      <c r="AH391" s="18"/>
      <c r="AI391" s="18"/>
    </row>
    <row r="392" spans="1:35" ht="12.75" customHeight="1">
      <c r="A392" s="84"/>
      <c r="B392" s="16"/>
      <c r="C392" s="18"/>
      <c r="D392" s="18"/>
      <c r="E392" s="16"/>
      <c r="F392" s="16"/>
      <c r="G392" s="16"/>
      <c r="H392" s="86"/>
      <c r="I392" s="18"/>
      <c r="J392" s="18"/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18"/>
      <c r="V392" s="18"/>
      <c r="W392" s="18"/>
      <c r="X392" s="18"/>
      <c r="Y392" s="18"/>
      <c r="Z392" s="18"/>
      <c r="AA392" s="18"/>
      <c r="AB392" s="18"/>
      <c r="AC392" s="18"/>
      <c r="AD392" s="18"/>
      <c r="AE392" s="18"/>
      <c r="AF392" s="18"/>
      <c r="AG392" s="18"/>
      <c r="AH392" s="18"/>
      <c r="AI392" s="18"/>
    </row>
    <row r="393" spans="1:35" ht="12.75" customHeight="1">
      <c r="A393" s="84"/>
      <c r="B393" s="16"/>
      <c r="C393" s="18"/>
      <c r="D393" s="18"/>
      <c r="E393" s="16"/>
      <c r="F393" s="16"/>
      <c r="G393" s="16"/>
      <c r="H393" s="86"/>
      <c r="I393" s="18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18"/>
      <c r="W393" s="18"/>
      <c r="X393" s="18"/>
      <c r="Y393" s="18"/>
      <c r="Z393" s="18"/>
      <c r="AA393" s="18"/>
      <c r="AB393" s="18"/>
      <c r="AC393" s="18"/>
      <c r="AD393" s="18"/>
      <c r="AE393" s="18"/>
      <c r="AF393" s="18"/>
      <c r="AG393" s="18"/>
      <c r="AH393" s="18"/>
      <c r="AI393" s="18"/>
    </row>
    <row r="394" spans="1:35" ht="12.75" customHeight="1">
      <c r="A394" s="84"/>
      <c r="B394" s="16"/>
      <c r="C394" s="18"/>
      <c r="D394" s="18"/>
      <c r="E394" s="16"/>
      <c r="F394" s="16"/>
      <c r="G394" s="16"/>
      <c r="H394" s="86"/>
      <c r="I394" s="18"/>
      <c r="J394" s="18"/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18"/>
      <c r="V394" s="18"/>
      <c r="W394" s="18"/>
      <c r="X394" s="18"/>
      <c r="Y394" s="18"/>
      <c r="Z394" s="18"/>
      <c r="AA394" s="18"/>
      <c r="AB394" s="18"/>
      <c r="AC394" s="18"/>
      <c r="AD394" s="18"/>
      <c r="AE394" s="18"/>
      <c r="AF394" s="18"/>
      <c r="AG394" s="18"/>
      <c r="AH394" s="18"/>
      <c r="AI394" s="18"/>
    </row>
    <row r="395" spans="1:35" ht="12.75" customHeight="1">
      <c r="A395" s="84"/>
      <c r="B395" s="16"/>
      <c r="C395" s="18"/>
      <c r="D395" s="18"/>
      <c r="E395" s="16"/>
      <c r="F395" s="16"/>
      <c r="G395" s="16"/>
      <c r="H395" s="86"/>
      <c r="I395" s="18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  <c r="W395" s="18"/>
      <c r="X395" s="18"/>
      <c r="Y395" s="18"/>
      <c r="Z395" s="18"/>
      <c r="AA395" s="18"/>
      <c r="AB395" s="18"/>
      <c r="AC395" s="18"/>
      <c r="AD395" s="18"/>
      <c r="AE395" s="18"/>
      <c r="AF395" s="18"/>
      <c r="AG395" s="18"/>
      <c r="AH395" s="18"/>
      <c r="AI395" s="18"/>
    </row>
    <row r="396" spans="1:35" ht="12.75" customHeight="1">
      <c r="A396" s="84"/>
      <c r="B396" s="16"/>
      <c r="C396" s="18"/>
      <c r="D396" s="18"/>
      <c r="E396" s="16"/>
      <c r="F396" s="16"/>
      <c r="G396" s="16"/>
      <c r="H396" s="86"/>
      <c r="I396" s="18"/>
      <c r="J396" s="18"/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18"/>
      <c r="V396" s="18"/>
      <c r="W396" s="18"/>
      <c r="X396" s="18"/>
      <c r="Y396" s="18"/>
      <c r="Z396" s="18"/>
      <c r="AA396" s="18"/>
      <c r="AB396" s="18"/>
      <c r="AC396" s="18"/>
      <c r="AD396" s="18"/>
      <c r="AE396" s="18"/>
      <c r="AF396" s="18"/>
      <c r="AG396" s="18"/>
      <c r="AH396" s="18"/>
      <c r="AI396" s="18"/>
    </row>
    <row r="397" spans="1:35" ht="12.75" customHeight="1">
      <c r="A397" s="84"/>
      <c r="B397" s="16"/>
      <c r="C397" s="18"/>
      <c r="D397" s="18"/>
      <c r="E397" s="16"/>
      <c r="F397" s="16"/>
      <c r="G397" s="16"/>
      <c r="H397" s="86"/>
      <c r="I397" s="18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18"/>
      <c r="V397" s="18"/>
      <c r="W397" s="18"/>
      <c r="X397" s="18"/>
      <c r="Y397" s="18"/>
      <c r="Z397" s="18"/>
      <c r="AA397" s="18"/>
      <c r="AB397" s="18"/>
      <c r="AC397" s="18"/>
      <c r="AD397" s="18"/>
      <c r="AE397" s="18"/>
      <c r="AF397" s="18"/>
      <c r="AG397" s="18"/>
      <c r="AH397" s="18"/>
      <c r="AI397" s="18"/>
    </row>
    <row r="398" spans="1:35" ht="12.75" customHeight="1">
      <c r="A398" s="84"/>
      <c r="B398" s="16"/>
      <c r="C398" s="18"/>
      <c r="D398" s="18"/>
      <c r="E398" s="16"/>
      <c r="F398" s="16"/>
      <c r="G398" s="16"/>
      <c r="H398" s="86"/>
      <c r="I398" s="18"/>
      <c r="J398" s="18"/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18"/>
      <c r="V398" s="18"/>
      <c r="W398" s="18"/>
      <c r="X398" s="18"/>
      <c r="Y398" s="18"/>
      <c r="Z398" s="18"/>
      <c r="AA398" s="18"/>
      <c r="AB398" s="18"/>
      <c r="AC398" s="18"/>
      <c r="AD398" s="18"/>
      <c r="AE398" s="18"/>
      <c r="AF398" s="18"/>
      <c r="AG398" s="18"/>
      <c r="AH398" s="18"/>
      <c r="AI398" s="18"/>
    </row>
    <row r="399" spans="1:35" ht="12.75" customHeight="1">
      <c r="A399" s="84"/>
      <c r="B399" s="16"/>
      <c r="C399" s="18"/>
      <c r="D399" s="18"/>
      <c r="E399" s="16"/>
      <c r="F399" s="16"/>
      <c r="G399" s="16"/>
      <c r="H399" s="86"/>
      <c r="I399" s="18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/>
      <c r="W399" s="18"/>
      <c r="X399" s="18"/>
      <c r="Y399" s="18"/>
      <c r="Z399" s="18"/>
      <c r="AA399" s="18"/>
      <c r="AB399" s="18"/>
      <c r="AC399" s="18"/>
      <c r="AD399" s="18"/>
      <c r="AE399" s="18"/>
      <c r="AF399" s="18"/>
      <c r="AG399" s="18"/>
      <c r="AH399" s="18"/>
      <c r="AI399" s="18"/>
    </row>
    <row r="400" spans="1:35" ht="12.75" customHeight="1">
      <c r="A400" s="84"/>
      <c r="B400" s="16"/>
      <c r="C400" s="18"/>
      <c r="D400" s="18"/>
      <c r="E400" s="16"/>
      <c r="F400" s="16"/>
      <c r="G400" s="16"/>
      <c r="H400" s="86"/>
      <c r="I400" s="18"/>
      <c r="J400" s="18"/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18"/>
      <c r="V400" s="18"/>
      <c r="W400" s="18"/>
      <c r="X400" s="18"/>
      <c r="Y400" s="18"/>
      <c r="Z400" s="18"/>
      <c r="AA400" s="18"/>
      <c r="AB400" s="18"/>
      <c r="AC400" s="18"/>
      <c r="AD400" s="18"/>
      <c r="AE400" s="18"/>
      <c r="AF400" s="18"/>
      <c r="AG400" s="18"/>
      <c r="AH400" s="18"/>
      <c r="AI400" s="18"/>
    </row>
    <row r="401" spans="1:35" ht="12.75" customHeight="1">
      <c r="A401" s="84"/>
      <c r="B401" s="16"/>
      <c r="C401" s="18"/>
      <c r="D401" s="18"/>
      <c r="E401" s="16"/>
      <c r="F401" s="16"/>
      <c r="G401" s="16"/>
      <c r="H401" s="86"/>
      <c r="I401" s="18"/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18"/>
      <c r="V401" s="18"/>
      <c r="W401" s="18"/>
      <c r="X401" s="18"/>
      <c r="Y401" s="18"/>
      <c r="Z401" s="18"/>
      <c r="AA401" s="18"/>
      <c r="AB401" s="18"/>
      <c r="AC401" s="18"/>
      <c r="AD401" s="18"/>
      <c r="AE401" s="18"/>
      <c r="AF401" s="18"/>
      <c r="AG401" s="18"/>
      <c r="AH401" s="18"/>
      <c r="AI401" s="18"/>
    </row>
    <row r="402" spans="1:35" ht="12.75" customHeight="1">
      <c r="A402" s="84"/>
      <c r="B402" s="16"/>
      <c r="C402" s="18"/>
      <c r="D402" s="18"/>
      <c r="E402" s="16"/>
      <c r="F402" s="16"/>
      <c r="G402" s="16"/>
      <c r="H402" s="86"/>
      <c r="I402" s="18"/>
      <c r="J402" s="18"/>
      <c r="K402" s="18"/>
      <c r="L402" s="18"/>
      <c r="M402" s="18"/>
      <c r="N402" s="18"/>
      <c r="O402" s="18"/>
      <c r="P402" s="18"/>
      <c r="Q402" s="18"/>
      <c r="R402" s="18"/>
      <c r="S402" s="18"/>
      <c r="T402" s="18"/>
      <c r="U402" s="18"/>
      <c r="V402" s="18"/>
      <c r="W402" s="18"/>
      <c r="X402" s="18"/>
      <c r="Y402" s="18"/>
      <c r="Z402" s="18"/>
      <c r="AA402" s="18"/>
      <c r="AB402" s="18"/>
      <c r="AC402" s="18"/>
      <c r="AD402" s="18"/>
      <c r="AE402" s="18"/>
      <c r="AF402" s="18"/>
      <c r="AG402" s="18"/>
      <c r="AH402" s="18"/>
      <c r="AI402" s="18"/>
    </row>
    <row r="403" spans="1:35" ht="12.75" customHeight="1">
      <c r="A403" s="84"/>
      <c r="B403" s="16"/>
      <c r="C403" s="18"/>
      <c r="D403" s="18"/>
      <c r="E403" s="16"/>
      <c r="F403" s="16"/>
      <c r="G403" s="16"/>
      <c r="H403" s="86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18"/>
      <c r="W403" s="18"/>
      <c r="X403" s="18"/>
      <c r="Y403" s="18"/>
      <c r="Z403" s="18"/>
      <c r="AA403" s="18"/>
      <c r="AB403" s="18"/>
      <c r="AC403" s="18"/>
      <c r="AD403" s="18"/>
      <c r="AE403" s="18"/>
      <c r="AF403" s="18"/>
      <c r="AG403" s="18"/>
      <c r="AH403" s="18"/>
      <c r="AI403" s="18"/>
    </row>
    <row r="404" spans="1:35" ht="12.75" customHeight="1">
      <c r="A404" s="84"/>
      <c r="B404" s="16"/>
      <c r="C404" s="18"/>
      <c r="D404" s="18"/>
      <c r="E404" s="16"/>
      <c r="F404" s="16"/>
      <c r="G404" s="16"/>
      <c r="H404" s="86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  <c r="AA404" s="18"/>
      <c r="AB404" s="18"/>
      <c r="AC404" s="18"/>
      <c r="AD404" s="18"/>
      <c r="AE404" s="18"/>
      <c r="AF404" s="18"/>
      <c r="AG404" s="18"/>
      <c r="AH404" s="18"/>
      <c r="AI404" s="18"/>
    </row>
    <row r="405" spans="1:35" ht="12.75" customHeight="1">
      <c r="A405" s="84"/>
      <c r="B405" s="16"/>
      <c r="C405" s="18"/>
      <c r="D405" s="18"/>
      <c r="E405" s="16"/>
      <c r="F405" s="16"/>
      <c r="G405" s="16"/>
      <c r="H405" s="86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  <c r="AA405" s="18"/>
      <c r="AB405" s="18"/>
      <c r="AC405" s="18"/>
      <c r="AD405" s="18"/>
      <c r="AE405" s="18"/>
      <c r="AF405" s="18"/>
      <c r="AG405" s="18"/>
      <c r="AH405" s="18"/>
      <c r="AI405" s="18"/>
    </row>
    <row r="406" spans="1:35" ht="12.75" customHeight="1">
      <c r="A406" s="84"/>
      <c r="B406" s="16"/>
      <c r="C406" s="18"/>
      <c r="D406" s="18"/>
      <c r="E406" s="16"/>
      <c r="F406" s="16"/>
      <c r="G406" s="16"/>
      <c r="H406" s="86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  <c r="AA406" s="18"/>
      <c r="AB406" s="18"/>
      <c r="AC406" s="18"/>
      <c r="AD406" s="18"/>
      <c r="AE406" s="18"/>
      <c r="AF406" s="18"/>
      <c r="AG406" s="18"/>
      <c r="AH406" s="18"/>
      <c r="AI406" s="18"/>
    </row>
    <row r="407" spans="1:35" ht="12.75" customHeight="1">
      <c r="A407" s="84"/>
      <c r="B407" s="16"/>
      <c r="C407" s="18"/>
      <c r="D407" s="18"/>
      <c r="E407" s="16"/>
      <c r="F407" s="16"/>
      <c r="G407" s="16"/>
      <c r="H407" s="86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  <c r="AA407" s="18"/>
      <c r="AB407" s="18"/>
      <c r="AC407" s="18"/>
      <c r="AD407" s="18"/>
      <c r="AE407" s="18"/>
      <c r="AF407" s="18"/>
      <c r="AG407" s="18"/>
      <c r="AH407" s="18"/>
      <c r="AI407" s="18"/>
    </row>
    <row r="408" spans="1:35" ht="12.75" customHeight="1">
      <c r="A408" s="84"/>
      <c r="B408" s="16"/>
      <c r="C408" s="18"/>
      <c r="D408" s="18"/>
      <c r="E408" s="16"/>
      <c r="F408" s="16"/>
      <c r="G408" s="16"/>
      <c r="H408" s="86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  <c r="AA408" s="18"/>
      <c r="AB408" s="18"/>
      <c r="AC408" s="18"/>
      <c r="AD408" s="18"/>
      <c r="AE408" s="18"/>
      <c r="AF408" s="18"/>
      <c r="AG408" s="18"/>
      <c r="AH408" s="18"/>
      <c r="AI408" s="18"/>
    </row>
    <row r="409" spans="1:35" ht="12.75" customHeight="1">
      <c r="A409" s="84"/>
      <c r="B409" s="16"/>
      <c r="C409" s="18"/>
      <c r="D409" s="18"/>
      <c r="E409" s="16"/>
      <c r="F409" s="16"/>
      <c r="G409" s="16"/>
      <c r="H409" s="86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  <c r="AA409" s="18"/>
      <c r="AB409" s="18"/>
      <c r="AC409" s="18"/>
      <c r="AD409" s="18"/>
      <c r="AE409" s="18"/>
      <c r="AF409" s="18"/>
      <c r="AG409" s="18"/>
      <c r="AH409" s="18"/>
      <c r="AI409" s="18"/>
    </row>
    <row r="410" spans="1:35" ht="12.75" customHeight="1">
      <c r="A410" s="84"/>
      <c r="B410" s="16"/>
      <c r="C410" s="18"/>
      <c r="D410" s="18"/>
      <c r="E410" s="16"/>
      <c r="F410" s="16"/>
      <c r="G410" s="16"/>
      <c r="H410" s="86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  <c r="AA410" s="18"/>
      <c r="AB410" s="18"/>
      <c r="AC410" s="18"/>
      <c r="AD410" s="18"/>
      <c r="AE410" s="18"/>
      <c r="AF410" s="18"/>
      <c r="AG410" s="18"/>
      <c r="AH410" s="18"/>
      <c r="AI410" s="18"/>
    </row>
    <row r="411" spans="1:35" ht="12.75" customHeight="1">
      <c r="A411" s="84"/>
      <c r="B411" s="16"/>
      <c r="C411" s="18"/>
      <c r="D411" s="18"/>
      <c r="E411" s="16"/>
      <c r="F411" s="16"/>
      <c r="G411" s="16"/>
      <c r="H411" s="86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  <c r="AA411" s="18"/>
      <c r="AB411" s="18"/>
      <c r="AC411" s="18"/>
      <c r="AD411" s="18"/>
      <c r="AE411" s="18"/>
      <c r="AF411" s="18"/>
      <c r="AG411" s="18"/>
      <c r="AH411" s="18"/>
      <c r="AI411" s="18"/>
    </row>
    <row r="412" spans="1:35" ht="12.75" customHeight="1">
      <c r="A412" s="84"/>
      <c r="B412" s="16"/>
      <c r="C412" s="18"/>
      <c r="D412" s="18"/>
      <c r="E412" s="16"/>
      <c r="F412" s="16"/>
      <c r="G412" s="16"/>
      <c r="H412" s="86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  <c r="AA412" s="18"/>
      <c r="AB412" s="18"/>
      <c r="AC412" s="18"/>
      <c r="AD412" s="18"/>
      <c r="AE412" s="18"/>
      <c r="AF412" s="18"/>
      <c r="AG412" s="18"/>
      <c r="AH412" s="18"/>
      <c r="AI412" s="18"/>
    </row>
    <row r="413" spans="1:35" ht="12.75" customHeight="1">
      <c r="A413" s="84"/>
      <c r="B413" s="16"/>
      <c r="C413" s="18"/>
      <c r="D413" s="18"/>
      <c r="E413" s="16"/>
      <c r="F413" s="16"/>
      <c r="G413" s="16"/>
      <c r="H413" s="86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  <c r="AA413" s="18"/>
      <c r="AB413" s="18"/>
      <c r="AC413" s="18"/>
      <c r="AD413" s="18"/>
      <c r="AE413" s="18"/>
      <c r="AF413" s="18"/>
      <c r="AG413" s="18"/>
      <c r="AH413" s="18"/>
      <c r="AI413" s="18"/>
    </row>
    <row r="414" spans="1:35" ht="12.75" customHeight="1">
      <c r="A414" s="84"/>
      <c r="B414" s="16"/>
      <c r="C414" s="18"/>
      <c r="D414" s="18"/>
      <c r="E414" s="16"/>
      <c r="F414" s="16"/>
      <c r="G414" s="16"/>
      <c r="H414" s="86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  <c r="AA414" s="18"/>
      <c r="AB414" s="18"/>
      <c r="AC414" s="18"/>
      <c r="AD414" s="18"/>
      <c r="AE414" s="18"/>
      <c r="AF414" s="18"/>
      <c r="AG414" s="18"/>
      <c r="AH414" s="18"/>
      <c r="AI414" s="18"/>
    </row>
    <row r="415" spans="1:35" ht="12.75" customHeight="1">
      <c r="A415" s="84"/>
      <c r="B415" s="16"/>
      <c r="C415" s="18"/>
      <c r="D415" s="18"/>
      <c r="E415" s="16"/>
      <c r="F415" s="16"/>
      <c r="G415" s="16"/>
      <c r="H415" s="86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  <c r="AA415" s="18"/>
      <c r="AB415" s="18"/>
      <c r="AC415" s="18"/>
      <c r="AD415" s="18"/>
      <c r="AE415" s="18"/>
      <c r="AF415" s="18"/>
      <c r="AG415" s="18"/>
      <c r="AH415" s="18"/>
      <c r="AI415" s="18"/>
    </row>
    <row r="416" spans="1:35" ht="12.75" customHeight="1">
      <c r="A416" s="84"/>
      <c r="B416" s="16"/>
      <c r="C416" s="18"/>
      <c r="D416" s="18"/>
      <c r="E416" s="16"/>
      <c r="F416" s="16"/>
      <c r="G416" s="16"/>
      <c r="H416" s="86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  <c r="AA416" s="18"/>
      <c r="AB416" s="18"/>
      <c r="AC416" s="18"/>
      <c r="AD416" s="18"/>
      <c r="AE416" s="18"/>
      <c r="AF416" s="18"/>
      <c r="AG416" s="18"/>
      <c r="AH416" s="18"/>
      <c r="AI416" s="18"/>
    </row>
    <row r="417" spans="1:35" ht="12.75" customHeight="1">
      <c r="A417" s="84"/>
      <c r="B417" s="16"/>
      <c r="C417" s="18"/>
      <c r="D417" s="18"/>
      <c r="E417" s="16"/>
      <c r="F417" s="16"/>
      <c r="G417" s="16"/>
      <c r="H417" s="86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  <c r="AA417" s="18"/>
      <c r="AB417" s="18"/>
      <c r="AC417" s="18"/>
      <c r="AD417" s="18"/>
      <c r="AE417" s="18"/>
      <c r="AF417" s="18"/>
      <c r="AG417" s="18"/>
      <c r="AH417" s="18"/>
      <c r="AI417" s="18"/>
    </row>
    <row r="418" spans="1:35" ht="12.75" customHeight="1">
      <c r="A418" s="84"/>
      <c r="B418" s="16"/>
      <c r="C418" s="18"/>
      <c r="D418" s="18"/>
      <c r="E418" s="16"/>
      <c r="F418" s="16"/>
      <c r="G418" s="16"/>
      <c r="H418" s="86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  <c r="AA418" s="18"/>
      <c r="AB418" s="18"/>
      <c r="AC418" s="18"/>
      <c r="AD418" s="18"/>
      <c r="AE418" s="18"/>
      <c r="AF418" s="18"/>
      <c r="AG418" s="18"/>
      <c r="AH418" s="18"/>
      <c r="AI418" s="18"/>
    </row>
    <row r="419" spans="1:35" ht="12.75" customHeight="1">
      <c r="A419" s="84"/>
      <c r="B419" s="16"/>
      <c r="C419" s="18"/>
      <c r="D419" s="18"/>
      <c r="E419" s="16"/>
      <c r="F419" s="16"/>
      <c r="G419" s="16"/>
      <c r="H419" s="86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  <c r="AA419" s="18"/>
      <c r="AB419" s="18"/>
      <c r="AC419" s="18"/>
      <c r="AD419" s="18"/>
      <c r="AE419" s="18"/>
      <c r="AF419" s="18"/>
      <c r="AG419" s="18"/>
      <c r="AH419" s="18"/>
      <c r="AI419" s="18"/>
    </row>
    <row r="420" spans="1:35" ht="12.75" customHeight="1">
      <c r="A420" s="84"/>
      <c r="B420" s="16"/>
      <c r="C420" s="18"/>
      <c r="D420" s="18"/>
      <c r="E420" s="16"/>
      <c r="F420" s="16"/>
      <c r="G420" s="16"/>
      <c r="H420" s="86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  <c r="AA420" s="18"/>
      <c r="AB420" s="18"/>
      <c r="AC420" s="18"/>
      <c r="AD420" s="18"/>
      <c r="AE420" s="18"/>
      <c r="AF420" s="18"/>
      <c r="AG420" s="18"/>
      <c r="AH420" s="18"/>
      <c r="AI420" s="18"/>
    </row>
    <row r="421" spans="1:35" ht="12.75" customHeight="1">
      <c r="A421" s="84"/>
      <c r="B421" s="16"/>
      <c r="C421" s="18"/>
      <c r="D421" s="18"/>
      <c r="E421" s="16"/>
      <c r="F421" s="16"/>
      <c r="G421" s="16"/>
      <c r="H421" s="86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  <c r="AA421" s="18"/>
      <c r="AB421" s="18"/>
      <c r="AC421" s="18"/>
      <c r="AD421" s="18"/>
      <c r="AE421" s="18"/>
      <c r="AF421" s="18"/>
      <c r="AG421" s="18"/>
      <c r="AH421" s="18"/>
      <c r="AI421" s="18"/>
    </row>
    <row r="422" spans="1:35" ht="12.75" customHeight="1">
      <c r="A422" s="84"/>
      <c r="B422" s="16"/>
      <c r="C422" s="18"/>
      <c r="D422" s="18"/>
      <c r="E422" s="16"/>
      <c r="F422" s="16"/>
      <c r="G422" s="16"/>
      <c r="H422" s="86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  <c r="AA422" s="18"/>
      <c r="AB422" s="18"/>
      <c r="AC422" s="18"/>
      <c r="AD422" s="18"/>
      <c r="AE422" s="18"/>
      <c r="AF422" s="18"/>
      <c r="AG422" s="18"/>
      <c r="AH422" s="18"/>
      <c r="AI422" s="18"/>
    </row>
    <row r="423" spans="1:35" ht="12.75" customHeight="1">
      <c r="A423" s="84"/>
      <c r="B423" s="16"/>
      <c r="C423" s="18"/>
      <c r="D423" s="18"/>
      <c r="E423" s="16"/>
      <c r="F423" s="16"/>
      <c r="G423" s="16"/>
      <c r="H423" s="86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  <c r="AA423" s="18"/>
      <c r="AB423" s="18"/>
      <c r="AC423" s="18"/>
      <c r="AD423" s="18"/>
      <c r="AE423" s="18"/>
      <c r="AF423" s="18"/>
      <c r="AG423" s="18"/>
      <c r="AH423" s="18"/>
      <c r="AI423" s="18"/>
    </row>
    <row r="424" spans="1:35" ht="12.75" customHeight="1">
      <c r="A424" s="84"/>
      <c r="B424" s="16"/>
      <c r="C424" s="18"/>
      <c r="D424" s="18"/>
      <c r="E424" s="16"/>
      <c r="F424" s="16"/>
      <c r="G424" s="16"/>
      <c r="H424" s="86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  <c r="AA424" s="18"/>
      <c r="AB424" s="18"/>
      <c r="AC424" s="18"/>
      <c r="AD424" s="18"/>
      <c r="AE424" s="18"/>
      <c r="AF424" s="18"/>
      <c r="AG424" s="18"/>
      <c r="AH424" s="18"/>
      <c r="AI424" s="18"/>
    </row>
    <row r="425" spans="1:35" ht="12.75" customHeight="1">
      <c r="A425" s="84"/>
      <c r="B425" s="16"/>
      <c r="C425" s="18"/>
      <c r="D425" s="18"/>
      <c r="E425" s="16"/>
      <c r="F425" s="16"/>
      <c r="G425" s="16"/>
      <c r="H425" s="86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  <c r="AA425" s="18"/>
      <c r="AB425" s="18"/>
      <c r="AC425" s="18"/>
      <c r="AD425" s="18"/>
      <c r="AE425" s="18"/>
      <c r="AF425" s="18"/>
      <c r="AG425" s="18"/>
      <c r="AH425" s="18"/>
      <c r="AI425" s="18"/>
    </row>
    <row r="426" spans="1:35" ht="12.75" customHeight="1">
      <c r="A426" s="84"/>
      <c r="B426" s="16"/>
      <c r="C426" s="18"/>
      <c r="D426" s="18"/>
      <c r="E426" s="16"/>
      <c r="F426" s="16"/>
      <c r="G426" s="16"/>
      <c r="H426" s="86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  <c r="AA426" s="18"/>
      <c r="AB426" s="18"/>
      <c r="AC426" s="18"/>
      <c r="AD426" s="18"/>
      <c r="AE426" s="18"/>
      <c r="AF426" s="18"/>
      <c r="AG426" s="18"/>
      <c r="AH426" s="18"/>
      <c r="AI426" s="18"/>
    </row>
    <row r="427" spans="1:35" ht="12.75" customHeight="1">
      <c r="A427" s="84"/>
      <c r="B427" s="16"/>
      <c r="C427" s="18"/>
      <c r="D427" s="18"/>
      <c r="E427" s="16"/>
      <c r="F427" s="16"/>
      <c r="G427" s="16"/>
      <c r="H427" s="86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  <c r="AA427" s="18"/>
      <c r="AB427" s="18"/>
      <c r="AC427" s="18"/>
      <c r="AD427" s="18"/>
      <c r="AE427" s="18"/>
      <c r="AF427" s="18"/>
      <c r="AG427" s="18"/>
      <c r="AH427" s="18"/>
      <c r="AI427" s="18"/>
    </row>
    <row r="428" spans="1:35" ht="12.75" customHeight="1">
      <c r="A428" s="84"/>
      <c r="B428" s="16"/>
      <c r="C428" s="18"/>
      <c r="D428" s="18"/>
      <c r="E428" s="16"/>
      <c r="F428" s="16"/>
      <c r="G428" s="16"/>
      <c r="H428" s="86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  <c r="AA428" s="18"/>
      <c r="AB428" s="18"/>
      <c r="AC428" s="18"/>
      <c r="AD428" s="18"/>
      <c r="AE428" s="18"/>
      <c r="AF428" s="18"/>
      <c r="AG428" s="18"/>
      <c r="AH428" s="18"/>
      <c r="AI428" s="18"/>
    </row>
    <row r="429" spans="1:35" ht="12.75" customHeight="1">
      <c r="A429" s="84"/>
      <c r="B429" s="16"/>
      <c r="C429" s="18"/>
      <c r="D429" s="18"/>
      <c r="E429" s="16"/>
      <c r="F429" s="16"/>
      <c r="G429" s="16"/>
      <c r="H429" s="86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  <c r="AA429" s="18"/>
      <c r="AB429" s="18"/>
      <c r="AC429" s="18"/>
      <c r="AD429" s="18"/>
      <c r="AE429" s="18"/>
      <c r="AF429" s="18"/>
      <c r="AG429" s="18"/>
      <c r="AH429" s="18"/>
      <c r="AI429" s="18"/>
    </row>
    <row r="430" spans="1:35" ht="12.75" customHeight="1">
      <c r="A430" s="84"/>
      <c r="B430" s="16"/>
      <c r="C430" s="18"/>
      <c r="D430" s="18"/>
      <c r="E430" s="16"/>
      <c r="F430" s="16"/>
      <c r="G430" s="16"/>
      <c r="H430" s="86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  <c r="AA430" s="18"/>
      <c r="AB430" s="18"/>
      <c r="AC430" s="18"/>
      <c r="AD430" s="18"/>
      <c r="AE430" s="18"/>
      <c r="AF430" s="18"/>
      <c r="AG430" s="18"/>
      <c r="AH430" s="18"/>
      <c r="AI430" s="18"/>
    </row>
    <row r="431" spans="1:35" ht="12.75" customHeight="1">
      <c r="A431" s="84"/>
      <c r="B431" s="16"/>
      <c r="C431" s="18"/>
      <c r="D431" s="18"/>
      <c r="E431" s="16"/>
      <c r="F431" s="16"/>
      <c r="G431" s="16"/>
      <c r="H431" s="86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  <c r="AA431" s="18"/>
      <c r="AB431" s="18"/>
      <c r="AC431" s="18"/>
      <c r="AD431" s="18"/>
      <c r="AE431" s="18"/>
      <c r="AF431" s="18"/>
      <c r="AG431" s="18"/>
      <c r="AH431" s="18"/>
      <c r="AI431" s="18"/>
    </row>
    <row r="432" spans="1:35" ht="12.75" customHeight="1">
      <c r="A432" s="84"/>
      <c r="B432" s="16"/>
      <c r="C432" s="18"/>
      <c r="D432" s="18"/>
      <c r="E432" s="16"/>
      <c r="F432" s="16"/>
      <c r="G432" s="16"/>
      <c r="H432" s="86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  <c r="AA432" s="18"/>
      <c r="AB432" s="18"/>
      <c r="AC432" s="18"/>
      <c r="AD432" s="18"/>
      <c r="AE432" s="18"/>
      <c r="AF432" s="18"/>
      <c r="AG432" s="18"/>
      <c r="AH432" s="18"/>
      <c r="AI432" s="18"/>
    </row>
    <row r="433" spans="1:35" ht="12.75" customHeight="1">
      <c r="A433" s="84"/>
      <c r="B433" s="16"/>
      <c r="C433" s="18"/>
      <c r="D433" s="18"/>
      <c r="E433" s="16"/>
      <c r="F433" s="16"/>
      <c r="G433" s="16"/>
      <c r="H433" s="86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  <c r="AA433" s="18"/>
      <c r="AB433" s="18"/>
      <c r="AC433" s="18"/>
      <c r="AD433" s="18"/>
      <c r="AE433" s="18"/>
      <c r="AF433" s="18"/>
      <c r="AG433" s="18"/>
      <c r="AH433" s="18"/>
      <c r="AI433" s="18"/>
    </row>
    <row r="434" spans="1:35" ht="12.75" customHeight="1">
      <c r="A434" s="84"/>
      <c r="B434" s="16"/>
      <c r="C434" s="18"/>
      <c r="D434" s="18"/>
      <c r="E434" s="16"/>
      <c r="F434" s="16"/>
      <c r="G434" s="16"/>
      <c r="H434" s="86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  <c r="AA434" s="18"/>
      <c r="AB434" s="18"/>
      <c r="AC434" s="18"/>
      <c r="AD434" s="18"/>
      <c r="AE434" s="18"/>
      <c r="AF434" s="18"/>
      <c r="AG434" s="18"/>
      <c r="AH434" s="18"/>
      <c r="AI434" s="18"/>
    </row>
    <row r="435" spans="1:35" ht="12.75" customHeight="1">
      <c r="A435" s="84"/>
      <c r="B435" s="16"/>
      <c r="C435" s="18"/>
      <c r="D435" s="18"/>
      <c r="E435" s="16"/>
      <c r="F435" s="16"/>
      <c r="G435" s="16"/>
      <c r="H435" s="86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  <c r="AA435" s="18"/>
      <c r="AB435" s="18"/>
      <c r="AC435" s="18"/>
      <c r="AD435" s="18"/>
      <c r="AE435" s="18"/>
      <c r="AF435" s="18"/>
      <c r="AG435" s="18"/>
      <c r="AH435" s="18"/>
      <c r="AI435" s="18"/>
    </row>
    <row r="436" spans="1:35" ht="12.75" customHeight="1">
      <c r="A436" s="84"/>
      <c r="B436" s="16"/>
      <c r="C436" s="18"/>
      <c r="D436" s="18"/>
      <c r="E436" s="16"/>
      <c r="F436" s="16"/>
      <c r="G436" s="16"/>
      <c r="H436" s="86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  <c r="AA436" s="18"/>
      <c r="AB436" s="18"/>
      <c r="AC436" s="18"/>
      <c r="AD436" s="18"/>
      <c r="AE436" s="18"/>
      <c r="AF436" s="18"/>
      <c r="AG436" s="18"/>
      <c r="AH436" s="18"/>
      <c r="AI436" s="18"/>
    </row>
    <row r="437" spans="1:35" ht="12.75" customHeight="1">
      <c r="A437" s="84"/>
      <c r="B437" s="16"/>
      <c r="C437" s="18"/>
      <c r="D437" s="18"/>
      <c r="E437" s="16"/>
      <c r="F437" s="16"/>
      <c r="G437" s="16"/>
      <c r="H437" s="86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  <c r="AA437" s="18"/>
      <c r="AB437" s="18"/>
      <c r="AC437" s="18"/>
      <c r="AD437" s="18"/>
      <c r="AE437" s="18"/>
      <c r="AF437" s="18"/>
      <c r="AG437" s="18"/>
      <c r="AH437" s="18"/>
      <c r="AI437" s="18"/>
    </row>
    <row r="438" spans="1:35" ht="12.75" customHeight="1">
      <c r="A438" s="84"/>
      <c r="B438" s="16"/>
      <c r="C438" s="18"/>
      <c r="D438" s="18"/>
      <c r="E438" s="16"/>
      <c r="F438" s="16"/>
      <c r="G438" s="16"/>
      <c r="H438" s="86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  <c r="AA438" s="18"/>
      <c r="AB438" s="18"/>
      <c r="AC438" s="18"/>
      <c r="AD438" s="18"/>
      <c r="AE438" s="18"/>
      <c r="AF438" s="18"/>
      <c r="AG438" s="18"/>
      <c r="AH438" s="18"/>
      <c r="AI438" s="18"/>
    </row>
    <row r="439" spans="1:35" ht="12.75" customHeight="1">
      <c r="A439" s="84"/>
      <c r="B439" s="16"/>
      <c r="C439" s="18"/>
      <c r="D439" s="18"/>
      <c r="E439" s="16"/>
      <c r="F439" s="16"/>
      <c r="G439" s="16"/>
      <c r="H439" s="86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  <c r="AA439" s="18"/>
      <c r="AB439" s="18"/>
      <c r="AC439" s="18"/>
      <c r="AD439" s="18"/>
      <c r="AE439" s="18"/>
      <c r="AF439" s="18"/>
      <c r="AG439" s="18"/>
      <c r="AH439" s="18"/>
      <c r="AI439" s="18"/>
    </row>
    <row r="440" spans="1:35" ht="12.75" customHeight="1">
      <c r="A440" s="84"/>
      <c r="B440" s="16"/>
      <c r="C440" s="18"/>
      <c r="D440" s="18"/>
      <c r="E440" s="16"/>
      <c r="F440" s="16"/>
      <c r="G440" s="16"/>
      <c r="H440" s="86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  <c r="AA440" s="18"/>
      <c r="AB440" s="18"/>
      <c r="AC440" s="18"/>
      <c r="AD440" s="18"/>
      <c r="AE440" s="18"/>
      <c r="AF440" s="18"/>
      <c r="AG440" s="18"/>
      <c r="AH440" s="18"/>
      <c r="AI440" s="18"/>
    </row>
    <row r="441" spans="1:35" ht="12.75" customHeight="1">
      <c r="A441" s="84"/>
      <c r="B441" s="16"/>
      <c r="C441" s="18"/>
      <c r="D441" s="18"/>
      <c r="E441" s="16"/>
      <c r="F441" s="16"/>
      <c r="G441" s="16"/>
      <c r="H441" s="86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  <c r="AA441" s="18"/>
      <c r="AB441" s="18"/>
      <c r="AC441" s="18"/>
      <c r="AD441" s="18"/>
      <c r="AE441" s="18"/>
      <c r="AF441" s="18"/>
      <c r="AG441" s="18"/>
      <c r="AH441" s="18"/>
      <c r="AI441" s="18"/>
    </row>
    <row r="442" spans="1:35" ht="12.75" customHeight="1">
      <c r="A442" s="84"/>
      <c r="B442" s="16"/>
      <c r="C442" s="18"/>
      <c r="D442" s="18"/>
      <c r="E442" s="16"/>
      <c r="F442" s="16"/>
      <c r="G442" s="16"/>
      <c r="H442" s="86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  <c r="AA442" s="18"/>
      <c r="AB442" s="18"/>
      <c r="AC442" s="18"/>
      <c r="AD442" s="18"/>
      <c r="AE442" s="18"/>
      <c r="AF442" s="18"/>
      <c r="AG442" s="18"/>
      <c r="AH442" s="18"/>
      <c r="AI442" s="18"/>
    </row>
    <row r="443" spans="1:35" ht="12.75" customHeight="1">
      <c r="A443" s="84"/>
      <c r="B443" s="16"/>
      <c r="C443" s="18"/>
      <c r="D443" s="18"/>
      <c r="E443" s="16"/>
      <c r="F443" s="16"/>
      <c r="G443" s="16"/>
      <c r="H443" s="86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  <c r="AA443" s="18"/>
      <c r="AB443" s="18"/>
      <c r="AC443" s="18"/>
      <c r="AD443" s="18"/>
      <c r="AE443" s="18"/>
      <c r="AF443" s="18"/>
      <c r="AG443" s="18"/>
      <c r="AH443" s="18"/>
      <c r="AI443" s="18"/>
    </row>
    <row r="444" spans="1:35" ht="12.75" customHeight="1">
      <c r="A444" s="84"/>
      <c r="B444" s="16"/>
      <c r="C444" s="18"/>
      <c r="D444" s="18"/>
      <c r="E444" s="16"/>
      <c r="F444" s="16"/>
      <c r="G444" s="16"/>
      <c r="H444" s="86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  <c r="AA444" s="18"/>
      <c r="AB444" s="18"/>
      <c r="AC444" s="18"/>
      <c r="AD444" s="18"/>
      <c r="AE444" s="18"/>
      <c r="AF444" s="18"/>
      <c r="AG444" s="18"/>
      <c r="AH444" s="18"/>
      <c r="AI444" s="18"/>
    </row>
    <row r="445" spans="1:35" ht="12.75" customHeight="1">
      <c r="A445" s="84"/>
      <c r="B445" s="16"/>
      <c r="C445" s="18"/>
      <c r="D445" s="18"/>
      <c r="E445" s="16"/>
      <c r="F445" s="16"/>
      <c r="G445" s="16"/>
      <c r="H445" s="86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  <c r="AA445" s="18"/>
      <c r="AB445" s="18"/>
      <c r="AC445" s="18"/>
      <c r="AD445" s="18"/>
      <c r="AE445" s="18"/>
      <c r="AF445" s="18"/>
      <c r="AG445" s="18"/>
      <c r="AH445" s="18"/>
      <c r="AI445" s="18"/>
    </row>
    <row r="446" spans="1:35" ht="12.75" customHeight="1">
      <c r="A446" s="84"/>
      <c r="B446" s="16"/>
      <c r="C446" s="18"/>
      <c r="D446" s="18"/>
      <c r="E446" s="16"/>
      <c r="F446" s="16"/>
      <c r="G446" s="16"/>
      <c r="H446" s="86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  <c r="AA446" s="18"/>
      <c r="AB446" s="18"/>
      <c r="AC446" s="18"/>
      <c r="AD446" s="18"/>
      <c r="AE446" s="18"/>
      <c r="AF446" s="18"/>
      <c r="AG446" s="18"/>
      <c r="AH446" s="18"/>
      <c r="AI446" s="18"/>
    </row>
    <row r="447" spans="1:35" ht="12.75" customHeight="1">
      <c r="A447" s="84"/>
      <c r="B447" s="16"/>
      <c r="C447" s="18"/>
      <c r="D447" s="18"/>
      <c r="E447" s="16"/>
      <c r="F447" s="16"/>
      <c r="G447" s="16"/>
      <c r="H447" s="86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  <c r="AA447" s="18"/>
      <c r="AB447" s="18"/>
      <c r="AC447" s="18"/>
      <c r="AD447" s="18"/>
      <c r="AE447" s="18"/>
      <c r="AF447" s="18"/>
      <c r="AG447" s="18"/>
      <c r="AH447" s="18"/>
      <c r="AI447" s="18"/>
    </row>
    <row r="448" spans="1:35" ht="12.75" customHeight="1">
      <c r="A448" s="84"/>
      <c r="B448" s="16"/>
      <c r="C448" s="18"/>
      <c r="D448" s="18"/>
      <c r="E448" s="16"/>
      <c r="F448" s="16"/>
      <c r="G448" s="16"/>
      <c r="H448" s="86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  <c r="AA448" s="18"/>
      <c r="AB448" s="18"/>
      <c r="AC448" s="18"/>
      <c r="AD448" s="18"/>
      <c r="AE448" s="18"/>
      <c r="AF448" s="18"/>
      <c r="AG448" s="18"/>
      <c r="AH448" s="18"/>
      <c r="AI448" s="18"/>
    </row>
    <row r="449" spans="1:35" ht="12.75" customHeight="1">
      <c r="A449" s="84"/>
      <c r="B449" s="16"/>
      <c r="C449" s="18"/>
      <c r="D449" s="18"/>
      <c r="E449" s="16"/>
      <c r="F449" s="16"/>
      <c r="G449" s="16"/>
      <c r="H449" s="86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  <c r="AA449" s="18"/>
      <c r="AB449" s="18"/>
      <c r="AC449" s="18"/>
      <c r="AD449" s="18"/>
      <c r="AE449" s="18"/>
      <c r="AF449" s="18"/>
      <c r="AG449" s="18"/>
      <c r="AH449" s="18"/>
      <c r="AI449" s="18"/>
    </row>
    <row r="450" spans="1:35" ht="12.75" customHeight="1">
      <c r="A450" s="84"/>
      <c r="B450" s="16"/>
      <c r="C450" s="18"/>
      <c r="D450" s="18"/>
      <c r="E450" s="16"/>
      <c r="F450" s="16"/>
      <c r="G450" s="16"/>
      <c r="H450" s="86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  <c r="AA450" s="18"/>
      <c r="AB450" s="18"/>
      <c r="AC450" s="18"/>
      <c r="AD450" s="18"/>
      <c r="AE450" s="18"/>
      <c r="AF450" s="18"/>
      <c r="AG450" s="18"/>
      <c r="AH450" s="18"/>
      <c r="AI450" s="18"/>
    </row>
    <row r="451" spans="1:35" ht="12.75" customHeight="1">
      <c r="A451" s="84"/>
      <c r="B451" s="16"/>
      <c r="C451" s="18"/>
      <c r="D451" s="18"/>
      <c r="E451" s="16"/>
      <c r="F451" s="16"/>
      <c r="G451" s="16"/>
      <c r="H451" s="86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  <c r="AA451" s="18"/>
      <c r="AB451" s="18"/>
      <c r="AC451" s="18"/>
      <c r="AD451" s="18"/>
      <c r="AE451" s="18"/>
      <c r="AF451" s="18"/>
      <c r="AG451" s="18"/>
      <c r="AH451" s="18"/>
      <c r="AI451" s="18"/>
    </row>
    <row r="452" spans="1:35" ht="12.75" customHeight="1">
      <c r="A452" s="84"/>
      <c r="B452" s="16"/>
      <c r="C452" s="18"/>
      <c r="D452" s="18"/>
      <c r="E452" s="16"/>
      <c r="F452" s="16"/>
      <c r="G452" s="16"/>
      <c r="H452" s="86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  <c r="AA452" s="18"/>
      <c r="AB452" s="18"/>
      <c r="AC452" s="18"/>
      <c r="AD452" s="18"/>
      <c r="AE452" s="18"/>
      <c r="AF452" s="18"/>
      <c r="AG452" s="18"/>
      <c r="AH452" s="18"/>
      <c r="AI452" s="18"/>
    </row>
    <row r="453" spans="1:35" ht="12.75" customHeight="1">
      <c r="A453" s="84"/>
      <c r="B453" s="16"/>
      <c r="C453" s="18"/>
      <c r="D453" s="18"/>
      <c r="E453" s="16"/>
      <c r="F453" s="16"/>
      <c r="G453" s="16"/>
      <c r="H453" s="86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  <c r="AA453" s="18"/>
      <c r="AB453" s="18"/>
      <c r="AC453" s="18"/>
      <c r="AD453" s="18"/>
      <c r="AE453" s="18"/>
      <c r="AF453" s="18"/>
      <c r="AG453" s="18"/>
      <c r="AH453" s="18"/>
      <c r="AI453" s="18"/>
    </row>
    <row r="454" spans="1:35" ht="12.75" customHeight="1">
      <c r="A454" s="84"/>
      <c r="B454" s="16"/>
      <c r="C454" s="18"/>
      <c r="D454" s="18"/>
      <c r="E454" s="16"/>
      <c r="F454" s="16"/>
      <c r="G454" s="16"/>
      <c r="H454" s="86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  <c r="AA454" s="18"/>
      <c r="AB454" s="18"/>
      <c r="AC454" s="18"/>
      <c r="AD454" s="18"/>
      <c r="AE454" s="18"/>
      <c r="AF454" s="18"/>
      <c r="AG454" s="18"/>
      <c r="AH454" s="18"/>
      <c r="AI454" s="18"/>
    </row>
    <row r="455" spans="1:35" ht="12.75" customHeight="1">
      <c r="A455" s="84"/>
      <c r="B455" s="16"/>
      <c r="C455" s="18"/>
      <c r="D455" s="18"/>
      <c r="E455" s="16"/>
      <c r="F455" s="16"/>
      <c r="G455" s="16"/>
      <c r="H455" s="86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  <c r="AA455" s="18"/>
      <c r="AB455" s="18"/>
      <c r="AC455" s="18"/>
      <c r="AD455" s="18"/>
      <c r="AE455" s="18"/>
      <c r="AF455" s="18"/>
      <c r="AG455" s="18"/>
      <c r="AH455" s="18"/>
      <c r="AI455" s="18"/>
    </row>
    <row r="456" spans="1:35" ht="12.75" customHeight="1">
      <c r="A456" s="84"/>
      <c r="B456" s="16"/>
      <c r="C456" s="18"/>
      <c r="D456" s="18"/>
      <c r="E456" s="16"/>
      <c r="F456" s="16"/>
      <c r="G456" s="16"/>
      <c r="H456" s="86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  <c r="AA456" s="18"/>
      <c r="AB456" s="18"/>
      <c r="AC456" s="18"/>
      <c r="AD456" s="18"/>
      <c r="AE456" s="18"/>
      <c r="AF456" s="18"/>
      <c r="AG456" s="18"/>
      <c r="AH456" s="18"/>
      <c r="AI456" s="18"/>
    </row>
    <row r="457" spans="1:35" ht="12.75" customHeight="1">
      <c r="A457" s="84"/>
      <c r="B457" s="16"/>
      <c r="C457" s="18"/>
      <c r="D457" s="18"/>
      <c r="E457" s="16"/>
      <c r="F457" s="16"/>
      <c r="G457" s="16"/>
      <c r="H457" s="86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  <c r="AA457" s="18"/>
      <c r="AB457" s="18"/>
      <c r="AC457" s="18"/>
      <c r="AD457" s="18"/>
      <c r="AE457" s="18"/>
      <c r="AF457" s="18"/>
      <c r="AG457" s="18"/>
      <c r="AH457" s="18"/>
      <c r="AI457" s="18"/>
    </row>
    <row r="458" spans="1:35" ht="12.75" customHeight="1">
      <c r="A458" s="84"/>
      <c r="B458" s="16"/>
      <c r="C458" s="18"/>
      <c r="D458" s="18"/>
      <c r="E458" s="16"/>
      <c r="F458" s="16"/>
      <c r="G458" s="16"/>
      <c r="H458" s="86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  <c r="AA458" s="18"/>
      <c r="AB458" s="18"/>
      <c r="AC458" s="18"/>
      <c r="AD458" s="18"/>
      <c r="AE458" s="18"/>
      <c r="AF458" s="18"/>
      <c r="AG458" s="18"/>
      <c r="AH458" s="18"/>
      <c r="AI458" s="18"/>
    </row>
    <row r="459" spans="1:35" ht="12.75" customHeight="1">
      <c r="A459" s="84"/>
      <c r="B459" s="16"/>
      <c r="C459" s="18"/>
      <c r="D459" s="18"/>
      <c r="E459" s="16"/>
      <c r="F459" s="16"/>
      <c r="G459" s="16"/>
      <c r="H459" s="86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  <c r="AA459" s="18"/>
      <c r="AB459" s="18"/>
      <c r="AC459" s="18"/>
      <c r="AD459" s="18"/>
      <c r="AE459" s="18"/>
      <c r="AF459" s="18"/>
      <c r="AG459" s="18"/>
      <c r="AH459" s="18"/>
      <c r="AI459" s="18"/>
    </row>
    <row r="460" spans="1:35" ht="12.75" customHeight="1">
      <c r="A460" s="84"/>
      <c r="B460" s="16"/>
      <c r="C460" s="18"/>
      <c r="D460" s="18"/>
      <c r="E460" s="16"/>
      <c r="F460" s="16"/>
      <c r="G460" s="16"/>
      <c r="H460" s="86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  <c r="AA460" s="18"/>
      <c r="AB460" s="18"/>
      <c r="AC460" s="18"/>
      <c r="AD460" s="18"/>
      <c r="AE460" s="18"/>
      <c r="AF460" s="18"/>
      <c r="AG460" s="18"/>
      <c r="AH460" s="18"/>
      <c r="AI460" s="18"/>
    </row>
    <row r="461" spans="1:35" ht="12.75" customHeight="1">
      <c r="A461" s="84"/>
      <c r="B461" s="16"/>
      <c r="C461" s="18"/>
      <c r="D461" s="18"/>
      <c r="E461" s="16"/>
      <c r="F461" s="16"/>
      <c r="G461" s="16"/>
      <c r="H461" s="86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  <c r="AA461" s="18"/>
      <c r="AB461" s="18"/>
      <c r="AC461" s="18"/>
      <c r="AD461" s="18"/>
      <c r="AE461" s="18"/>
      <c r="AF461" s="18"/>
      <c r="AG461" s="18"/>
      <c r="AH461" s="18"/>
      <c r="AI461" s="18"/>
    </row>
    <row r="462" spans="1:35" ht="12.75" customHeight="1">
      <c r="A462" s="84"/>
      <c r="B462" s="16"/>
      <c r="C462" s="18"/>
      <c r="D462" s="18"/>
      <c r="E462" s="16"/>
      <c r="F462" s="16"/>
      <c r="G462" s="16"/>
      <c r="H462" s="86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  <c r="AA462" s="18"/>
      <c r="AB462" s="18"/>
      <c r="AC462" s="18"/>
      <c r="AD462" s="18"/>
      <c r="AE462" s="18"/>
      <c r="AF462" s="18"/>
      <c r="AG462" s="18"/>
      <c r="AH462" s="18"/>
      <c r="AI462" s="18"/>
    </row>
    <row r="463" spans="1:35" ht="12.75" customHeight="1">
      <c r="A463" s="84"/>
      <c r="B463" s="16"/>
      <c r="C463" s="18"/>
      <c r="D463" s="18"/>
      <c r="E463" s="16"/>
      <c r="F463" s="16"/>
      <c r="G463" s="16"/>
      <c r="H463" s="86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  <c r="AA463" s="18"/>
      <c r="AB463" s="18"/>
      <c r="AC463" s="18"/>
      <c r="AD463" s="18"/>
      <c r="AE463" s="18"/>
      <c r="AF463" s="18"/>
      <c r="AG463" s="18"/>
      <c r="AH463" s="18"/>
      <c r="AI463" s="18"/>
    </row>
    <row r="464" spans="1:35" ht="12.75" customHeight="1">
      <c r="A464" s="84"/>
      <c r="B464" s="16"/>
      <c r="C464" s="18"/>
      <c r="D464" s="18"/>
      <c r="E464" s="16"/>
      <c r="F464" s="16"/>
      <c r="G464" s="16"/>
      <c r="H464" s="86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  <c r="AA464" s="18"/>
      <c r="AB464" s="18"/>
      <c r="AC464" s="18"/>
      <c r="AD464" s="18"/>
      <c r="AE464" s="18"/>
      <c r="AF464" s="18"/>
      <c r="AG464" s="18"/>
      <c r="AH464" s="18"/>
      <c r="AI464" s="18"/>
    </row>
    <row r="465" spans="1:35" ht="12.75" customHeight="1">
      <c r="A465" s="84"/>
      <c r="B465" s="16"/>
      <c r="C465" s="18"/>
      <c r="D465" s="18"/>
      <c r="E465" s="16"/>
      <c r="F465" s="16"/>
      <c r="G465" s="16"/>
      <c r="H465" s="86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  <c r="AA465" s="18"/>
      <c r="AB465" s="18"/>
      <c r="AC465" s="18"/>
      <c r="AD465" s="18"/>
      <c r="AE465" s="18"/>
      <c r="AF465" s="18"/>
      <c r="AG465" s="18"/>
      <c r="AH465" s="18"/>
      <c r="AI465" s="18"/>
    </row>
    <row r="466" spans="1:35" ht="12.75" customHeight="1">
      <c r="A466" s="84"/>
      <c r="B466" s="16"/>
      <c r="C466" s="18"/>
      <c r="D466" s="18"/>
      <c r="E466" s="16"/>
      <c r="F466" s="16"/>
      <c r="G466" s="16"/>
      <c r="H466" s="86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  <c r="AA466" s="18"/>
      <c r="AB466" s="18"/>
      <c r="AC466" s="18"/>
      <c r="AD466" s="18"/>
      <c r="AE466" s="18"/>
      <c r="AF466" s="18"/>
      <c r="AG466" s="18"/>
      <c r="AH466" s="18"/>
      <c r="AI466" s="18"/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490"/>
  <sheetViews>
    <sheetView topLeftCell="A91" zoomScale="85" zoomScaleNormal="85" workbookViewId="0">
      <selection activeCell="Q17" sqref="Q17"/>
    </sheetView>
  </sheetViews>
  <sheetFormatPr defaultColWidth="17.28515625" defaultRowHeight="15" customHeight="1"/>
  <cols>
    <col min="1" max="1" width="4.4257812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5" width="14" customWidth="1"/>
    <col min="16" max="16" width="14.5703125" customWidth="1"/>
    <col min="17" max="17" width="17.7109375" customWidth="1"/>
    <col min="18" max="18" width="5.7109375" hidden="1" customWidth="1"/>
    <col min="19" max="19" width="12.7109375" customWidth="1"/>
    <col min="20" max="20" width="8.28515625" customWidth="1"/>
    <col min="21" max="38" width="9.28515625" customWidth="1"/>
  </cols>
  <sheetData>
    <row r="1" spans="1:56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56" ht="12" customHeight="1">
      <c r="A2" s="20"/>
      <c r="B2" s="20"/>
      <c r="C2" s="20"/>
      <c r="D2" s="20"/>
      <c r="E2" s="20"/>
      <c r="F2" s="87"/>
      <c r="G2" s="87"/>
      <c r="H2" s="87"/>
      <c r="I2" s="87"/>
      <c r="J2" s="20"/>
      <c r="K2" s="87"/>
      <c r="L2" s="87"/>
      <c r="M2" s="87"/>
      <c r="N2" s="20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56" ht="12.75" customHeight="1">
      <c r="A3" s="20"/>
      <c r="B3" s="2"/>
      <c r="C3" s="2"/>
      <c r="D3" s="2"/>
      <c r="E3" s="2"/>
      <c r="F3" s="2"/>
      <c r="G3" s="2"/>
      <c r="H3" s="2"/>
      <c r="I3" s="2"/>
      <c r="J3" s="3"/>
      <c r="K3" s="88"/>
      <c r="L3" s="87"/>
      <c r="M3" s="87"/>
      <c r="N3" s="20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56" ht="12.75" customHeight="1">
      <c r="A4" s="20"/>
      <c r="B4" s="2"/>
      <c r="C4" s="2"/>
      <c r="D4" s="2"/>
      <c r="E4" s="2"/>
      <c r="F4" s="2"/>
      <c r="G4" s="2"/>
      <c r="H4" s="2"/>
      <c r="I4" s="89"/>
      <c r="J4" s="3"/>
      <c r="K4" s="88"/>
      <c r="L4" s="87"/>
      <c r="M4" s="87"/>
      <c r="N4" s="20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56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4"/>
      <c r="M5" s="256" t="s">
        <v>284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56" ht="20.25" customHeight="1">
      <c r="A6" s="90" t="s">
        <v>951</v>
      </c>
      <c r="D6" s="1"/>
      <c r="E6" s="1"/>
      <c r="F6" s="6"/>
      <c r="G6" s="6"/>
      <c r="H6" s="6"/>
      <c r="I6" s="6"/>
      <c r="J6" s="1"/>
      <c r="K6" s="6"/>
      <c r="L6" s="6"/>
      <c r="M6" s="91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56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1">
        <f>Main!B10</f>
        <v>44915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56" ht="12.75" customHeight="1">
      <c r="B8" s="92" t="s">
        <v>527</v>
      </c>
      <c r="C8" s="92"/>
      <c r="D8" s="92"/>
      <c r="E8" s="92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56" ht="38.25" customHeight="1">
      <c r="A9" s="93" t="s">
        <v>16</v>
      </c>
      <c r="B9" s="94" t="s">
        <v>517</v>
      </c>
      <c r="C9" s="94"/>
      <c r="D9" s="95" t="s">
        <v>528</v>
      </c>
      <c r="E9" s="94" t="s">
        <v>529</v>
      </c>
      <c r="F9" s="94" t="s">
        <v>530</v>
      </c>
      <c r="G9" s="94" t="s">
        <v>531</v>
      </c>
      <c r="H9" s="94" t="s">
        <v>532</v>
      </c>
      <c r="I9" s="94" t="s">
        <v>533</v>
      </c>
      <c r="J9" s="93" t="s">
        <v>534</v>
      </c>
      <c r="K9" s="94" t="s">
        <v>535</v>
      </c>
      <c r="L9" s="96" t="s">
        <v>536</v>
      </c>
      <c r="M9" s="96" t="s">
        <v>537</v>
      </c>
      <c r="N9" s="94" t="s">
        <v>538</v>
      </c>
      <c r="O9" s="95" t="s">
        <v>539</v>
      </c>
      <c r="P9" s="94" t="s">
        <v>768</v>
      </c>
      <c r="Q9" s="1"/>
      <c r="R9" s="6"/>
      <c r="S9" s="1"/>
      <c r="T9" s="1"/>
      <c r="U9" s="1"/>
      <c r="V9" s="1"/>
      <c r="W9" s="1"/>
      <c r="X9" s="1"/>
    </row>
    <row r="10" spans="1:56" s="207" customFormat="1" ht="13.9" customHeight="1">
      <c r="A10" s="347">
        <v>1</v>
      </c>
      <c r="B10" s="348">
        <v>44810</v>
      </c>
      <c r="C10" s="349"/>
      <c r="D10" s="350" t="s">
        <v>88</v>
      </c>
      <c r="E10" s="351" t="s">
        <v>889</v>
      </c>
      <c r="F10" s="347">
        <v>1607</v>
      </c>
      <c r="G10" s="347">
        <v>1517</v>
      </c>
      <c r="H10" s="347">
        <v>1607</v>
      </c>
      <c r="I10" s="352" t="s">
        <v>843</v>
      </c>
      <c r="J10" s="353" t="s">
        <v>661</v>
      </c>
      <c r="K10" s="353">
        <f t="shared" ref="K10" si="0">H10-F10</f>
        <v>0</v>
      </c>
      <c r="L10" s="354">
        <f t="shared" ref="L10" si="1">(F10*-0.7)/100</f>
        <v>-11.248999999999999</v>
      </c>
      <c r="M10" s="355">
        <f t="shared" ref="M10" si="2">(K10+L10)/F10</f>
        <v>-6.9999999999999993E-3</v>
      </c>
      <c r="N10" s="353" t="s">
        <v>661</v>
      </c>
      <c r="O10" s="356">
        <v>44902</v>
      </c>
      <c r="P10" s="353"/>
      <c r="Q10" s="206"/>
      <c r="R10" s="206" t="s">
        <v>541</v>
      </c>
      <c r="S10" s="206"/>
      <c r="T10" s="206"/>
      <c r="U10" s="206"/>
      <c r="V10" s="206"/>
      <c r="W10" s="206"/>
      <c r="X10" s="206"/>
      <c r="Y10" s="206"/>
      <c r="Z10" s="206"/>
      <c r="AA10" s="206"/>
      <c r="AB10" s="206"/>
      <c r="AC10" s="206"/>
      <c r="AD10" s="206"/>
      <c r="AE10" s="206"/>
      <c r="AF10" s="206"/>
      <c r="AG10" s="206"/>
      <c r="AH10" s="206"/>
      <c r="AI10" s="206"/>
      <c r="AJ10" s="206"/>
      <c r="AK10" s="206"/>
      <c r="AL10" s="206"/>
      <c r="AM10" s="206"/>
      <c r="AN10" s="206"/>
      <c r="AO10" s="206"/>
      <c r="AP10" s="206"/>
      <c r="AQ10" s="206"/>
      <c r="AR10" s="206"/>
      <c r="AS10" s="206"/>
      <c r="AT10" s="206"/>
      <c r="AU10" s="206"/>
      <c r="AV10" s="206"/>
      <c r="AW10" s="206"/>
      <c r="AX10" s="206"/>
      <c r="AY10" s="206"/>
      <c r="AZ10" s="206"/>
      <c r="BA10" s="206"/>
      <c r="BB10" s="206"/>
      <c r="BC10" s="206"/>
      <c r="BD10" s="206"/>
    </row>
    <row r="11" spans="1:56" s="207" customFormat="1" ht="13.9" customHeight="1">
      <c r="A11" s="319">
        <v>2</v>
      </c>
      <c r="B11" s="320">
        <v>44840</v>
      </c>
      <c r="C11" s="321"/>
      <c r="D11" s="322" t="s">
        <v>125</v>
      </c>
      <c r="E11" s="323" t="s">
        <v>889</v>
      </c>
      <c r="F11" s="324">
        <v>1150.5</v>
      </c>
      <c r="G11" s="324">
        <v>1075</v>
      </c>
      <c r="H11" s="324">
        <v>1217.5</v>
      </c>
      <c r="I11" s="325" t="s">
        <v>844</v>
      </c>
      <c r="J11" s="267" t="s">
        <v>637</v>
      </c>
      <c r="K11" s="267">
        <f t="shared" ref="K11" si="3">H11-F11</f>
        <v>67</v>
      </c>
      <c r="L11" s="326">
        <f t="shared" ref="L11" si="4">(F11*-0.7)/100</f>
        <v>-8.0534999999999997</v>
      </c>
      <c r="M11" s="327">
        <f t="shared" ref="M11" si="5">(K11+L11)/F11</f>
        <v>5.1235549760973491E-2</v>
      </c>
      <c r="N11" s="267" t="s">
        <v>540</v>
      </c>
      <c r="O11" s="328">
        <v>44896</v>
      </c>
      <c r="P11" s="267"/>
      <c r="Q11" s="206"/>
      <c r="R11" s="206" t="s">
        <v>541</v>
      </c>
      <c r="S11" s="206"/>
      <c r="T11" s="206"/>
      <c r="U11" s="206"/>
      <c r="V11" s="206"/>
      <c r="W11" s="206"/>
      <c r="X11" s="206"/>
      <c r="Y11" s="206"/>
      <c r="Z11" s="206"/>
      <c r="AA11" s="206"/>
      <c r="AB11" s="206"/>
      <c r="AC11" s="206"/>
      <c r="AD11" s="206"/>
      <c r="AE11" s="206"/>
      <c r="AF11" s="206"/>
      <c r="AG11" s="206"/>
      <c r="AH11" s="206"/>
      <c r="AI11" s="206"/>
      <c r="AJ11" s="206"/>
      <c r="AK11" s="206"/>
      <c r="AL11" s="206"/>
      <c r="AM11" s="206"/>
      <c r="AN11" s="206"/>
      <c r="AO11" s="206"/>
      <c r="AP11" s="206"/>
      <c r="AQ11" s="206"/>
      <c r="AR11" s="206"/>
      <c r="AS11" s="206"/>
      <c r="AT11" s="206"/>
      <c r="AU11" s="206"/>
      <c r="AV11" s="206"/>
      <c r="AW11" s="206"/>
      <c r="AX11" s="206"/>
      <c r="AY11" s="206"/>
      <c r="AZ11" s="206"/>
      <c r="BA11" s="206"/>
      <c r="BB11" s="206"/>
      <c r="BC11" s="206"/>
      <c r="BD11" s="206"/>
    </row>
    <row r="12" spans="1:56" s="207" customFormat="1" ht="13.9" customHeight="1">
      <c r="A12" s="308">
        <v>3</v>
      </c>
      <c r="B12" s="309">
        <v>44861</v>
      </c>
      <c r="C12" s="310"/>
      <c r="D12" s="311" t="s">
        <v>55</v>
      </c>
      <c r="E12" s="312" t="s">
        <v>542</v>
      </c>
      <c r="F12" s="313">
        <v>147</v>
      </c>
      <c r="G12" s="313">
        <v>137</v>
      </c>
      <c r="H12" s="313">
        <v>154</v>
      </c>
      <c r="I12" s="314" t="s">
        <v>875</v>
      </c>
      <c r="J12" s="315" t="s">
        <v>876</v>
      </c>
      <c r="K12" s="315">
        <f t="shared" ref="K12:K13" si="6">H12-F12</f>
        <v>7</v>
      </c>
      <c r="L12" s="316">
        <f t="shared" ref="L12:L13" si="7">(F12*-0.7)/100</f>
        <v>-1.0289999999999999</v>
      </c>
      <c r="M12" s="317">
        <f t="shared" ref="M12:M13" si="8">(K12+L12)/F12</f>
        <v>4.0619047619047617E-2</v>
      </c>
      <c r="N12" s="315" t="s">
        <v>540</v>
      </c>
      <c r="O12" s="318">
        <v>44866</v>
      </c>
      <c r="P12" s="315"/>
      <c r="Q12" s="206"/>
      <c r="R12" s="206" t="s">
        <v>806</v>
      </c>
      <c r="S12" s="206"/>
      <c r="T12" s="206"/>
      <c r="U12" s="206"/>
      <c r="V12" s="206"/>
      <c r="W12" s="206"/>
      <c r="X12" s="206"/>
      <c r="Y12" s="206"/>
      <c r="Z12" s="206"/>
      <c r="AA12" s="206"/>
      <c r="AB12" s="206"/>
      <c r="AC12" s="206"/>
      <c r="AD12" s="206"/>
      <c r="AE12" s="206"/>
      <c r="AF12" s="206"/>
      <c r="AG12" s="206"/>
      <c r="AH12" s="206"/>
      <c r="AI12" s="206"/>
      <c r="AJ12" s="206"/>
      <c r="AK12" s="206"/>
      <c r="AL12" s="206"/>
      <c r="AM12" s="206"/>
      <c r="AN12" s="206"/>
      <c r="AO12" s="206"/>
      <c r="AP12" s="206"/>
      <c r="AQ12" s="206"/>
      <c r="AR12" s="206"/>
      <c r="AS12" s="206"/>
      <c r="AT12" s="206"/>
      <c r="AU12" s="206"/>
      <c r="AV12" s="206"/>
      <c r="AW12" s="206"/>
      <c r="AX12" s="206"/>
      <c r="AY12" s="206"/>
      <c r="AZ12" s="206"/>
      <c r="BA12" s="206"/>
      <c r="BB12" s="206"/>
      <c r="BC12" s="206"/>
      <c r="BD12" s="206"/>
    </row>
    <row r="13" spans="1:56" s="207" customFormat="1" ht="13.9" customHeight="1">
      <c r="A13" s="319">
        <v>4</v>
      </c>
      <c r="B13" s="320">
        <v>44867</v>
      </c>
      <c r="C13" s="321"/>
      <c r="D13" s="322" t="s">
        <v>877</v>
      </c>
      <c r="E13" s="323" t="s">
        <v>542</v>
      </c>
      <c r="F13" s="324">
        <v>836</v>
      </c>
      <c r="G13" s="324">
        <v>790</v>
      </c>
      <c r="H13" s="324">
        <v>884.5</v>
      </c>
      <c r="I13" s="325" t="s">
        <v>878</v>
      </c>
      <c r="J13" s="267" t="s">
        <v>1023</v>
      </c>
      <c r="K13" s="267">
        <f t="shared" si="6"/>
        <v>48.5</v>
      </c>
      <c r="L13" s="326">
        <f t="shared" si="7"/>
        <v>-5.8519999999999994</v>
      </c>
      <c r="M13" s="327">
        <f t="shared" si="8"/>
        <v>5.1014354066985651E-2</v>
      </c>
      <c r="N13" s="267" t="s">
        <v>540</v>
      </c>
      <c r="O13" s="328">
        <v>44908</v>
      </c>
      <c r="P13" s="267"/>
      <c r="Q13" s="206"/>
      <c r="R13" s="206" t="s">
        <v>541</v>
      </c>
      <c r="S13" s="206"/>
      <c r="T13" s="206"/>
      <c r="U13" s="206"/>
      <c r="V13" s="206"/>
      <c r="W13" s="206"/>
      <c r="X13" s="206"/>
      <c r="Y13" s="206"/>
      <c r="Z13" s="206"/>
      <c r="AA13" s="206"/>
      <c r="AB13" s="206"/>
      <c r="AC13" s="206"/>
      <c r="AD13" s="206"/>
      <c r="AE13" s="206"/>
      <c r="AF13" s="206"/>
      <c r="AG13" s="206"/>
      <c r="AH13" s="206"/>
      <c r="AI13" s="206"/>
      <c r="AJ13" s="206"/>
      <c r="AK13" s="206"/>
      <c r="AL13" s="206"/>
      <c r="AM13" s="206"/>
      <c r="AN13" s="206"/>
      <c r="AO13" s="206"/>
      <c r="AP13" s="206"/>
      <c r="AQ13" s="206"/>
      <c r="AR13" s="206"/>
      <c r="AS13" s="206"/>
      <c r="AT13" s="206"/>
      <c r="AU13" s="206"/>
      <c r="AV13" s="206"/>
      <c r="AW13" s="206"/>
      <c r="AX13" s="206"/>
      <c r="AY13" s="206"/>
      <c r="AZ13" s="206"/>
      <c r="BA13" s="206"/>
      <c r="BB13" s="206"/>
      <c r="BC13" s="206"/>
      <c r="BD13" s="206"/>
    </row>
    <row r="14" spans="1:56" s="207" customFormat="1" ht="13.9" customHeight="1">
      <c r="A14" s="313">
        <v>5</v>
      </c>
      <c r="B14" s="340">
        <v>44876</v>
      </c>
      <c r="C14" s="310"/>
      <c r="D14" s="311" t="s">
        <v>207</v>
      </c>
      <c r="E14" s="312" t="s">
        <v>542</v>
      </c>
      <c r="F14" s="313">
        <v>6800</v>
      </c>
      <c r="G14" s="313">
        <v>6340</v>
      </c>
      <c r="H14" s="313">
        <v>7160</v>
      </c>
      <c r="I14" s="314" t="s">
        <v>881</v>
      </c>
      <c r="J14" s="315" t="s">
        <v>904</v>
      </c>
      <c r="K14" s="315">
        <f t="shared" ref="K14" si="9">H14-F14</f>
        <v>360</v>
      </c>
      <c r="L14" s="316">
        <f t="shared" ref="L14" si="10">(F14*-0.7)/100</f>
        <v>-47.6</v>
      </c>
      <c r="M14" s="317">
        <f t="shared" ref="M14" si="11">(K14+L14)/F14</f>
        <v>4.5941176470588235E-2</v>
      </c>
      <c r="N14" s="315" t="s">
        <v>540</v>
      </c>
      <c r="O14" s="318">
        <v>44896</v>
      </c>
      <c r="P14" s="315"/>
      <c r="Q14" s="206"/>
      <c r="R14" s="206" t="s">
        <v>541</v>
      </c>
      <c r="S14" s="206"/>
      <c r="T14" s="206"/>
      <c r="U14" s="206"/>
      <c r="V14" s="206"/>
      <c r="W14" s="206"/>
      <c r="X14" s="206"/>
      <c r="Y14" s="206"/>
      <c r="Z14" s="206"/>
      <c r="AA14" s="206"/>
      <c r="AB14" s="206"/>
      <c r="AC14" s="206"/>
      <c r="AD14" s="206"/>
      <c r="AE14" s="206"/>
      <c r="AF14" s="206"/>
      <c r="AG14" s="206"/>
      <c r="AH14" s="206"/>
      <c r="AI14" s="206"/>
      <c r="AJ14" s="206"/>
      <c r="AK14" s="206"/>
      <c r="AL14" s="206"/>
      <c r="AM14" s="206"/>
      <c r="AN14" s="206"/>
      <c r="AO14" s="206"/>
      <c r="AP14" s="206"/>
      <c r="AQ14" s="206"/>
      <c r="AR14" s="206"/>
      <c r="AS14" s="206"/>
      <c r="AT14" s="206"/>
      <c r="AU14" s="206"/>
      <c r="AV14" s="206"/>
      <c r="AW14" s="206"/>
      <c r="AX14" s="206"/>
      <c r="AY14" s="206"/>
      <c r="AZ14" s="206"/>
      <c r="BA14" s="206"/>
      <c r="BB14" s="206"/>
      <c r="BC14" s="206"/>
      <c r="BD14" s="206"/>
    </row>
    <row r="15" spans="1:56" s="207" customFormat="1" ht="13.9" customHeight="1">
      <c r="A15" s="365">
        <v>6</v>
      </c>
      <c r="B15" s="344">
        <v>44880</v>
      </c>
      <c r="C15" s="358"/>
      <c r="D15" s="359" t="s">
        <v>364</v>
      </c>
      <c r="E15" s="360" t="s">
        <v>542</v>
      </c>
      <c r="F15" s="357">
        <v>3425</v>
      </c>
      <c r="G15" s="357">
        <v>3170</v>
      </c>
      <c r="H15" s="357">
        <f>(3575+3100)/2</f>
        <v>3337.5</v>
      </c>
      <c r="I15" s="361" t="s">
        <v>883</v>
      </c>
      <c r="J15" s="301" t="s">
        <v>1064</v>
      </c>
      <c r="K15" s="301">
        <f t="shared" ref="K15" si="12">H15-F15</f>
        <v>-87.5</v>
      </c>
      <c r="L15" s="362">
        <f t="shared" ref="L15" si="13">(F15*-0.7)/100</f>
        <v>-23.975000000000001</v>
      </c>
      <c r="M15" s="363">
        <f t="shared" ref="M15" si="14">(K15+L15)/F15</f>
        <v>-3.2547445255474448E-2</v>
      </c>
      <c r="N15" s="301" t="s">
        <v>552</v>
      </c>
      <c r="O15" s="364">
        <v>44911</v>
      </c>
      <c r="P15" s="301"/>
      <c r="Q15" s="206"/>
      <c r="R15" s="206" t="s">
        <v>541</v>
      </c>
      <c r="S15" s="206"/>
      <c r="T15" s="206"/>
      <c r="U15" s="206"/>
      <c r="V15" s="206"/>
      <c r="W15" s="206"/>
      <c r="X15" s="206"/>
      <c r="Y15" s="206"/>
      <c r="Z15" s="206"/>
      <c r="AA15" s="206"/>
      <c r="AB15" s="206"/>
      <c r="AC15" s="206"/>
      <c r="AD15" s="206"/>
      <c r="AE15" s="206"/>
      <c r="AF15" s="206"/>
      <c r="AG15" s="206"/>
      <c r="AH15" s="206"/>
      <c r="AI15" s="206"/>
      <c r="AJ15" s="206"/>
      <c r="AK15" s="206"/>
      <c r="AL15" s="206"/>
      <c r="AM15" s="206"/>
      <c r="AN15" s="206"/>
      <c r="AO15" s="206"/>
      <c r="AP15" s="206"/>
      <c r="AQ15" s="206"/>
      <c r="AR15" s="206"/>
      <c r="AS15" s="206"/>
      <c r="AT15" s="206"/>
      <c r="AU15" s="206"/>
      <c r="AV15" s="206"/>
      <c r="AW15" s="206"/>
      <c r="AX15" s="206"/>
      <c r="AY15" s="206"/>
      <c r="AZ15" s="206"/>
      <c r="BA15" s="206"/>
      <c r="BB15" s="206"/>
      <c r="BC15" s="206"/>
      <c r="BD15" s="206"/>
    </row>
    <row r="16" spans="1:56" s="207" customFormat="1" ht="13.9" customHeight="1">
      <c r="A16" s="270">
        <v>7</v>
      </c>
      <c r="B16" s="333">
        <v>44883</v>
      </c>
      <c r="C16" s="280"/>
      <c r="D16" s="281" t="s">
        <v>804</v>
      </c>
      <c r="E16" s="282" t="s">
        <v>542</v>
      </c>
      <c r="F16" s="272" t="s">
        <v>885</v>
      </c>
      <c r="G16" s="272">
        <v>369</v>
      </c>
      <c r="H16" s="272"/>
      <c r="I16" s="283" t="s">
        <v>886</v>
      </c>
      <c r="J16" s="273" t="s">
        <v>543</v>
      </c>
      <c r="K16" s="273"/>
      <c r="L16" s="274"/>
      <c r="M16" s="275"/>
      <c r="N16" s="273"/>
      <c r="O16" s="276"/>
      <c r="P16" s="273"/>
      <c r="Q16" s="206"/>
      <c r="R16" s="206" t="s">
        <v>541</v>
      </c>
      <c r="S16" s="206"/>
      <c r="T16" s="206"/>
      <c r="U16" s="206"/>
      <c r="V16" s="206"/>
      <c r="W16" s="206"/>
      <c r="X16" s="206"/>
      <c r="Y16" s="206"/>
      <c r="Z16" s="206"/>
      <c r="AA16" s="206"/>
      <c r="AB16" s="206"/>
      <c r="AC16" s="206"/>
      <c r="AD16" s="206"/>
      <c r="AE16" s="206"/>
      <c r="AF16" s="206"/>
      <c r="AG16" s="206"/>
      <c r="AH16" s="206"/>
      <c r="AI16" s="206"/>
      <c r="AJ16" s="206"/>
      <c r="AK16" s="206"/>
      <c r="AL16" s="206"/>
      <c r="AM16" s="206"/>
      <c r="AN16" s="206"/>
      <c r="AO16" s="206"/>
      <c r="AP16" s="206"/>
      <c r="AQ16" s="206"/>
      <c r="AR16" s="206"/>
      <c r="AS16" s="206"/>
      <c r="AT16" s="206"/>
      <c r="AU16" s="206"/>
      <c r="AV16" s="206"/>
      <c r="AW16" s="206"/>
      <c r="AX16" s="206"/>
      <c r="AY16" s="206"/>
      <c r="AZ16" s="206"/>
      <c r="BA16" s="206"/>
      <c r="BB16" s="206"/>
      <c r="BC16" s="206"/>
      <c r="BD16" s="206"/>
    </row>
    <row r="17" spans="1:56" s="207" customFormat="1" ht="13.9" customHeight="1">
      <c r="A17" s="319">
        <v>8</v>
      </c>
      <c r="B17" s="320">
        <v>44886</v>
      </c>
      <c r="C17" s="321"/>
      <c r="D17" s="322" t="s">
        <v>146</v>
      </c>
      <c r="E17" s="323" t="s">
        <v>542</v>
      </c>
      <c r="F17" s="324">
        <v>4800</v>
      </c>
      <c r="G17" s="324">
        <v>4540</v>
      </c>
      <c r="H17" s="324">
        <v>5095</v>
      </c>
      <c r="I17" s="325" t="s">
        <v>888</v>
      </c>
      <c r="J17" s="267" t="s">
        <v>976</v>
      </c>
      <c r="K17" s="267">
        <f t="shared" ref="K17" si="15">H17-F17</f>
        <v>295</v>
      </c>
      <c r="L17" s="326">
        <f t="shared" ref="L17" si="16">(F17*-0.7)/100</f>
        <v>-33.6</v>
      </c>
      <c r="M17" s="327">
        <f t="shared" ref="M17" si="17">(K17+L17)/F17</f>
        <v>5.4458333333333331E-2</v>
      </c>
      <c r="N17" s="267" t="s">
        <v>540</v>
      </c>
      <c r="O17" s="328">
        <v>44897</v>
      </c>
      <c r="P17" s="267"/>
      <c r="Q17" s="206"/>
      <c r="R17" s="206" t="s">
        <v>541</v>
      </c>
      <c r="S17" s="206"/>
      <c r="T17" s="206"/>
      <c r="U17" s="206"/>
      <c r="V17" s="206"/>
      <c r="W17" s="206"/>
      <c r="X17" s="206"/>
      <c r="Y17" s="206"/>
      <c r="Z17" s="206"/>
      <c r="AA17" s="206"/>
      <c r="AB17" s="206"/>
      <c r="AC17" s="206"/>
      <c r="AD17" s="206"/>
      <c r="AE17" s="206"/>
      <c r="AF17" s="206"/>
      <c r="AG17" s="206"/>
      <c r="AH17" s="206"/>
      <c r="AI17" s="206"/>
      <c r="AJ17" s="206"/>
      <c r="AK17" s="206"/>
      <c r="AL17" s="206"/>
      <c r="AM17" s="206"/>
      <c r="AN17" s="206"/>
      <c r="AO17" s="206"/>
      <c r="AP17" s="206"/>
      <c r="AQ17" s="206"/>
      <c r="AR17" s="206"/>
      <c r="AS17" s="206"/>
      <c r="AT17" s="206"/>
      <c r="AU17" s="206"/>
      <c r="AV17" s="206"/>
      <c r="AW17" s="206"/>
      <c r="AX17" s="206"/>
      <c r="AY17" s="206"/>
      <c r="AZ17" s="206"/>
      <c r="BA17" s="206"/>
      <c r="BB17" s="206"/>
      <c r="BC17" s="206"/>
      <c r="BD17" s="206"/>
    </row>
    <row r="18" spans="1:56" s="207" customFormat="1" ht="13.9" customHeight="1">
      <c r="A18" s="270">
        <v>9</v>
      </c>
      <c r="B18" s="333">
        <v>44890</v>
      </c>
      <c r="C18" s="280"/>
      <c r="D18" s="281" t="s">
        <v>273</v>
      </c>
      <c r="E18" s="282" t="s">
        <v>542</v>
      </c>
      <c r="F18" s="272" t="s">
        <v>897</v>
      </c>
      <c r="G18" s="272">
        <v>5250</v>
      </c>
      <c r="H18" s="272"/>
      <c r="I18" s="283" t="s">
        <v>898</v>
      </c>
      <c r="J18" s="273" t="s">
        <v>543</v>
      </c>
      <c r="K18" s="273"/>
      <c r="L18" s="274"/>
      <c r="M18" s="275"/>
      <c r="N18" s="273"/>
      <c r="O18" s="276"/>
      <c r="P18" s="273"/>
      <c r="Q18" s="206"/>
      <c r="R18" s="206" t="s">
        <v>541</v>
      </c>
      <c r="S18" s="206"/>
      <c r="T18" s="206"/>
      <c r="U18" s="206"/>
      <c r="V18" s="206"/>
      <c r="W18" s="206"/>
      <c r="X18" s="206"/>
      <c r="Y18" s="206"/>
      <c r="Z18" s="206"/>
      <c r="AA18" s="206"/>
      <c r="AB18" s="206"/>
      <c r="AC18" s="206"/>
      <c r="AD18" s="206"/>
      <c r="AE18" s="206"/>
      <c r="AF18" s="206"/>
      <c r="AG18" s="206"/>
      <c r="AH18" s="206"/>
      <c r="AI18" s="206"/>
      <c r="AJ18" s="206"/>
      <c r="AK18" s="206"/>
      <c r="AL18" s="206"/>
      <c r="AM18" s="206"/>
      <c r="AN18" s="206"/>
      <c r="AO18" s="206"/>
      <c r="AP18" s="206"/>
      <c r="AQ18" s="206"/>
      <c r="AR18" s="206"/>
      <c r="AS18" s="206"/>
      <c r="AT18" s="206"/>
      <c r="AU18" s="206"/>
      <c r="AV18" s="206"/>
      <c r="AW18" s="206"/>
      <c r="AX18" s="206"/>
      <c r="AY18" s="206"/>
      <c r="AZ18" s="206"/>
      <c r="BA18" s="206"/>
      <c r="BB18" s="206"/>
      <c r="BC18" s="206"/>
      <c r="BD18" s="206"/>
    </row>
    <row r="19" spans="1:56" s="207" customFormat="1" ht="13.9" customHeight="1">
      <c r="A19" s="319">
        <v>10</v>
      </c>
      <c r="B19" s="320">
        <v>44890</v>
      </c>
      <c r="C19" s="321"/>
      <c r="D19" s="322" t="s">
        <v>868</v>
      </c>
      <c r="E19" s="323" t="s">
        <v>542</v>
      </c>
      <c r="F19" s="324">
        <v>413</v>
      </c>
      <c r="G19" s="324">
        <v>379</v>
      </c>
      <c r="H19" s="324">
        <v>440</v>
      </c>
      <c r="I19" s="325" t="s">
        <v>894</v>
      </c>
      <c r="J19" s="267" t="s">
        <v>920</v>
      </c>
      <c r="K19" s="267">
        <f t="shared" ref="K19" si="18">H19-F19</f>
        <v>27</v>
      </c>
      <c r="L19" s="326">
        <f t="shared" ref="L19" si="19">(F19*-0.7)/100</f>
        <v>-2.8909999999999996</v>
      </c>
      <c r="M19" s="327">
        <f t="shared" ref="M19" si="20">(K19+L19)/F19</f>
        <v>5.837530266343826E-2</v>
      </c>
      <c r="N19" s="267" t="s">
        <v>540</v>
      </c>
      <c r="O19" s="328">
        <v>44897</v>
      </c>
      <c r="P19" s="267"/>
      <c r="Q19" s="206"/>
      <c r="R19" s="206" t="s">
        <v>541</v>
      </c>
      <c r="S19" s="206"/>
      <c r="T19" s="206"/>
      <c r="U19" s="206"/>
      <c r="V19" s="206"/>
      <c r="W19" s="206"/>
      <c r="X19" s="206"/>
      <c r="Y19" s="206"/>
      <c r="Z19" s="206"/>
      <c r="AA19" s="206"/>
      <c r="AB19" s="206"/>
      <c r="AC19" s="206"/>
      <c r="AD19" s="206"/>
      <c r="AE19" s="206"/>
      <c r="AF19" s="206"/>
      <c r="AG19" s="206"/>
      <c r="AH19" s="206"/>
      <c r="AI19" s="206"/>
      <c r="AJ19" s="206"/>
      <c r="AK19" s="206"/>
      <c r="AL19" s="206"/>
      <c r="AM19" s="206"/>
      <c r="AN19" s="206"/>
      <c r="AO19" s="206"/>
      <c r="AP19" s="206"/>
      <c r="AQ19" s="206"/>
      <c r="AR19" s="206"/>
      <c r="AS19" s="206"/>
      <c r="AT19" s="206"/>
      <c r="AU19" s="206"/>
      <c r="AV19" s="206"/>
      <c r="AW19" s="206"/>
      <c r="AX19" s="206"/>
      <c r="AY19" s="206"/>
      <c r="AZ19" s="206"/>
      <c r="BA19" s="206"/>
      <c r="BB19" s="206"/>
      <c r="BC19" s="206"/>
      <c r="BD19" s="206"/>
    </row>
    <row r="20" spans="1:56" s="207" customFormat="1" ht="13.9" customHeight="1">
      <c r="A20" s="270">
        <v>11</v>
      </c>
      <c r="B20" s="333">
        <v>44896</v>
      </c>
      <c r="C20" s="280"/>
      <c r="D20" s="281" t="s">
        <v>129</v>
      </c>
      <c r="E20" s="282" t="s">
        <v>542</v>
      </c>
      <c r="F20" s="272" t="s">
        <v>905</v>
      </c>
      <c r="G20" s="272">
        <v>412</v>
      </c>
      <c r="H20" s="272"/>
      <c r="I20" s="283" t="s">
        <v>906</v>
      </c>
      <c r="J20" s="273" t="s">
        <v>543</v>
      </c>
      <c r="K20" s="273"/>
      <c r="L20" s="274"/>
      <c r="M20" s="275"/>
      <c r="N20" s="273"/>
      <c r="O20" s="276"/>
      <c r="P20" s="273"/>
      <c r="Q20" s="206"/>
      <c r="R20" s="206" t="s">
        <v>541</v>
      </c>
      <c r="S20" s="206"/>
      <c r="T20" s="206"/>
      <c r="U20" s="206"/>
      <c r="V20" s="206"/>
      <c r="W20" s="206"/>
      <c r="X20" s="206"/>
      <c r="Y20" s="206"/>
      <c r="Z20" s="206"/>
      <c r="AA20" s="206"/>
      <c r="AB20" s="206"/>
      <c r="AC20" s="206"/>
      <c r="AD20" s="206"/>
      <c r="AE20" s="206"/>
      <c r="AF20" s="206"/>
      <c r="AG20" s="206"/>
      <c r="AH20" s="206"/>
      <c r="AI20" s="206"/>
      <c r="AJ20" s="206"/>
      <c r="AK20" s="206"/>
      <c r="AL20" s="206"/>
      <c r="AM20" s="206"/>
      <c r="AN20" s="206"/>
      <c r="AO20" s="206"/>
      <c r="AP20" s="206"/>
      <c r="AQ20" s="206"/>
      <c r="AR20" s="206"/>
      <c r="AS20" s="206"/>
      <c r="AT20" s="206"/>
      <c r="AU20" s="206"/>
      <c r="AV20" s="206"/>
      <c r="AW20" s="206"/>
      <c r="AX20" s="206"/>
      <c r="AY20" s="206"/>
      <c r="AZ20" s="206"/>
      <c r="BA20" s="206"/>
      <c r="BB20" s="206"/>
      <c r="BC20" s="206"/>
      <c r="BD20" s="206"/>
    </row>
    <row r="21" spans="1:56" s="207" customFormat="1" ht="13.9" customHeight="1">
      <c r="A21" s="319">
        <v>12</v>
      </c>
      <c r="B21" s="320">
        <v>44896</v>
      </c>
      <c r="C21" s="321"/>
      <c r="D21" s="322" t="s">
        <v>258</v>
      </c>
      <c r="E21" s="323" t="s">
        <v>542</v>
      </c>
      <c r="F21" s="324">
        <v>265</v>
      </c>
      <c r="G21" s="324">
        <v>247</v>
      </c>
      <c r="H21" s="324">
        <v>284</v>
      </c>
      <c r="I21" s="325" t="s">
        <v>907</v>
      </c>
      <c r="J21" s="267" t="s">
        <v>1022</v>
      </c>
      <c r="K21" s="267">
        <f t="shared" ref="K21" si="21">H21-F21</f>
        <v>19</v>
      </c>
      <c r="L21" s="326">
        <f t="shared" ref="L21" si="22">(F21*-0.7)/100</f>
        <v>-1.855</v>
      </c>
      <c r="M21" s="327">
        <f t="shared" ref="M21" si="23">(K21+L21)/F21</f>
        <v>6.4698113207547162E-2</v>
      </c>
      <c r="N21" s="267" t="s">
        <v>540</v>
      </c>
      <c r="O21" s="328">
        <v>44908</v>
      </c>
      <c r="P21" s="267"/>
      <c r="Q21" s="206"/>
      <c r="R21" s="206" t="s">
        <v>541</v>
      </c>
      <c r="S21" s="206"/>
      <c r="T21" s="206"/>
      <c r="U21" s="206"/>
      <c r="V21" s="206"/>
      <c r="W21" s="206"/>
      <c r="X21" s="206"/>
      <c r="Y21" s="206"/>
      <c r="Z21" s="206"/>
      <c r="AA21" s="206"/>
      <c r="AB21" s="206"/>
      <c r="AC21" s="206"/>
      <c r="AD21" s="206"/>
      <c r="AE21" s="206"/>
      <c r="AF21" s="206"/>
      <c r="AG21" s="206"/>
      <c r="AH21" s="206"/>
      <c r="AI21" s="206"/>
      <c r="AJ21" s="206"/>
      <c r="AK21" s="206"/>
      <c r="AL21" s="206"/>
      <c r="AM21" s="206"/>
      <c r="AN21" s="206"/>
      <c r="AO21" s="206"/>
      <c r="AP21" s="206"/>
      <c r="AQ21" s="206"/>
      <c r="AR21" s="206"/>
      <c r="AS21" s="206"/>
      <c r="AT21" s="206"/>
      <c r="AU21" s="206"/>
      <c r="AV21" s="206"/>
      <c r="AW21" s="206"/>
      <c r="AX21" s="206"/>
      <c r="AY21" s="206"/>
      <c r="AZ21" s="206"/>
      <c r="BA21" s="206"/>
      <c r="BB21" s="206"/>
      <c r="BC21" s="206"/>
      <c r="BD21" s="206"/>
    </row>
    <row r="22" spans="1:56" s="207" customFormat="1" ht="13.9" customHeight="1">
      <c r="A22" s="270">
        <v>13</v>
      </c>
      <c r="B22" s="333">
        <v>44896</v>
      </c>
      <c r="C22" s="280"/>
      <c r="D22" s="281" t="s">
        <v>199</v>
      </c>
      <c r="E22" s="282" t="s">
        <v>542</v>
      </c>
      <c r="F22" s="272" t="s">
        <v>908</v>
      </c>
      <c r="G22" s="272">
        <v>3140</v>
      </c>
      <c r="H22" s="272"/>
      <c r="I22" s="283" t="s">
        <v>883</v>
      </c>
      <c r="J22" s="273" t="s">
        <v>543</v>
      </c>
      <c r="K22" s="273"/>
      <c r="L22" s="274"/>
      <c r="M22" s="275"/>
      <c r="N22" s="273"/>
      <c r="O22" s="276"/>
      <c r="P22" s="273"/>
      <c r="Q22" s="206"/>
      <c r="R22" s="206" t="s">
        <v>541</v>
      </c>
      <c r="S22" s="206"/>
      <c r="T22" s="206"/>
      <c r="U22" s="206"/>
      <c r="V22" s="206"/>
      <c r="W22" s="206"/>
      <c r="X22" s="206"/>
      <c r="Y22" s="206"/>
      <c r="Z22" s="206"/>
      <c r="AA22" s="206"/>
      <c r="AB22" s="206"/>
      <c r="AC22" s="206"/>
      <c r="AD22" s="206"/>
      <c r="AE22" s="206"/>
      <c r="AF22" s="206"/>
      <c r="AG22" s="206"/>
      <c r="AH22" s="206"/>
      <c r="AI22" s="206"/>
      <c r="AJ22" s="206"/>
      <c r="AK22" s="206"/>
      <c r="AL22" s="206"/>
      <c r="AM22" s="206"/>
      <c r="AN22" s="206"/>
      <c r="AO22" s="206"/>
      <c r="AP22" s="206"/>
      <c r="AQ22" s="206"/>
      <c r="AR22" s="206"/>
      <c r="AS22" s="206"/>
      <c r="AT22" s="206"/>
      <c r="AU22" s="206"/>
      <c r="AV22" s="206"/>
      <c r="AW22" s="206"/>
      <c r="AX22" s="206"/>
      <c r="AY22" s="206"/>
      <c r="AZ22" s="206"/>
      <c r="BA22" s="206"/>
      <c r="BB22" s="206"/>
      <c r="BC22" s="206"/>
      <c r="BD22" s="206"/>
    </row>
    <row r="23" spans="1:56" s="207" customFormat="1" ht="13.9" customHeight="1">
      <c r="A23" s="365">
        <v>14</v>
      </c>
      <c r="B23" s="344">
        <v>44900</v>
      </c>
      <c r="C23" s="358"/>
      <c r="D23" s="359" t="s">
        <v>200</v>
      </c>
      <c r="E23" s="360" t="s">
        <v>542</v>
      </c>
      <c r="F23" s="357">
        <v>1105</v>
      </c>
      <c r="G23" s="357">
        <v>1055</v>
      </c>
      <c r="H23" s="357">
        <v>1050</v>
      </c>
      <c r="I23" s="361" t="s">
        <v>942</v>
      </c>
      <c r="J23" s="301" t="s">
        <v>981</v>
      </c>
      <c r="K23" s="301">
        <f t="shared" ref="K23" si="24">H23-F23</f>
        <v>-55</v>
      </c>
      <c r="L23" s="362">
        <f t="shared" ref="L23" si="25">(F23*-0.7)/100</f>
        <v>-7.7350000000000003</v>
      </c>
      <c r="M23" s="363">
        <f t="shared" ref="M23" si="26">(K23+L23)/F23</f>
        <v>-5.67737556561086E-2</v>
      </c>
      <c r="N23" s="301" t="s">
        <v>552</v>
      </c>
      <c r="O23" s="364">
        <v>44904</v>
      </c>
      <c r="P23" s="301"/>
      <c r="Q23" s="206"/>
      <c r="R23" s="206" t="s">
        <v>541</v>
      </c>
      <c r="S23" s="206"/>
      <c r="T23" s="206"/>
      <c r="U23" s="206"/>
      <c r="V23" s="206"/>
      <c r="W23" s="206"/>
      <c r="X23" s="206"/>
      <c r="Y23" s="206"/>
      <c r="Z23" s="206"/>
      <c r="AA23" s="206"/>
      <c r="AB23" s="206"/>
      <c r="AC23" s="206"/>
      <c r="AD23" s="206"/>
      <c r="AE23" s="206"/>
      <c r="AF23" s="206"/>
      <c r="AG23" s="206"/>
      <c r="AH23" s="206"/>
      <c r="AI23" s="206"/>
      <c r="AJ23" s="206"/>
      <c r="AK23" s="206"/>
      <c r="AL23" s="206"/>
      <c r="AM23" s="206"/>
      <c r="AN23" s="206"/>
      <c r="AO23" s="206"/>
      <c r="AP23" s="206"/>
      <c r="AQ23" s="206"/>
      <c r="AR23" s="206"/>
      <c r="AS23" s="206"/>
      <c r="AT23" s="206"/>
      <c r="AU23" s="206"/>
      <c r="AV23" s="206"/>
      <c r="AW23" s="206"/>
      <c r="AX23" s="206"/>
      <c r="AY23" s="206"/>
      <c r="AZ23" s="206"/>
      <c r="BA23" s="206"/>
      <c r="BB23" s="206"/>
      <c r="BC23" s="206"/>
      <c r="BD23" s="206"/>
    </row>
    <row r="24" spans="1:56" s="207" customFormat="1" ht="13.9" customHeight="1">
      <c r="A24" s="270">
        <v>15</v>
      </c>
      <c r="B24" s="333">
        <v>44901</v>
      </c>
      <c r="C24" s="280"/>
      <c r="D24" s="281" t="s">
        <v>365</v>
      </c>
      <c r="E24" s="282" t="s">
        <v>542</v>
      </c>
      <c r="F24" s="272" t="s">
        <v>959</v>
      </c>
      <c r="G24" s="272">
        <v>545</v>
      </c>
      <c r="H24" s="272"/>
      <c r="I24" s="283" t="s">
        <v>960</v>
      </c>
      <c r="J24" s="273" t="s">
        <v>543</v>
      </c>
      <c r="K24" s="273"/>
      <c r="L24" s="274"/>
      <c r="M24" s="275"/>
      <c r="N24" s="273"/>
      <c r="O24" s="276"/>
      <c r="P24" s="273"/>
      <c r="Q24" s="206"/>
      <c r="R24" s="206" t="s">
        <v>541</v>
      </c>
      <c r="S24" s="206"/>
      <c r="T24" s="206"/>
      <c r="U24" s="206"/>
      <c r="V24" s="206"/>
      <c r="W24" s="206"/>
      <c r="X24" s="206"/>
      <c r="Y24" s="206"/>
      <c r="Z24" s="206"/>
      <c r="AA24" s="206"/>
      <c r="AB24" s="206"/>
      <c r="AC24" s="206"/>
      <c r="AD24" s="206"/>
      <c r="AE24" s="206"/>
      <c r="AF24" s="206"/>
      <c r="AG24" s="206"/>
      <c r="AH24" s="206"/>
      <c r="AI24" s="206"/>
      <c r="AJ24" s="206"/>
      <c r="AK24" s="206"/>
      <c r="AL24" s="206"/>
      <c r="AM24" s="206"/>
      <c r="AN24" s="206"/>
      <c r="AO24" s="206"/>
      <c r="AP24" s="206"/>
      <c r="AQ24" s="206"/>
      <c r="AR24" s="206"/>
      <c r="AS24" s="206"/>
      <c r="AT24" s="206"/>
      <c r="AU24" s="206"/>
      <c r="AV24" s="206"/>
      <c r="AW24" s="206"/>
      <c r="AX24" s="206"/>
      <c r="AY24" s="206"/>
      <c r="AZ24" s="206"/>
      <c r="BA24" s="206"/>
      <c r="BB24" s="206"/>
      <c r="BC24" s="206"/>
      <c r="BD24" s="206"/>
    </row>
    <row r="25" spans="1:56" s="207" customFormat="1" ht="13.9" customHeight="1">
      <c r="A25" s="270">
        <v>16</v>
      </c>
      <c r="B25" s="333">
        <v>44901</v>
      </c>
      <c r="C25" s="280"/>
      <c r="D25" s="281" t="s">
        <v>446</v>
      </c>
      <c r="E25" s="282" t="s">
        <v>542</v>
      </c>
      <c r="F25" s="272" t="s">
        <v>961</v>
      </c>
      <c r="G25" s="272">
        <v>114.5</v>
      </c>
      <c r="H25" s="272"/>
      <c r="I25" s="283" t="s">
        <v>962</v>
      </c>
      <c r="J25" s="273" t="s">
        <v>543</v>
      </c>
      <c r="K25" s="273"/>
      <c r="L25" s="274"/>
      <c r="M25" s="275"/>
      <c r="N25" s="273"/>
      <c r="O25" s="276"/>
      <c r="P25" s="273"/>
      <c r="Q25" s="206"/>
      <c r="R25" s="206" t="s">
        <v>541</v>
      </c>
      <c r="S25" s="206"/>
      <c r="T25" s="206"/>
      <c r="U25" s="206"/>
      <c r="V25" s="206"/>
      <c r="W25" s="206"/>
      <c r="X25" s="206"/>
      <c r="Y25" s="206"/>
      <c r="Z25" s="206"/>
      <c r="AA25" s="206"/>
      <c r="AB25" s="206"/>
      <c r="AC25" s="206"/>
      <c r="AD25" s="206"/>
      <c r="AE25" s="206"/>
      <c r="AF25" s="206"/>
      <c r="AG25" s="206"/>
      <c r="AH25" s="206"/>
      <c r="AI25" s="206"/>
      <c r="AJ25" s="206"/>
      <c r="AK25" s="206"/>
      <c r="AL25" s="206"/>
      <c r="AM25" s="206"/>
      <c r="AN25" s="206"/>
      <c r="AO25" s="206"/>
      <c r="AP25" s="206"/>
      <c r="AQ25" s="206"/>
      <c r="AR25" s="206"/>
      <c r="AS25" s="206"/>
      <c r="AT25" s="206"/>
      <c r="AU25" s="206"/>
      <c r="AV25" s="206"/>
      <c r="AW25" s="206"/>
      <c r="AX25" s="206"/>
      <c r="AY25" s="206"/>
      <c r="AZ25" s="206"/>
      <c r="BA25" s="206"/>
      <c r="BB25" s="206"/>
      <c r="BC25" s="206"/>
      <c r="BD25" s="206"/>
    </row>
    <row r="26" spans="1:56" s="207" customFormat="1" ht="13.9" customHeight="1">
      <c r="A26" s="270">
        <v>17</v>
      </c>
      <c r="B26" s="271">
        <v>44902</v>
      </c>
      <c r="C26" s="280"/>
      <c r="D26" s="281" t="s">
        <v>198</v>
      </c>
      <c r="E26" s="282" t="s">
        <v>542</v>
      </c>
      <c r="F26" s="272" t="s">
        <v>968</v>
      </c>
      <c r="G26" s="272">
        <v>104.5</v>
      </c>
      <c r="H26" s="272"/>
      <c r="I26" s="283" t="s">
        <v>969</v>
      </c>
      <c r="J26" s="273" t="s">
        <v>543</v>
      </c>
      <c r="K26" s="273"/>
      <c r="L26" s="274"/>
      <c r="M26" s="275"/>
      <c r="N26" s="273"/>
      <c r="O26" s="276"/>
      <c r="P26" s="273"/>
      <c r="Q26" s="206"/>
      <c r="R26" s="206" t="s">
        <v>541</v>
      </c>
      <c r="S26" s="206"/>
      <c r="T26" s="206"/>
      <c r="U26" s="206"/>
      <c r="V26" s="206"/>
      <c r="W26" s="206"/>
      <c r="X26" s="206"/>
      <c r="Y26" s="206"/>
      <c r="Z26" s="206"/>
      <c r="AA26" s="206"/>
      <c r="AB26" s="206"/>
      <c r="AC26" s="206"/>
      <c r="AD26" s="206"/>
      <c r="AE26" s="206"/>
      <c r="AF26" s="206"/>
      <c r="AG26" s="206"/>
      <c r="AH26" s="206"/>
      <c r="AI26" s="206"/>
      <c r="AJ26" s="206"/>
      <c r="AK26" s="206"/>
      <c r="AL26" s="206"/>
      <c r="AM26" s="206"/>
      <c r="AN26" s="206"/>
      <c r="AO26" s="206"/>
      <c r="AP26" s="206"/>
      <c r="AQ26" s="206"/>
      <c r="AR26" s="206"/>
      <c r="AS26" s="206"/>
      <c r="AT26" s="206"/>
      <c r="AU26" s="206"/>
      <c r="AV26" s="206"/>
      <c r="AW26" s="206"/>
      <c r="AX26" s="206"/>
      <c r="AY26" s="206"/>
      <c r="AZ26" s="206"/>
      <c r="BA26" s="206"/>
      <c r="BB26" s="206"/>
      <c r="BC26" s="206"/>
      <c r="BD26" s="206"/>
    </row>
    <row r="27" spans="1:56" s="207" customFormat="1" ht="13.9" customHeight="1">
      <c r="A27" s="270">
        <v>18</v>
      </c>
      <c r="B27" s="271">
        <v>44903</v>
      </c>
      <c r="C27" s="280"/>
      <c r="D27" s="281" t="s">
        <v>952</v>
      </c>
      <c r="E27" s="282" t="s">
        <v>542</v>
      </c>
      <c r="F27" s="272" t="s">
        <v>974</v>
      </c>
      <c r="G27" s="272">
        <v>4270</v>
      </c>
      <c r="H27" s="272"/>
      <c r="I27" s="283" t="s">
        <v>975</v>
      </c>
      <c r="J27" s="273" t="s">
        <v>543</v>
      </c>
      <c r="K27" s="273"/>
      <c r="L27" s="274"/>
      <c r="M27" s="275"/>
      <c r="N27" s="273"/>
      <c r="O27" s="276"/>
      <c r="P27" s="273"/>
      <c r="Q27" s="206"/>
      <c r="R27" s="206" t="s">
        <v>541</v>
      </c>
      <c r="S27" s="206"/>
      <c r="T27" s="206"/>
      <c r="U27" s="206"/>
      <c r="V27" s="206"/>
      <c r="W27" s="206"/>
      <c r="X27" s="206"/>
      <c r="Y27" s="206"/>
      <c r="Z27" s="206"/>
      <c r="AA27" s="206"/>
      <c r="AB27" s="206"/>
      <c r="AC27" s="206"/>
      <c r="AD27" s="206"/>
      <c r="AE27" s="206"/>
      <c r="AF27" s="206"/>
      <c r="AG27" s="206"/>
      <c r="AH27" s="206"/>
      <c r="AI27" s="206"/>
      <c r="AJ27" s="206"/>
      <c r="AK27" s="206"/>
      <c r="AL27" s="206"/>
      <c r="AM27" s="206"/>
      <c r="AN27" s="206"/>
      <c r="AO27" s="206"/>
      <c r="AP27" s="206"/>
      <c r="AQ27" s="206"/>
      <c r="AR27" s="206"/>
      <c r="AS27" s="206"/>
      <c r="AT27" s="206"/>
      <c r="AU27" s="206"/>
      <c r="AV27" s="206"/>
      <c r="AW27" s="206"/>
      <c r="AX27" s="206"/>
      <c r="AY27" s="206"/>
      <c r="AZ27" s="206"/>
      <c r="BA27" s="206"/>
      <c r="BB27" s="206"/>
      <c r="BC27" s="206"/>
      <c r="BD27" s="206"/>
    </row>
    <row r="28" spans="1:56" s="207" customFormat="1" ht="13.9" customHeight="1">
      <c r="A28" s="270">
        <v>19</v>
      </c>
      <c r="B28" s="271">
        <v>44904</v>
      </c>
      <c r="C28" s="280"/>
      <c r="D28" s="281" t="s">
        <v>505</v>
      </c>
      <c r="E28" s="282" t="s">
        <v>542</v>
      </c>
      <c r="F28" s="272" t="s">
        <v>982</v>
      </c>
      <c r="G28" s="272">
        <v>310</v>
      </c>
      <c r="H28" s="272"/>
      <c r="I28" s="283" t="s">
        <v>983</v>
      </c>
      <c r="J28" s="273" t="s">
        <v>543</v>
      </c>
      <c r="K28" s="273"/>
      <c r="L28" s="274"/>
      <c r="M28" s="275"/>
      <c r="N28" s="273"/>
      <c r="O28" s="276"/>
      <c r="P28" s="273"/>
      <c r="Q28" s="206"/>
      <c r="R28" s="206" t="s">
        <v>541</v>
      </c>
      <c r="S28" s="206"/>
      <c r="T28" s="206"/>
      <c r="U28" s="206"/>
      <c r="V28" s="206"/>
      <c r="W28" s="206"/>
      <c r="X28" s="206"/>
      <c r="Y28" s="206"/>
      <c r="Z28" s="206"/>
      <c r="AA28" s="206"/>
      <c r="AB28" s="206"/>
      <c r="AC28" s="206"/>
      <c r="AD28" s="206"/>
      <c r="AE28" s="206"/>
      <c r="AF28" s="206"/>
      <c r="AG28" s="206"/>
      <c r="AH28" s="206"/>
      <c r="AI28" s="206"/>
      <c r="AJ28" s="206"/>
      <c r="AK28" s="206"/>
      <c r="AL28" s="206"/>
      <c r="AM28" s="206"/>
      <c r="AN28" s="206"/>
      <c r="AO28" s="206"/>
      <c r="AP28" s="206"/>
      <c r="AQ28" s="206"/>
      <c r="AR28" s="206"/>
      <c r="AS28" s="206"/>
      <c r="AT28" s="206"/>
      <c r="AU28" s="206"/>
      <c r="AV28" s="206"/>
      <c r="AW28" s="206"/>
      <c r="AX28" s="206"/>
      <c r="AY28" s="206"/>
      <c r="AZ28" s="206"/>
      <c r="BA28" s="206"/>
      <c r="BB28" s="206"/>
      <c r="BC28" s="206"/>
      <c r="BD28" s="206"/>
    </row>
    <row r="29" spans="1:56" ht="13.9" customHeight="1">
      <c r="A29" s="272"/>
      <c r="B29" s="271"/>
      <c r="C29" s="280"/>
      <c r="D29" s="281"/>
      <c r="E29" s="282"/>
      <c r="F29" s="272"/>
      <c r="G29" s="272"/>
      <c r="H29" s="272"/>
      <c r="I29" s="283"/>
      <c r="J29" s="273"/>
      <c r="K29" s="273"/>
      <c r="L29" s="274"/>
      <c r="M29" s="275"/>
      <c r="N29" s="273"/>
      <c r="O29" s="276"/>
      <c r="P29" s="274"/>
      <c r="Q29" s="206"/>
      <c r="R29" s="206"/>
      <c r="S29" s="206"/>
      <c r="T29" s="206"/>
      <c r="U29" s="206"/>
      <c r="V29" s="206"/>
      <c r="W29" s="206"/>
      <c r="X29" s="206"/>
      <c r="Y29" s="206"/>
      <c r="Z29" s="206"/>
      <c r="AA29" s="206"/>
      <c r="AB29" s="206"/>
      <c r="AC29" s="206"/>
      <c r="AD29" s="206"/>
      <c r="AE29" s="206"/>
      <c r="AF29" s="206"/>
      <c r="AG29" s="206"/>
      <c r="AH29" s="206"/>
      <c r="AI29" s="206"/>
      <c r="AJ29" s="206"/>
      <c r="AK29" s="206"/>
      <c r="AL29" s="206"/>
      <c r="AM29" s="206"/>
      <c r="AN29" s="206"/>
      <c r="AO29" s="206"/>
      <c r="AP29" s="206"/>
      <c r="AQ29" s="206"/>
      <c r="AR29" s="206"/>
      <c r="AS29" s="206"/>
      <c r="AT29" s="206"/>
      <c r="AU29" s="206"/>
      <c r="AV29" s="206"/>
      <c r="AW29" s="206"/>
      <c r="AX29" s="206"/>
      <c r="AY29" s="206"/>
      <c r="AZ29" s="206"/>
      <c r="BA29" s="206"/>
      <c r="BB29" s="206"/>
      <c r="BC29" s="206"/>
      <c r="BD29" s="206"/>
    </row>
    <row r="30" spans="1:56" ht="14.25" customHeight="1">
      <c r="A30" s="97"/>
      <c r="B30" s="98"/>
      <c r="C30" s="99"/>
      <c r="D30" s="100"/>
      <c r="E30" s="101"/>
      <c r="F30" s="101"/>
      <c r="H30" s="101"/>
      <c r="I30" s="102"/>
      <c r="J30" s="103"/>
      <c r="K30" s="103"/>
      <c r="L30" s="104"/>
      <c r="M30" s="105"/>
      <c r="N30" s="106"/>
      <c r="O30" s="107"/>
      <c r="P30" s="108"/>
      <c r="Q30" s="206"/>
      <c r="R30" s="206"/>
      <c r="S30" s="206"/>
      <c r="T30" s="206"/>
      <c r="U30" s="206"/>
      <c r="V30" s="206"/>
      <c r="W30" s="206"/>
      <c r="X30" s="206"/>
      <c r="Y30" s="206"/>
      <c r="Z30" s="206"/>
      <c r="AA30" s="206"/>
      <c r="AB30" s="206"/>
      <c r="AC30" s="206"/>
      <c r="AD30" s="206"/>
      <c r="AE30" s="206"/>
      <c r="AF30" s="206"/>
      <c r="AG30" s="206"/>
      <c r="AH30" s="206"/>
      <c r="AI30" s="206"/>
      <c r="AJ30" s="206"/>
      <c r="AK30" s="206"/>
      <c r="AL30" s="206"/>
      <c r="AM30" s="206"/>
      <c r="AN30" s="206"/>
      <c r="AO30" s="206"/>
      <c r="AP30" s="206"/>
      <c r="AQ30" s="206"/>
      <c r="AR30" s="206"/>
      <c r="AS30" s="206"/>
      <c r="AT30" s="206"/>
      <c r="AU30" s="206"/>
      <c r="AV30" s="206"/>
      <c r="AW30" s="206"/>
      <c r="AX30" s="206"/>
      <c r="AY30" s="206"/>
      <c r="AZ30" s="206"/>
      <c r="BA30" s="206"/>
      <c r="BB30" s="206"/>
      <c r="BC30" s="206"/>
      <c r="BD30" s="206"/>
    </row>
    <row r="31" spans="1:56" ht="14.25" customHeight="1">
      <c r="A31" s="97"/>
      <c r="B31" s="98"/>
      <c r="C31" s="99"/>
      <c r="D31" s="100"/>
      <c r="E31" s="101"/>
      <c r="F31" s="101"/>
      <c r="G31" s="97"/>
      <c r="H31" s="101"/>
      <c r="I31" s="102"/>
      <c r="J31" s="103"/>
      <c r="K31" s="103"/>
      <c r="L31" s="104"/>
      <c r="M31" s="105"/>
      <c r="N31" s="106"/>
      <c r="O31" s="107"/>
      <c r="P31" s="108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</row>
    <row r="32" spans="1:56" ht="12" customHeight="1">
      <c r="A32" s="109" t="s">
        <v>544</v>
      </c>
      <c r="B32" s="110"/>
      <c r="C32" s="111"/>
      <c r="E32" s="112"/>
      <c r="F32" s="112"/>
      <c r="G32" s="112"/>
      <c r="H32" s="112"/>
      <c r="I32" s="112"/>
      <c r="J32" s="113"/>
      <c r="K32" s="112"/>
      <c r="L32" s="114"/>
      <c r="M32" s="54"/>
      <c r="N32" s="113"/>
      <c r="O32" s="11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1"/>
      <c r="AK32" s="41"/>
      <c r="AL32" s="41"/>
    </row>
    <row r="33" spans="1:38" ht="12" customHeight="1">
      <c r="A33" s="115" t="s">
        <v>545</v>
      </c>
      <c r="B33" s="109"/>
      <c r="C33" s="109"/>
      <c r="D33" s="109"/>
      <c r="E33" s="41"/>
      <c r="F33" s="116" t="s">
        <v>546</v>
      </c>
      <c r="G33" s="6"/>
      <c r="H33" s="6"/>
      <c r="I33" s="6"/>
      <c r="J33" s="117"/>
      <c r="K33" s="118"/>
      <c r="L33" s="118"/>
      <c r="M33" s="119"/>
      <c r="N33" s="1"/>
      <c r="O33" s="120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1"/>
      <c r="AK33" s="41"/>
      <c r="AL33" s="41"/>
    </row>
    <row r="34" spans="1:38" ht="12" customHeight="1">
      <c r="A34" s="109" t="s">
        <v>547</v>
      </c>
      <c r="B34" s="109"/>
      <c r="C34" s="109"/>
      <c r="D34" s="109" t="s">
        <v>795</v>
      </c>
      <c r="E34" s="6"/>
      <c r="F34" s="116" t="s">
        <v>548</v>
      </c>
      <c r="G34" s="6"/>
      <c r="H34" s="6"/>
      <c r="I34" s="6"/>
      <c r="J34" s="117"/>
      <c r="K34" s="118"/>
      <c r="L34" s="118"/>
      <c r="M34" s="119"/>
      <c r="N34" s="1"/>
      <c r="O34" s="120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</row>
    <row r="35" spans="1:38" ht="12" customHeight="1">
      <c r="A35" s="109"/>
      <c r="B35" s="109"/>
      <c r="C35" s="109"/>
      <c r="D35" s="109"/>
      <c r="E35" s="6"/>
      <c r="F35" s="6"/>
      <c r="G35" s="6"/>
      <c r="H35" s="6"/>
      <c r="I35" s="6"/>
      <c r="J35" s="121"/>
      <c r="K35" s="118"/>
      <c r="L35" s="118"/>
      <c r="M35" s="6"/>
      <c r="N35" s="122"/>
      <c r="O35" s="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41"/>
      <c r="AL35" s="41"/>
    </row>
    <row r="36" spans="1:38" ht="12.75" customHeight="1">
      <c r="A36" s="1"/>
      <c r="B36" s="123" t="s">
        <v>549</v>
      </c>
      <c r="C36" s="123"/>
      <c r="D36" s="123"/>
      <c r="E36" s="123"/>
      <c r="F36" s="124"/>
      <c r="G36" s="6"/>
      <c r="H36" s="6"/>
      <c r="I36" s="125"/>
      <c r="J36" s="126"/>
      <c r="K36" s="127"/>
      <c r="L36" s="126"/>
      <c r="M36" s="6"/>
      <c r="N36" s="1"/>
      <c r="O36" s="1"/>
      <c r="P36" s="1"/>
      <c r="R36" s="54"/>
      <c r="S36" s="1"/>
      <c r="T36" s="1"/>
      <c r="U36" s="1"/>
      <c r="V36" s="1"/>
      <c r="W36" s="1"/>
      <c r="X36" s="1"/>
      <c r="Y36" s="1"/>
      <c r="Z36" s="1"/>
    </row>
    <row r="37" spans="1:38" ht="38.25" customHeight="1">
      <c r="A37" s="299" t="s">
        <v>16</v>
      </c>
      <c r="B37" s="299" t="s">
        <v>517</v>
      </c>
      <c r="C37" s="299"/>
      <c r="D37" s="238" t="s">
        <v>528</v>
      </c>
      <c r="E37" s="299" t="s">
        <v>529</v>
      </c>
      <c r="F37" s="299" t="s">
        <v>530</v>
      </c>
      <c r="G37" s="299" t="s">
        <v>550</v>
      </c>
      <c r="H37" s="299" t="s">
        <v>532</v>
      </c>
      <c r="I37" s="299" t="s">
        <v>533</v>
      </c>
      <c r="J37" s="96" t="s">
        <v>534</v>
      </c>
      <c r="K37" s="94" t="s">
        <v>551</v>
      </c>
      <c r="L37" s="129" t="s">
        <v>536</v>
      </c>
      <c r="M37" s="96" t="s">
        <v>537</v>
      </c>
      <c r="N37" s="93" t="s">
        <v>538</v>
      </c>
      <c r="O37" s="238" t="s">
        <v>539</v>
      </c>
      <c r="P37" s="41"/>
      <c r="Q37" s="1"/>
      <c r="R37" s="54"/>
      <c r="S37" s="54"/>
      <c r="T37" s="54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</row>
    <row r="38" spans="1:38" s="279" customFormat="1" ht="13.5" customHeight="1">
      <c r="A38" s="324">
        <v>1</v>
      </c>
      <c r="B38" s="329">
        <v>44888</v>
      </c>
      <c r="C38" s="321"/>
      <c r="D38" s="322" t="s">
        <v>767</v>
      </c>
      <c r="E38" s="323" t="s">
        <v>542</v>
      </c>
      <c r="F38" s="324">
        <v>1490</v>
      </c>
      <c r="G38" s="324">
        <v>1440</v>
      </c>
      <c r="H38" s="324">
        <v>1530</v>
      </c>
      <c r="I38" s="325" t="s">
        <v>874</v>
      </c>
      <c r="J38" s="267" t="s">
        <v>583</v>
      </c>
      <c r="K38" s="267">
        <f t="shared" ref="K38:K39" si="27">H38-F38</f>
        <v>40</v>
      </c>
      <c r="L38" s="326">
        <f t="shared" ref="L38:L39" si="28">(F38*-0.7)/100</f>
        <v>-10.43</v>
      </c>
      <c r="M38" s="327">
        <f t="shared" ref="M38:M39" si="29">(K38+L38)/F38</f>
        <v>1.9845637583892618E-2</v>
      </c>
      <c r="N38" s="267" t="s">
        <v>540</v>
      </c>
      <c r="O38" s="328">
        <v>44900</v>
      </c>
      <c r="P38" s="334"/>
      <c r="Q38" s="207"/>
      <c r="R38" s="237" t="s">
        <v>806</v>
      </c>
      <c r="S38" s="206"/>
      <c r="T38" s="206"/>
      <c r="U38" s="206"/>
      <c r="V38" s="206"/>
      <c r="W38" s="206"/>
      <c r="X38" s="206"/>
      <c r="Y38" s="206"/>
      <c r="Z38" s="206"/>
      <c r="AA38" s="206"/>
      <c r="AB38" s="206"/>
      <c r="AC38" s="206"/>
      <c r="AD38" s="206"/>
      <c r="AE38" s="206"/>
      <c r="AF38" s="206"/>
      <c r="AG38" s="206"/>
      <c r="AH38" s="206"/>
      <c r="AI38" s="277"/>
      <c r="AJ38" s="278"/>
      <c r="AK38" s="278"/>
      <c r="AL38" s="278"/>
    </row>
    <row r="39" spans="1:38" s="279" customFormat="1" ht="13.5" customHeight="1">
      <c r="A39" s="357">
        <v>2</v>
      </c>
      <c r="B39" s="343">
        <v>44888</v>
      </c>
      <c r="C39" s="358"/>
      <c r="D39" s="359" t="s">
        <v>64</v>
      </c>
      <c r="E39" s="360" t="s">
        <v>542</v>
      </c>
      <c r="F39" s="357">
        <v>1645</v>
      </c>
      <c r="G39" s="357">
        <v>1595</v>
      </c>
      <c r="H39" s="357">
        <v>1595</v>
      </c>
      <c r="I39" s="361" t="s">
        <v>892</v>
      </c>
      <c r="J39" s="301" t="s">
        <v>980</v>
      </c>
      <c r="K39" s="301">
        <f t="shared" si="27"/>
        <v>-50</v>
      </c>
      <c r="L39" s="362">
        <f t="shared" si="28"/>
        <v>-11.515000000000001</v>
      </c>
      <c r="M39" s="363">
        <f t="shared" si="29"/>
        <v>-3.7395136778115505E-2</v>
      </c>
      <c r="N39" s="301" t="s">
        <v>552</v>
      </c>
      <c r="O39" s="364">
        <v>44904</v>
      </c>
      <c r="P39" s="334"/>
      <c r="Q39" s="207"/>
      <c r="R39" s="237" t="s">
        <v>541</v>
      </c>
      <c r="S39" s="206"/>
      <c r="T39" s="206"/>
      <c r="U39" s="206"/>
      <c r="V39" s="206"/>
      <c r="W39" s="206"/>
      <c r="X39" s="206"/>
      <c r="Y39" s="206"/>
      <c r="Z39" s="206"/>
      <c r="AA39" s="206"/>
      <c r="AB39" s="206"/>
      <c r="AC39" s="206"/>
      <c r="AD39" s="206"/>
      <c r="AE39" s="206"/>
      <c r="AF39" s="206"/>
      <c r="AG39" s="206"/>
      <c r="AH39" s="206"/>
      <c r="AI39" s="277"/>
      <c r="AJ39" s="278"/>
      <c r="AK39" s="278"/>
      <c r="AL39" s="278"/>
    </row>
    <row r="40" spans="1:38" s="279" customFormat="1" ht="13.5" customHeight="1">
      <c r="A40" s="357">
        <v>3</v>
      </c>
      <c r="B40" s="343">
        <v>44888</v>
      </c>
      <c r="C40" s="358"/>
      <c r="D40" s="359" t="s">
        <v>71</v>
      </c>
      <c r="E40" s="360" t="s">
        <v>542</v>
      </c>
      <c r="F40" s="357">
        <v>106.5</v>
      </c>
      <c r="G40" s="357">
        <v>103.5</v>
      </c>
      <c r="H40" s="357">
        <v>103.5</v>
      </c>
      <c r="I40" s="361" t="s">
        <v>893</v>
      </c>
      <c r="J40" s="301" t="s">
        <v>1059</v>
      </c>
      <c r="K40" s="301">
        <f t="shared" ref="K40" si="30">H40-F40</f>
        <v>-3</v>
      </c>
      <c r="L40" s="362">
        <f t="shared" ref="L40" si="31">(F40*-0.7)/100</f>
        <v>-0.74549999999999994</v>
      </c>
      <c r="M40" s="363">
        <f t="shared" ref="M40" si="32">(K40+L40)/F40</f>
        <v>-3.5169014084507039E-2</v>
      </c>
      <c r="N40" s="301" t="s">
        <v>552</v>
      </c>
      <c r="O40" s="364">
        <v>44910</v>
      </c>
      <c r="P40" s="334"/>
      <c r="Q40" s="207"/>
      <c r="R40" s="237" t="s">
        <v>541</v>
      </c>
      <c r="S40" s="206"/>
      <c r="T40" s="206"/>
      <c r="U40" s="206"/>
      <c r="V40" s="206"/>
      <c r="W40" s="206"/>
      <c r="X40" s="206"/>
      <c r="Y40" s="206"/>
      <c r="Z40" s="206"/>
      <c r="AA40" s="206"/>
      <c r="AB40" s="206"/>
      <c r="AC40" s="206"/>
      <c r="AD40" s="206"/>
      <c r="AE40" s="206"/>
      <c r="AF40" s="206"/>
      <c r="AG40" s="206"/>
      <c r="AH40" s="206"/>
      <c r="AI40" s="277"/>
      <c r="AJ40" s="278"/>
      <c r="AK40" s="278"/>
      <c r="AL40" s="278"/>
    </row>
    <row r="41" spans="1:38" s="279" customFormat="1" ht="13.5" customHeight="1">
      <c r="A41" s="324">
        <v>4</v>
      </c>
      <c r="B41" s="329">
        <v>44897</v>
      </c>
      <c r="C41" s="321"/>
      <c r="D41" s="322" t="s">
        <v>208</v>
      </c>
      <c r="E41" s="323" t="s">
        <v>542</v>
      </c>
      <c r="F41" s="324">
        <v>773</v>
      </c>
      <c r="G41" s="324">
        <v>748</v>
      </c>
      <c r="H41" s="324">
        <v>795.5</v>
      </c>
      <c r="I41" s="325" t="s">
        <v>924</v>
      </c>
      <c r="J41" s="267" t="s">
        <v>946</v>
      </c>
      <c r="K41" s="267">
        <f t="shared" ref="K41" si="33">H41-F41</f>
        <v>22.5</v>
      </c>
      <c r="L41" s="326">
        <f t="shared" ref="L41" si="34">(F41*-0.7)/100</f>
        <v>-5.4109999999999987</v>
      </c>
      <c r="M41" s="327">
        <f t="shared" ref="M41" si="35">(K41+L41)/F41</f>
        <v>2.2107373868046575E-2</v>
      </c>
      <c r="N41" s="267" t="s">
        <v>540</v>
      </c>
      <c r="O41" s="328">
        <v>44900</v>
      </c>
      <c r="P41" s="334"/>
      <c r="Q41" s="207"/>
      <c r="R41" s="237" t="s">
        <v>806</v>
      </c>
      <c r="S41" s="206"/>
      <c r="T41" s="206"/>
      <c r="U41" s="206"/>
      <c r="V41" s="206"/>
      <c r="W41" s="206"/>
      <c r="X41" s="206"/>
      <c r="Y41" s="206"/>
      <c r="Z41" s="206"/>
      <c r="AA41" s="206"/>
      <c r="AB41" s="206"/>
      <c r="AC41" s="206"/>
      <c r="AD41" s="206"/>
      <c r="AE41" s="206"/>
      <c r="AF41" s="206"/>
      <c r="AG41" s="206"/>
      <c r="AH41" s="206"/>
      <c r="AI41" s="277"/>
      <c r="AJ41" s="278"/>
      <c r="AK41" s="278"/>
      <c r="AL41" s="278"/>
    </row>
    <row r="42" spans="1:38" s="279" customFormat="1" ht="13.5" customHeight="1">
      <c r="A42" s="324">
        <v>5</v>
      </c>
      <c r="B42" s="329">
        <v>44900</v>
      </c>
      <c r="C42" s="321"/>
      <c r="D42" s="322" t="s">
        <v>300</v>
      </c>
      <c r="E42" s="323" t="s">
        <v>542</v>
      </c>
      <c r="F42" s="324">
        <v>2035</v>
      </c>
      <c r="G42" s="324">
        <v>1960</v>
      </c>
      <c r="H42" s="324">
        <v>2090</v>
      </c>
      <c r="I42" s="325" t="s">
        <v>947</v>
      </c>
      <c r="J42" s="267" t="s">
        <v>678</v>
      </c>
      <c r="K42" s="267">
        <f t="shared" ref="K42" si="36">H42-F42</f>
        <v>55</v>
      </c>
      <c r="L42" s="326">
        <f t="shared" ref="L42" si="37">(F42*-0.7)/100</f>
        <v>-14.244999999999999</v>
      </c>
      <c r="M42" s="327">
        <f t="shared" ref="M42" si="38">(K42+L42)/F42</f>
        <v>2.0027027027027029E-2</v>
      </c>
      <c r="N42" s="267" t="s">
        <v>540</v>
      </c>
      <c r="O42" s="328">
        <v>44904</v>
      </c>
      <c r="P42" s="334"/>
      <c r="Q42" s="207"/>
      <c r="R42" s="237" t="s">
        <v>541</v>
      </c>
      <c r="S42" s="206"/>
      <c r="T42" s="206"/>
      <c r="U42" s="206"/>
      <c r="V42" s="206"/>
      <c r="W42" s="206"/>
      <c r="X42" s="206"/>
      <c r="Y42" s="206"/>
      <c r="Z42" s="206"/>
      <c r="AA42" s="206"/>
      <c r="AB42" s="206"/>
      <c r="AC42" s="206"/>
      <c r="AD42" s="206"/>
      <c r="AE42" s="206"/>
      <c r="AF42" s="206"/>
      <c r="AG42" s="206"/>
      <c r="AH42" s="206"/>
      <c r="AI42" s="277"/>
      <c r="AJ42" s="278"/>
      <c r="AK42" s="278"/>
      <c r="AL42" s="278"/>
    </row>
    <row r="43" spans="1:38" s="279" customFormat="1" ht="13.5" customHeight="1">
      <c r="A43" s="324">
        <v>6</v>
      </c>
      <c r="B43" s="329">
        <v>44904</v>
      </c>
      <c r="C43" s="321"/>
      <c r="D43" s="322" t="s">
        <v>240</v>
      </c>
      <c r="E43" s="323" t="s">
        <v>987</v>
      </c>
      <c r="F43" s="324">
        <v>157.5</v>
      </c>
      <c r="G43" s="324">
        <v>162.5</v>
      </c>
      <c r="H43" s="324">
        <v>154.75</v>
      </c>
      <c r="I43" s="325" t="s">
        <v>990</v>
      </c>
      <c r="J43" s="267" t="s">
        <v>991</v>
      </c>
      <c r="K43" s="267">
        <f>F43-H43</f>
        <v>2.75</v>
      </c>
      <c r="L43" s="326">
        <f>(F43*-0.07)/100</f>
        <v>-0.11025</v>
      </c>
      <c r="M43" s="327">
        <f t="shared" ref="M43:M45" si="39">(K43+L43)/F43</f>
        <v>1.6760317460317458E-2</v>
      </c>
      <c r="N43" s="267" t="s">
        <v>540</v>
      </c>
      <c r="O43" s="328">
        <v>44904</v>
      </c>
      <c r="P43" s="334"/>
      <c r="Q43" s="207"/>
      <c r="R43" s="237" t="s">
        <v>541</v>
      </c>
      <c r="S43" s="206"/>
      <c r="T43" s="206"/>
      <c r="U43" s="206"/>
      <c r="V43" s="206"/>
      <c r="W43" s="206"/>
      <c r="X43" s="206"/>
      <c r="Y43" s="206"/>
      <c r="Z43" s="206"/>
      <c r="AA43" s="206"/>
      <c r="AB43" s="206"/>
      <c r="AC43" s="206"/>
      <c r="AD43" s="206"/>
      <c r="AE43" s="206"/>
      <c r="AF43" s="206"/>
      <c r="AG43" s="206"/>
      <c r="AH43" s="206"/>
      <c r="AI43" s="277"/>
      <c r="AJ43" s="278"/>
      <c r="AK43" s="278"/>
      <c r="AL43" s="278"/>
    </row>
    <row r="44" spans="1:38" s="369" customFormat="1" ht="13.5" customHeight="1">
      <c r="A44" s="324">
        <v>7</v>
      </c>
      <c r="B44" s="329">
        <v>44907</v>
      </c>
      <c r="C44" s="321"/>
      <c r="D44" s="322" t="s">
        <v>147</v>
      </c>
      <c r="E44" s="323" t="s">
        <v>542</v>
      </c>
      <c r="F44" s="324">
        <v>3900</v>
      </c>
      <c r="G44" s="324">
        <v>3780</v>
      </c>
      <c r="H44" s="324">
        <v>4012.5</v>
      </c>
      <c r="I44" s="325" t="s">
        <v>1007</v>
      </c>
      <c r="J44" s="267" t="s">
        <v>1032</v>
      </c>
      <c r="K44" s="267">
        <f t="shared" ref="K44:K45" si="40">H44-F44</f>
        <v>112.5</v>
      </c>
      <c r="L44" s="326">
        <f t="shared" ref="L44:L45" si="41">(F44*-0.7)/100</f>
        <v>-27.3</v>
      </c>
      <c r="M44" s="327">
        <f t="shared" si="39"/>
        <v>2.1846153846153848E-2</v>
      </c>
      <c r="N44" s="267" t="s">
        <v>540</v>
      </c>
      <c r="O44" s="328">
        <v>44909</v>
      </c>
      <c r="P44" s="334"/>
      <c r="Q44" s="207"/>
      <c r="R44" s="237" t="s">
        <v>541</v>
      </c>
      <c r="S44" s="206"/>
      <c r="T44" s="366"/>
      <c r="U44" s="366"/>
      <c r="V44" s="366"/>
      <c r="W44" s="366"/>
      <c r="X44" s="366"/>
      <c r="Y44" s="366"/>
      <c r="Z44" s="366"/>
      <c r="AA44" s="366"/>
      <c r="AB44" s="366"/>
      <c r="AC44" s="366"/>
      <c r="AD44" s="366"/>
      <c r="AE44" s="366"/>
      <c r="AF44" s="366"/>
      <c r="AG44" s="366"/>
      <c r="AH44" s="366"/>
      <c r="AI44" s="367"/>
      <c r="AJ44" s="368"/>
      <c r="AK44" s="368"/>
      <c r="AL44" s="368"/>
    </row>
    <row r="45" spans="1:38" s="369" customFormat="1" ht="13.5" customHeight="1">
      <c r="A45" s="357">
        <v>8</v>
      </c>
      <c r="B45" s="343">
        <v>44907</v>
      </c>
      <c r="C45" s="358"/>
      <c r="D45" s="359" t="s">
        <v>1008</v>
      </c>
      <c r="E45" s="360" t="s">
        <v>542</v>
      </c>
      <c r="F45" s="357">
        <v>1505</v>
      </c>
      <c r="G45" s="357">
        <v>1460</v>
      </c>
      <c r="H45" s="357">
        <v>1460</v>
      </c>
      <c r="I45" s="361" t="s">
        <v>1009</v>
      </c>
      <c r="J45" s="301" t="s">
        <v>1051</v>
      </c>
      <c r="K45" s="301">
        <f t="shared" si="40"/>
        <v>-45</v>
      </c>
      <c r="L45" s="362">
        <f t="shared" si="41"/>
        <v>-10.535</v>
      </c>
      <c r="M45" s="363">
        <f t="shared" si="39"/>
        <v>-3.6900332225913622E-2</v>
      </c>
      <c r="N45" s="301" t="s">
        <v>552</v>
      </c>
      <c r="O45" s="364">
        <v>44910</v>
      </c>
      <c r="P45" s="334"/>
      <c r="Q45" s="207"/>
      <c r="R45" s="237" t="s">
        <v>806</v>
      </c>
      <c r="S45" s="206"/>
      <c r="T45" s="366"/>
      <c r="U45" s="366"/>
      <c r="V45" s="366"/>
      <c r="W45" s="366"/>
      <c r="X45" s="366"/>
      <c r="Y45" s="366"/>
      <c r="Z45" s="366"/>
      <c r="AA45" s="366"/>
      <c r="AB45" s="366"/>
      <c r="AC45" s="366"/>
      <c r="AD45" s="366"/>
      <c r="AE45" s="366"/>
      <c r="AF45" s="366"/>
      <c r="AG45" s="366"/>
      <c r="AH45" s="366"/>
      <c r="AI45" s="367"/>
      <c r="AJ45" s="368"/>
      <c r="AK45" s="368"/>
      <c r="AL45" s="368"/>
    </row>
    <row r="46" spans="1:38" s="369" customFormat="1" ht="13.5" customHeight="1">
      <c r="A46" s="324">
        <v>9</v>
      </c>
      <c r="B46" s="329">
        <v>44907</v>
      </c>
      <c r="C46" s="321"/>
      <c r="D46" s="322" t="s">
        <v>300</v>
      </c>
      <c r="E46" s="323" t="s">
        <v>542</v>
      </c>
      <c r="F46" s="324">
        <v>2030</v>
      </c>
      <c r="G46" s="324">
        <v>1960</v>
      </c>
      <c r="H46" s="324">
        <v>2120</v>
      </c>
      <c r="I46" s="325" t="s">
        <v>947</v>
      </c>
      <c r="J46" s="267" t="s">
        <v>1024</v>
      </c>
      <c r="K46" s="267">
        <f t="shared" ref="K46" si="42">H46-F46</f>
        <v>90</v>
      </c>
      <c r="L46" s="326">
        <f t="shared" ref="L46" si="43">(F46*-0.7)/100</f>
        <v>-14.21</v>
      </c>
      <c r="M46" s="327">
        <f t="shared" ref="M46" si="44">(K46+L46)/F46</f>
        <v>3.7334975369458123E-2</v>
      </c>
      <c r="N46" s="267" t="s">
        <v>540</v>
      </c>
      <c r="O46" s="328">
        <v>44908</v>
      </c>
      <c r="P46" s="334"/>
      <c r="Q46" s="207"/>
      <c r="R46" s="237" t="s">
        <v>541</v>
      </c>
      <c r="S46" s="206"/>
      <c r="T46" s="366"/>
      <c r="U46" s="366"/>
      <c r="V46" s="366"/>
      <c r="W46" s="366"/>
      <c r="X46" s="366"/>
      <c r="Y46" s="366"/>
      <c r="Z46" s="366"/>
      <c r="AA46" s="366"/>
      <c r="AB46" s="366"/>
      <c r="AC46" s="366"/>
      <c r="AD46" s="366"/>
      <c r="AE46" s="366"/>
      <c r="AF46" s="366"/>
      <c r="AG46" s="366"/>
      <c r="AH46" s="366"/>
      <c r="AI46" s="367"/>
      <c r="AJ46" s="368"/>
      <c r="AK46" s="368"/>
      <c r="AL46" s="368"/>
    </row>
    <row r="47" spans="1:38" s="369" customFormat="1" ht="13.5" customHeight="1">
      <c r="A47" s="272">
        <v>10</v>
      </c>
      <c r="B47" s="271">
        <v>44908</v>
      </c>
      <c r="C47" s="280"/>
      <c r="D47" s="281" t="s">
        <v>208</v>
      </c>
      <c r="E47" s="282" t="s">
        <v>542</v>
      </c>
      <c r="F47" s="272" t="s">
        <v>1021</v>
      </c>
      <c r="G47" s="272">
        <v>744</v>
      </c>
      <c r="H47" s="272"/>
      <c r="I47" s="283" t="s">
        <v>650</v>
      </c>
      <c r="J47" s="273" t="s">
        <v>543</v>
      </c>
      <c r="K47" s="273"/>
      <c r="L47" s="274"/>
      <c r="M47" s="275"/>
      <c r="N47" s="273"/>
      <c r="O47" s="276"/>
      <c r="P47" s="334"/>
      <c r="Q47" s="207"/>
      <c r="R47" s="237" t="s">
        <v>541</v>
      </c>
      <c r="S47" s="206"/>
      <c r="T47" s="366"/>
      <c r="U47" s="366"/>
      <c r="V47" s="366"/>
      <c r="W47" s="366"/>
      <c r="X47" s="366"/>
      <c r="Y47" s="366"/>
      <c r="Z47" s="366"/>
      <c r="AA47" s="366"/>
      <c r="AB47" s="366"/>
      <c r="AC47" s="366"/>
      <c r="AD47" s="366"/>
      <c r="AE47" s="366"/>
      <c r="AF47" s="366"/>
      <c r="AG47" s="366"/>
      <c r="AH47" s="366"/>
      <c r="AI47" s="367"/>
      <c r="AJ47" s="368"/>
      <c r="AK47" s="368"/>
      <c r="AL47" s="368"/>
    </row>
    <row r="48" spans="1:38" s="369" customFormat="1" ht="13.5" customHeight="1">
      <c r="A48" s="357">
        <v>11</v>
      </c>
      <c r="B48" s="343">
        <v>44910</v>
      </c>
      <c r="C48" s="358"/>
      <c r="D48" s="359" t="s">
        <v>102</v>
      </c>
      <c r="E48" s="360" t="s">
        <v>542</v>
      </c>
      <c r="F48" s="357">
        <v>141.5</v>
      </c>
      <c r="G48" s="357">
        <v>137.4</v>
      </c>
      <c r="H48" s="357">
        <v>137.4</v>
      </c>
      <c r="I48" s="361" t="s">
        <v>1043</v>
      </c>
      <c r="J48" s="301" t="s">
        <v>1060</v>
      </c>
      <c r="K48" s="301">
        <f t="shared" ref="K48:K49" si="45">H48-F48</f>
        <v>-4.0999999999999943</v>
      </c>
      <c r="L48" s="362">
        <f t="shared" ref="L48:L49" si="46">(F48*-0.7)/100</f>
        <v>-0.99049999999999994</v>
      </c>
      <c r="M48" s="363">
        <f t="shared" ref="M48:M49" si="47">(K48+L48)/F48</f>
        <v>-3.5975265017667804E-2</v>
      </c>
      <c r="N48" s="301" t="s">
        <v>552</v>
      </c>
      <c r="O48" s="364">
        <v>44911</v>
      </c>
      <c r="P48" s="334"/>
      <c r="Q48" s="207"/>
      <c r="R48" s="237" t="s">
        <v>541</v>
      </c>
      <c r="S48" s="206"/>
      <c r="T48" s="366"/>
      <c r="U48" s="366"/>
      <c r="V48" s="366"/>
      <c r="W48" s="366"/>
      <c r="X48" s="366"/>
      <c r="Y48" s="366"/>
      <c r="Z48" s="366"/>
      <c r="AA48" s="366"/>
      <c r="AB48" s="366"/>
      <c r="AC48" s="366"/>
      <c r="AD48" s="366"/>
      <c r="AE48" s="366"/>
      <c r="AF48" s="366"/>
      <c r="AG48" s="366"/>
      <c r="AH48" s="366"/>
      <c r="AI48" s="367"/>
      <c r="AJ48" s="368"/>
      <c r="AK48" s="368"/>
      <c r="AL48" s="368"/>
    </row>
    <row r="49" spans="1:38" s="369" customFormat="1" ht="13.5" customHeight="1">
      <c r="A49" s="324">
        <v>12</v>
      </c>
      <c r="B49" s="329">
        <v>44910</v>
      </c>
      <c r="C49" s="321"/>
      <c r="D49" s="322" t="s">
        <v>767</v>
      </c>
      <c r="E49" s="323" t="s">
        <v>542</v>
      </c>
      <c r="F49" s="324">
        <v>1412.5</v>
      </c>
      <c r="G49" s="324">
        <v>1370</v>
      </c>
      <c r="H49" s="324">
        <v>1458</v>
      </c>
      <c r="I49" s="325" t="s">
        <v>1044</v>
      </c>
      <c r="J49" s="267" t="s">
        <v>1061</v>
      </c>
      <c r="K49" s="267">
        <f t="shared" si="45"/>
        <v>45.5</v>
      </c>
      <c r="L49" s="326">
        <f t="shared" si="46"/>
        <v>-9.8874999999999993</v>
      </c>
      <c r="M49" s="327">
        <f t="shared" si="47"/>
        <v>2.5212389380530973E-2</v>
      </c>
      <c r="N49" s="267" t="s">
        <v>540</v>
      </c>
      <c r="O49" s="328">
        <v>44911</v>
      </c>
      <c r="P49" s="334"/>
      <c r="Q49" s="207"/>
      <c r="R49" s="237" t="s">
        <v>541</v>
      </c>
      <c r="S49" s="206"/>
      <c r="T49" s="366"/>
      <c r="U49" s="366"/>
      <c r="V49" s="366"/>
      <c r="W49" s="366"/>
      <c r="X49" s="366"/>
      <c r="Y49" s="366"/>
      <c r="Z49" s="366"/>
      <c r="AA49" s="366"/>
      <c r="AB49" s="366"/>
      <c r="AC49" s="366"/>
      <c r="AD49" s="366"/>
      <c r="AE49" s="366"/>
      <c r="AF49" s="366"/>
      <c r="AG49" s="366"/>
      <c r="AH49" s="366"/>
      <c r="AI49" s="367"/>
      <c r="AJ49" s="368"/>
      <c r="AK49" s="368"/>
      <c r="AL49" s="368"/>
    </row>
    <row r="50" spans="1:38" s="279" customFormat="1" ht="15" customHeight="1">
      <c r="A50" s="272">
        <v>13</v>
      </c>
      <c r="B50" s="271">
        <v>44911</v>
      </c>
      <c r="C50" s="280"/>
      <c r="D50" s="281" t="s">
        <v>136</v>
      </c>
      <c r="E50" s="282" t="s">
        <v>542</v>
      </c>
      <c r="F50" s="272" t="s">
        <v>1062</v>
      </c>
      <c r="G50" s="272">
        <v>649</v>
      </c>
      <c r="H50" s="272"/>
      <c r="I50" s="283" t="s">
        <v>1063</v>
      </c>
      <c r="J50" s="273" t="s">
        <v>543</v>
      </c>
      <c r="K50" s="273"/>
      <c r="L50" s="274"/>
      <c r="M50" s="275"/>
      <c r="N50" s="273"/>
      <c r="O50" s="276"/>
      <c r="P50" s="334"/>
      <c r="Q50" s="207"/>
      <c r="R50" s="279" t="s">
        <v>541</v>
      </c>
      <c r="S50" s="206"/>
      <c r="T50" s="206"/>
      <c r="U50" s="206"/>
      <c r="V50" s="206"/>
      <c r="W50" s="206"/>
      <c r="X50" s="206"/>
      <c r="Y50" s="206"/>
      <c r="Z50" s="206"/>
      <c r="AA50" s="206"/>
      <c r="AB50" s="206"/>
      <c r="AC50" s="206"/>
      <c r="AD50" s="206"/>
      <c r="AE50" s="206"/>
      <c r="AF50" s="206"/>
      <c r="AG50" s="206"/>
      <c r="AH50" s="206"/>
      <c r="AI50" s="277"/>
      <c r="AJ50" s="278"/>
      <c r="AK50" s="278"/>
      <c r="AL50" s="278"/>
    </row>
    <row r="51" spans="1:38" ht="15" customHeight="1">
      <c r="A51" s="239"/>
      <c r="B51" s="240"/>
      <c r="C51" s="241"/>
      <c r="D51" s="242"/>
      <c r="E51" s="243"/>
      <c r="F51" s="243"/>
      <c r="G51" s="243"/>
      <c r="H51" s="243"/>
      <c r="I51" s="243"/>
      <c r="J51" s="244"/>
      <c r="K51" s="244"/>
      <c r="L51" s="245"/>
      <c r="M51" s="246"/>
      <c r="N51" s="244"/>
      <c r="O51" s="247"/>
      <c r="P51" s="41"/>
      <c r="Q51" s="207"/>
      <c r="R51" s="237"/>
      <c r="S51" s="206"/>
      <c r="T51" s="206"/>
      <c r="U51" s="206"/>
      <c r="V51" s="206"/>
      <c r="W51" s="206"/>
      <c r="X51" s="206"/>
      <c r="Y51" s="206"/>
      <c r="Z51" s="206"/>
      <c r="AA51" s="206"/>
      <c r="AB51" s="206"/>
      <c r="AC51" s="206"/>
      <c r="AD51" s="206"/>
      <c r="AE51" s="206"/>
      <c r="AF51" s="206"/>
      <c r="AG51" s="206"/>
      <c r="AH51" s="1"/>
      <c r="AI51" s="1"/>
      <c r="AJ51" s="1"/>
      <c r="AK51" s="1"/>
      <c r="AL51" s="1"/>
    </row>
    <row r="52" spans="1:38" ht="44.25" customHeight="1">
      <c r="A52" s="109" t="s">
        <v>544</v>
      </c>
      <c r="B52" s="130"/>
      <c r="C52" s="130"/>
      <c r="D52" s="1"/>
      <c r="E52" s="6"/>
      <c r="F52" s="6"/>
      <c r="G52" s="6"/>
      <c r="H52" s="6" t="s">
        <v>556</v>
      </c>
      <c r="I52" s="6"/>
      <c r="J52" s="6"/>
      <c r="K52" s="105"/>
      <c r="L52" s="132"/>
      <c r="M52" s="105"/>
      <c r="N52" s="106"/>
      <c r="O52" s="105"/>
      <c r="P52" s="1"/>
      <c r="Q52" s="1"/>
      <c r="R52" s="6"/>
      <c r="S52" s="1"/>
      <c r="T52" s="1"/>
      <c r="U52" s="1"/>
      <c r="V52" s="1"/>
      <c r="W52" s="1"/>
      <c r="X52" s="1"/>
      <c r="Y52" s="1"/>
      <c r="Z52" s="1"/>
      <c r="AA52" s="1"/>
      <c r="AB52" s="1"/>
    </row>
    <row r="53" spans="1:38" ht="12.75" customHeight="1">
      <c r="A53" s="115" t="s">
        <v>545</v>
      </c>
      <c r="B53" s="109"/>
      <c r="C53" s="109"/>
      <c r="D53" s="109"/>
      <c r="E53" s="41"/>
      <c r="F53" s="116" t="s">
        <v>546</v>
      </c>
      <c r="G53" s="54"/>
      <c r="H53" s="41"/>
      <c r="I53" s="54"/>
      <c r="J53" s="6"/>
      <c r="K53" s="133"/>
      <c r="L53" s="134"/>
      <c r="M53" s="6"/>
      <c r="N53" s="99"/>
      <c r="O53" s="135"/>
      <c r="P53" s="41"/>
      <c r="Q53" s="41"/>
      <c r="R53" s="6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1"/>
      <c r="AH53" s="41"/>
      <c r="AI53" s="41"/>
      <c r="AJ53" s="41"/>
      <c r="AK53" s="41"/>
      <c r="AL53" s="41"/>
    </row>
    <row r="54" spans="1:38" ht="14.25" customHeight="1">
      <c r="A54" s="115"/>
      <c r="B54" s="109"/>
      <c r="C54" s="109"/>
      <c r="D54" s="109"/>
      <c r="E54" s="6"/>
      <c r="F54" s="116" t="s">
        <v>548</v>
      </c>
      <c r="G54" s="54"/>
      <c r="H54" s="41"/>
      <c r="I54" s="54"/>
      <c r="J54" s="6"/>
      <c r="K54" s="133"/>
      <c r="L54" s="134"/>
      <c r="M54" s="6"/>
      <c r="N54" s="99"/>
      <c r="O54" s="135"/>
      <c r="P54" s="41"/>
      <c r="Q54" s="41"/>
      <c r="R54" s="6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  <c r="AF54" s="41"/>
      <c r="AG54" s="41"/>
      <c r="AH54" s="41"/>
      <c r="AI54" s="41"/>
      <c r="AJ54" s="41"/>
      <c r="AK54" s="41"/>
      <c r="AL54" s="41"/>
    </row>
    <row r="55" spans="1:38" ht="14.25" customHeight="1">
      <c r="A55" s="109"/>
      <c r="B55" s="109"/>
      <c r="C55" s="109"/>
      <c r="D55" s="109"/>
      <c r="E55" s="6"/>
      <c r="F55" s="6"/>
      <c r="G55" s="6"/>
      <c r="H55" s="6"/>
      <c r="I55" s="6"/>
      <c r="J55" s="121"/>
      <c r="K55" s="118"/>
      <c r="L55" s="119"/>
      <c r="M55" s="6"/>
      <c r="N55" s="122"/>
      <c r="O55" s="1"/>
      <c r="P55" s="41"/>
      <c r="Q55" s="41"/>
      <c r="R55" s="6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F55" s="41"/>
      <c r="AG55" s="41"/>
      <c r="AH55" s="41"/>
      <c r="AI55" s="41"/>
      <c r="AJ55" s="41"/>
      <c r="AK55" s="41"/>
      <c r="AL55" s="41"/>
    </row>
    <row r="56" spans="1:38" ht="12.75" customHeight="1">
      <c r="A56" s="136" t="s">
        <v>557</v>
      </c>
      <c r="B56" s="136"/>
      <c r="C56" s="136"/>
      <c r="D56" s="136"/>
      <c r="E56" s="6"/>
      <c r="F56" s="6"/>
      <c r="G56" s="6"/>
      <c r="H56" s="6"/>
      <c r="I56" s="6"/>
      <c r="J56" s="6"/>
      <c r="K56" s="6"/>
      <c r="L56" s="6"/>
      <c r="M56" s="6"/>
      <c r="N56" s="6"/>
      <c r="O56" s="21"/>
      <c r="Q56" s="41"/>
      <c r="R56" s="6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  <c r="AF56" s="41"/>
      <c r="AG56" s="41"/>
      <c r="AH56" s="41"/>
      <c r="AI56" s="41"/>
      <c r="AJ56" s="41"/>
      <c r="AK56" s="41"/>
      <c r="AL56" s="41"/>
    </row>
    <row r="57" spans="1:38" ht="38.25" customHeight="1">
      <c r="A57" s="94" t="s">
        <v>16</v>
      </c>
      <c r="B57" s="94" t="s">
        <v>517</v>
      </c>
      <c r="C57" s="94"/>
      <c r="D57" s="95" t="s">
        <v>528</v>
      </c>
      <c r="E57" s="94" t="s">
        <v>529</v>
      </c>
      <c r="F57" s="94" t="s">
        <v>530</v>
      </c>
      <c r="G57" s="94" t="s">
        <v>550</v>
      </c>
      <c r="H57" s="94" t="s">
        <v>532</v>
      </c>
      <c r="I57" s="94" t="s">
        <v>533</v>
      </c>
      <c r="J57" s="93" t="s">
        <v>534</v>
      </c>
      <c r="K57" s="137" t="s">
        <v>558</v>
      </c>
      <c r="L57" s="96" t="s">
        <v>536</v>
      </c>
      <c r="M57" s="137" t="s">
        <v>559</v>
      </c>
      <c r="N57" s="94" t="s">
        <v>560</v>
      </c>
      <c r="O57" s="93" t="s">
        <v>538</v>
      </c>
      <c r="P57" s="95" t="s">
        <v>539</v>
      </c>
      <c r="Q57" s="41"/>
      <c r="R57" s="6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41"/>
      <c r="AG57" s="41"/>
      <c r="AH57" s="41"/>
      <c r="AI57" s="41"/>
      <c r="AJ57" s="41"/>
      <c r="AK57" s="41"/>
      <c r="AL57" s="41"/>
    </row>
    <row r="58" spans="1:38" s="207" customFormat="1" ht="12.75" customHeight="1">
      <c r="A58" s="300">
        <v>1</v>
      </c>
      <c r="B58" s="305">
        <v>44888</v>
      </c>
      <c r="C58" s="345"/>
      <c r="D58" s="345" t="s">
        <v>890</v>
      </c>
      <c r="E58" s="300" t="s">
        <v>542</v>
      </c>
      <c r="F58" s="300">
        <v>1960</v>
      </c>
      <c r="G58" s="300">
        <v>1920</v>
      </c>
      <c r="H58" s="346">
        <v>1925</v>
      </c>
      <c r="I58" s="346" t="s">
        <v>891</v>
      </c>
      <c r="J58" s="301" t="s">
        <v>979</v>
      </c>
      <c r="K58" s="302">
        <f t="shared" ref="K58" si="48">H58-F58</f>
        <v>-35</v>
      </c>
      <c r="L58" s="303">
        <f t="shared" ref="L58" si="49">(H58*N58)*0.07%</f>
        <v>539.00000000000011</v>
      </c>
      <c r="M58" s="304">
        <f t="shared" ref="M58" si="50">(K58*N58)-L58</f>
        <v>-14539</v>
      </c>
      <c r="N58" s="302">
        <v>400</v>
      </c>
      <c r="O58" s="301" t="s">
        <v>552</v>
      </c>
      <c r="P58" s="305">
        <v>44902</v>
      </c>
      <c r="Q58" s="209"/>
      <c r="R58" s="212" t="s">
        <v>541</v>
      </c>
      <c r="S58" s="206"/>
      <c r="T58" s="206"/>
      <c r="U58" s="206"/>
      <c r="V58" s="206"/>
      <c r="W58" s="206"/>
      <c r="X58" s="206"/>
      <c r="Y58" s="206"/>
      <c r="Z58" s="206"/>
      <c r="AA58" s="206"/>
      <c r="AB58" s="206"/>
      <c r="AC58" s="206"/>
      <c r="AD58" s="206"/>
      <c r="AE58" s="206"/>
      <c r="AF58" s="243"/>
      <c r="AG58" s="240"/>
      <c r="AH58" s="209"/>
      <c r="AI58" s="209"/>
      <c r="AJ58" s="243"/>
      <c r="AK58" s="243"/>
      <c r="AL58" s="243"/>
    </row>
    <row r="59" spans="1:38" s="207" customFormat="1" ht="12.75" customHeight="1">
      <c r="A59" s="287">
        <v>2</v>
      </c>
      <c r="B59" s="329">
        <v>44890</v>
      </c>
      <c r="C59" s="293"/>
      <c r="D59" s="293" t="s">
        <v>895</v>
      </c>
      <c r="E59" s="287" t="s">
        <v>542</v>
      </c>
      <c r="F59" s="287">
        <v>2088</v>
      </c>
      <c r="G59" s="287">
        <v>2045</v>
      </c>
      <c r="H59" s="288">
        <v>2121</v>
      </c>
      <c r="I59" s="288" t="s">
        <v>896</v>
      </c>
      <c r="J59" s="267" t="s">
        <v>900</v>
      </c>
      <c r="K59" s="266">
        <f t="shared" ref="K59:K60" si="51">H59-F59</f>
        <v>33</v>
      </c>
      <c r="L59" s="268">
        <f t="shared" ref="L59:L60" si="52">(H59*N59)*0.07%</f>
        <v>445.41000000000008</v>
      </c>
      <c r="M59" s="269">
        <f t="shared" ref="M59:M60" si="53">(K59*N59)-L59</f>
        <v>9454.59</v>
      </c>
      <c r="N59" s="266">
        <v>300</v>
      </c>
      <c r="O59" s="267" t="s">
        <v>540</v>
      </c>
      <c r="P59" s="265">
        <v>44896</v>
      </c>
      <c r="Q59" s="209"/>
      <c r="R59" s="212" t="s">
        <v>806</v>
      </c>
      <c r="S59" s="206"/>
      <c r="T59" s="206"/>
      <c r="U59" s="206"/>
      <c r="V59" s="206"/>
      <c r="W59" s="206"/>
      <c r="X59" s="206"/>
      <c r="Y59" s="206"/>
      <c r="Z59" s="206"/>
      <c r="AA59" s="206"/>
      <c r="AB59" s="206"/>
      <c r="AC59" s="206"/>
      <c r="AD59" s="206"/>
      <c r="AE59" s="206"/>
      <c r="AF59" s="243"/>
      <c r="AG59" s="240"/>
      <c r="AH59" s="209"/>
      <c r="AI59" s="209"/>
      <c r="AJ59" s="243"/>
      <c r="AK59" s="243"/>
      <c r="AL59" s="243"/>
    </row>
    <row r="60" spans="1:38" s="207" customFormat="1" ht="12.75" customHeight="1">
      <c r="A60" s="287">
        <v>3</v>
      </c>
      <c r="B60" s="329">
        <v>44895</v>
      </c>
      <c r="C60" s="293"/>
      <c r="D60" s="293" t="s">
        <v>902</v>
      </c>
      <c r="E60" s="287" t="s">
        <v>542</v>
      </c>
      <c r="F60" s="287">
        <v>741.5</v>
      </c>
      <c r="G60" s="287">
        <v>730</v>
      </c>
      <c r="H60" s="288">
        <v>754</v>
      </c>
      <c r="I60" s="288" t="s">
        <v>903</v>
      </c>
      <c r="J60" s="267" t="s">
        <v>918</v>
      </c>
      <c r="K60" s="266">
        <f t="shared" si="51"/>
        <v>12.5</v>
      </c>
      <c r="L60" s="268">
        <f t="shared" si="52"/>
        <v>712.53000000000009</v>
      </c>
      <c r="M60" s="269">
        <f t="shared" si="53"/>
        <v>16162.47</v>
      </c>
      <c r="N60" s="266">
        <v>1350</v>
      </c>
      <c r="O60" s="267" t="s">
        <v>540</v>
      </c>
      <c r="P60" s="265">
        <v>44896</v>
      </c>
      <c r="Q60" s="209"/>
      <c r="R60" s="212" t="s">
        <v>806</v>
      </c>
      <c r="S60" s="206"/>
      <c r="T60" s="206"/>
      <c r="U60" s="206"/>
      <c r="V60" s="206"/>
      <c r="W60" s="206"/>
      <c r="X60" s="206"/>
      <c r="Y60" s="206"/>
      <c r="Z60" s="206"/>
      <c r="AA60" s="206"/>
      <c r="AB60" s="206"/>
      <c r="AC60" s="206"/>
      <c r="AD60" s="206"/>
      <c r="AE60" s="206"/>
      <c r="AF60" s="243"/>
      <c r="AG60" s="240"/>
      <c r="AH60" s="209"/>
      <c r="AI60" s="209"/>
      <c r="AJ60" s="243"/>
      <c r="AK60" s="243"/>
      <c r="AL60" s="243"/>
    </row>
    <row r="61" spans="1:38" s="207" customFormat="1" ht="12.75" customHeight="1">
      <c r="A61" s="287">
        <v>4</v>
      </c>
      <c r="B61" s="320">
        <v>44896</v>
      </c>
      <c r="C61" s="293"/>
      <c r="D61" s="293" t="s">
        <v>909</v>
      </c>
      <c r="E61" s="287" t="s">
        <v>542</v>
      </c>
      <c r="F61" s="287">
        <v>1631</v>
      </c>
      <c r="G61" s="287">
        <v>1595</v>
      </c>
      <c r="H61" s="288">
        <v>1649</v>
      </c>
      <c r="I61" s="288" t="s">
        <v>971</v>
      </c>
      <c r="J61" s="267" t="s">
        <v>972</v>
      </c>
      <c r="K61" s="266">
        <f t="shared" ref="K61:K62" si="54">H61-F61</f>
        <v>18</v>
      </c>
      <c r="L61" s="268">
        <f t="shared" ref="L61:L62" si="55">(H61*N61)*0.07%</f>
        <v>404.00500000000005</v>
      </c>
      <c r="M61" s="269">
        <f t="shared" ref="M61:M62" si="56">(K61*N61)-L61</f>
        <v>5895.9949999999999</v>
      </c>
      <c r="N61" s="266">
        <v>350</v>
      </c>
      <c r="O61" s="267" t="s">
        <v>540</v>
      </c>
      <c r="P61" s="265">
        <v>44903</v>
      </c>
      <c r="Q61" s="209"/>
      <c r="R61" s="212" t="s">
        <v>541</v>
      </c>
      <c r="S61" s="206"/>
      <c r="T61" s="206"/>
      <c r="U61" s="206"/>
      <c r="V61" s="206"/>
      <c r="W61" s="206"/>
      <c r="X61" s="206"/>
      <c r="Y61" s="206"/>
      <c r="Z61" s="206"/>
      <c r="AA61" s="206"/>
      <c r="AB61" s="206"/>
      <c r="AC61" s="206"/>
      <c r="AD61" s="206"/>
      <c r="AE61" s="206"/>
      <c r="AF61" s="243"/>
      <c r="AG61" s="240"/>
      <c r="AH61" s="209"/>
      <c r="AI61" s="209"/>
      <c r="AJ61" s="243"/>
      <c r="AK61" s="243"/>
      <c r="AL61" s="243"/>
    </row>
    <row r="62" spans="1:38" s="207" customFormat="1" ht="12.75" customHeight="1">
      <c r="A62" s="287">
        <v>5</v>
      </c>
      <c r="B62" s="329">
        <v>44897</v>
      </c>
      <c r="C62" s="293"/>
      <c r="D62" s="293" t="s">
        <v>934</v>
      </c>
      <c r="E62" s="287" t="s">
        <v>542</v>
      </c>
      <c r="F62" s="287">
        <v>943</v>
      </c>
      <c r="G62" s="287">
        <v>922</v>
      </c>
      <c r="H62" s="288">
        <v>955</v>
      </c>
      <c r="I62" s="288" t="s">
        <v>935</v>
      </c>
      <c r="J62" s="267" t="s">
        <v>939</v>
      </c>
      <c r="K62" s="266">
        <f t="shared" si="54"/>
        <v>12</v>
      </c>
      <c r="L62" s="268">
        <f t="shared" si="55"/>
        <v>417.81250000000006</v>
      </c>
      <c r="M62" s="269">
        <f t="shared" si="56"/>
        <v>7082.1875</v>
      </c>
      <c r="N62" s="266">
        <v>625</v>
      </c>
      <c r="O62" s="267" t="s">
        <v>540</v>
      </c>
      <c r="P62" s="265">
        <v>44904</v>
      </c>
      <c r="Q62" s="209"/>
      <c r="R62" s="212" t="s">
        <v>806</v>
      </c>
      <c r="S62" s="206"/>
      <c r="T62" s="206"/>
      <c r="U62" s="206"/>
      <c r="V62" s="206"/>
      <c r="W62" s="206"/>
      <c r="X62" s="206"/>
      <c r="Y62" s="206"/>
      <c r="Z62" s="206"/>
      <c r="AA62" s="206"/>
      <c r="AB62" s="206"/>
      <c r="AC62" s="206"/>
      <c r="AD62" s="206"/>
      <c r="AE62" s="206"/>
      <c r="AF62" s="243"/>
      <c r="AG62" s="240"/>
      <c r="AH62" s="209"/>
      <c r="AI62" s="209"/>
      <c r="AJ62" s="243"/>
      <c r="AK62" s="243"/>
      <c r="AL62" s="243"/>
    </row>
    <row r="63" spans="1:38" s="207" customFormat="1" ht="12.75" customHeight="1">
      <c r="A63" s="287">
        <v>6</v>
      </c>
      <c r="B63" s="329">
        <v>44897</v>
      </c>
      <c r="C63" s="293"/>
      <c r="D63" s="293" t="s">
        <v>936</v>
      </c>
      <c r="E63" s="287" t="s">
        <v>542</v>
      </c>
      <c r="F63" s="287">
        <v>803.5</v>
      </c>
      <c r="G63" s="287">
        <v>788</v>
      </c>
      <c r="H63" s="288">
        <v>814</v>
      </c>
      <c r="I63" s="288" t="s">
        <v>937</v>
      </c>
      <c r="J63" s="267" t="s">
        <v>939</v>
      </c>
      <c r="K63" s="266">
        <f t="shared" ref="K63" si="57">H63-F63</f>
        <v>10.5</v>
      </c>
      <c r="L63" s="268">
        <f t="shared" ref="L63" si="58">(H63*N63)*0.07%</f>
        <v>541.31000000000006</v>
      </c>
      <c r="M63" s="269">
        <f t="shared" ref="M63" si="59">(K63*N63)-L63</f>
        <v>9433.69</v>
      </c>
      <c r="N63" s="266">
        <v>950</v>
      </c>
      <c r="O63" s="267" t="s">
        <v>540</v>
      </c>
      <c r="P63" s="265">
        <v>44904</v>
      </c>
      <c r="Q63" s="209"/>
      <c r="R63" s="212" t="s">
        <v>541</v>
      </c>
      <c r="S63" s="206"/>
      <c r="T63" s="206"/>
      <c r="U63" s="206"/>
      <c r="V63" s="206"/>
      <c r="W63" s="206"/>
      <c r="X63" s="206"/>
      <c r="Y63" s="206"/>
      <c r="Z63" s="206"/>
      <c r="AA63" s="206"/>
      <c r="AB63" s="206"/>
      <c r="AC63" s="206"/>
      <c r="AD63" s="206"/>
      <c r="AE63" s="206"/>
      <c r="AF63" s="243"/>
      <c r="AG63" s="240"/>
      <c r="AH63" s="209"/>
      <c r="AI63" s="209"/>
      <c r="AJ63" s="243"/>
      <c r="AK63" s="243"/>
      <c r="AL63" s="243"/>
    </row>
    <row r="64" spans="1:38" s="207" customFormat="1" ht="12.75" customHeight="1">
      <c r="A64" s="287">
        <v>7</v>
      </c>
      <c r="B64" s="329">
        <v>44900</v>
      </c>
      <c r="C64" s="293"/>
      <c r="D64" s="293" t="s">
        <v>943</v>
      </c>
      <c r="E64" s="287" t="s">
        <v>542</v>
      </c>
      <c r="F64" s="287">
        <v>18735</v>
      </c>
      <c r="G64" s="287">
        <v>18590</v>
      </c>
      <c r="H64" s="288">
        <v>18850</v>
      </c>
      <c r="I64" s="288" t="s">
        <v>944</v>
      </c>
      <c r="J64" s="267" t="s">
        <v>945</v>
      </c>
      <c r="K64" s="266">
        <f t="shared" ref="K64" si="60">H64-F64</f>
        <v>115</v>
      </c>
      <c r="L64" s="268">
        <f t="shared" ref="L64" si="61">(H64*N64)*0.07%</f>
        <v>659.75000000000011</v>
      </c>
      <c r="M64" s="269">
        <f t="shared" ref="M64" si="62">(K64*N64)-L64</f>
        <v>5090.25</v>
      </c>
      <c r="N64" s="266">
        <v>50</v>
      </c>
      <c r="O64" s="267" t="s">
        <v>540</v>
      </c>
      <c r="P64" s="265">
        <v>44900</v>
      </c>
      <c r="Q64" s="209"/>
      <c r="R64" s="212" t="s">
        <v>541</v>
      </c>
      <c r="S64" s="206"/>
      <c r="T64" s="206"/>
      <c r="U64" s="206"/>
      <c r="V64" s="206"/>
      <c r="W64" s="206"/>
      <c r="X64" s="206"/>
      <c r="Y64" s="206"/>
      <c r="Z64" s="206"/>
      <c r="AA64" s="206"/>
      <c r="AB64" s="206"/>
      <c r="AC64" s="206"/>
      <c r="AD64" s="206"/>
      <c r="AE64" s="206"/>
      <c r="AF64" s="243"/>
      <c r="AG64" s="240"/>
      <c r="AH64" s="209"/>
      <c r="AI64" s="209"/>
      <c r="AJ64" s="243"/>
      <c r="AK64" s="243"/>
      <c r="AL64" s="243"/>
    </row>
    <row r="65" spans="1:38" s="207" customFormat="1" ht="12.75" customHeight="1">
      <c r="A65" s="300">
        <v>8</v>
      </c>
      <c r="B65" s="344">
        <v>44901</v>
      </c>
      <c r="C65" s="345"/>
      <c r="D65" s="345" t="s">
        <v>955</v>
      </c>
      <c r="E65" s="300" t="s">
        <v>542</v>
      </c>
      <c r="F65" s="300">
        <v>6770</v>
      </c>
      <c r="G65" s="300">
        <v>6650</v>
      </c>
      <c r="H65" s="346">
        <v>6660</v>
      </c>
      <c r="I65" s="346" t="s">
        <v>956</v>
      </c>
      <c r="J65" s="301" t="s">
        <v>963</v>
      </c>
      <c r="K65" s="302">
        <f t="shared" ref="K65" si="63">H65-F65</f>
        <v>-110</v>
      </c>
      <c r="L65" s="303">
        <f t="shared" ref="L65" si="64">(H65*N65)*0.07%</f>
        <v>582.75000000000011</v>
      </c>
      <c r="M65" s="304">
        <f t="shared" ref="M65" si="65">(K65*N65)-L65</f>
        <v>-14332.75</v>
      </c>
      <c r="N65" s="302">
        <v>125</v>
      </c>
      <c r="O65" s="301" t="s">
        <v>552</v>
      </c>
      <c r="P65" s="305">
        <v>44902</v>
      </c>
      <c r="Q65" s="209"/>
      <c r="R65" s="212" t="s">
        <v>541</v>
      </c>
      <c r="S65" s="206"/>
      <c r="T65" s="206"/>
      <c r="U65" s="206"/>
      <c r="V65" s="206"/>
      <c r="W65" s="206"/>
      <c r="X65" s="206"/>
      <c r="Y65" s="206"/>
      <c r="Z65" s="206"/>
      <c r="AA65" s="206"/>
      <c r="AB65" s="206"/>
      <c r="AC65" s="206"/>
      <c r="AD65" s="206"/>
      <c r="AE65" s="206"/>
      <c r="AF65" s="243"/>
      <c r="AG65" s="240"/>
      <c r="AH65" s="209"/>
      <c r="AI65" s="209"/>
      <c r="AJ65" s="243"/>
      <c r="AK65" s="243"/>
      <c r="AL65" s="243"/>
    </row>
    <row r="66" spans="1:38" s="207" customFormat="1" ht="12.75" customHeight="1">
      <c r="A66" s="300">
        <v>9</v>
      </c>
      <c r="B66" s="344">
        <v>44901</v>
      </c>
      <c r="C66" s="345"/>
      <c r="D66" s="345" t="s">
        <v>957</v>
      </c>
      <c r="E66" s="300" t="s">
        <v>542</v>
      </c>
      <c r="F66" s="300">
        <v>1730</v>
      </c>
      <c r="G66" s="300">
        <v>1679</v>
      </c>
      <c r="H66" s="346">
        <v>1679</v>
      </c>
      <c r="I66" s="346" t="s">
        <v>958</v>
      </c>
      <c r="J66" s="301" t="s">
        <v>1006</v>
      </c>
      <c r="K66" s="302">
        <f t="shared" ref="K66" si="66">H66-F66</f>
        <v>-51</v>
      </c>
      <c r="L66" s="303">
        <f t="shared" ref="L66" si="67">(H66*N66)*0.07%</f>
        <v>323.20750000000004</v>
      </c>
      <c r="M66" s="304">
        <f t="shared" ref="M66" si="68">(K66*N66)-L66</f>
        <v>-14348.2075</v>
      </c>
      <c r="N66" s="302">
        <v>275</v>
      </c>
      <c r="O66" s="301" t="s">
        <v>552</v>
      </c>
      <c r="P66" s="305">
        <v>44907</v>
      </c>
      <c r="Q66" s="209"/>
      <c r="R66" s="212" t="s">
        <v>541</v>
      </c>
      <c r="S66" s="206"/>
      <c r="T66" s="206"/>
      <c r="U66" s="206"/>
      <c r="V66" s="206"/>
      <c r="W66" s="206"/>
      <c r="X66" s="206"/>
      <c r="Y66" s="206"/>
      <c r="Z66" s="206"/>
      <c r="AA66" s="206"/>
      <c r="AB66" s="206"/>
      <c r="AC66" s="206"/>
      <c r="AD66" s="206"/>
      <c r="AE66" s="206"/>
      <c r="AF66" s="243"/>
      <c r="AG66" s="240"/>
      <c r="AH66" s="209"/>
      <c r="AI66" s="209"/>
      <c r="AJ66" s="243"/>
      <c r="AK66" s="243"/>
      <c r="AL66" s="243"/>
    </row>
    <row r="67" spans="1:38" s="207" customFormat="1" ht="12.75" customHeight="1">
      <c r="A67" s="287">
        <v>10</v>
      </c>
      <c r="B67" s="329">
        <v>44902</v>
      </c>
      <c r="C67" s="293"/>
      <c r="D67" s="293" t="s">
        <v>943</v>
      </c>
      <c r="E67" s="287" t="s">
        <v>542</v>
      </c>
      <c r="F67" s="287">
        <v>18680</v>
      </c>
      <c r="G67" s="287">
        <v>18490</v>
      </c>
      <c r="H67" s="288">
        <v>18730</v>
      </c>
      <c r="I67" s="288" t="s">
        <v>944</v>
      </c>
      <c r="J67" s="267" t="s">
        <v>973</v>
      </c>
      <c r="K67" s="266">
        <f t="shared" ref="K67:K68" si="69">H67-F67</f>
        <v>50</v>
      </c>
      <c r="L67" s="268">
        <f t="shared" ref="L67:L68" si="70">(H67*N67)*0.07%</f>
        <v>655.55000000000007</v>
      </c>
      <c r="M67" s="269">
        <f t="shared" ref="M67:M68" si="71">(K67*N67)-L67</f>
        <v>1844.4499999999998</v>
      </c>
      <c r="N67" s="266">
        <v>50</v>
      </c>
      <c r="O67" s="267" t="s">
        <v>540</v>
      </c>
      <c r="P67" s="265">
        <v>44903</v>
      </c>
      <c r="Q67" s="209"/>
      <c r="R67" s="212" t="s">
        <v>541</v>
      </c>
      <c r="S67" s="206"/>
      <c r="T67" s="206"/>
      <c r="U67" s="206"/>
      <c r="V67" s="206"/>
      <c r="W67" s="206"/>
      <c r="X67" s="206"/>
      <c r="Y67" s="206"/>
      <c r="Z67" s="206"/>
      <c r="AA67" s="206"/>
      <c r="AB67" s="206"/>
      <c r="AC67" s="206"/>
      <c r="AD67" s="206"/>
      <c r="AE67" s="206"/>
      <c r="AF67" s="243"/>
      <c r="AG67" s="240"/>
      <c r="AH67" s="209"/>
      <c r="AI67" s="209"/>
      <c r="AJ67" s="243"/>
      <c r="AK67" s="243"/>
      <c r="AL67" s="243"/>
    </row>
    <row r="68" spans="1:38" s="207" customFormat="1" ht="12.75" customHeight="1">
      <c r="A68" s="300">
        <v>11</v>
      </c>
      <c r="B68" s="343">
        <v>44904</v>
      </c>
      <c r="C68" s="345"/>
      <c r="D68" s="345" t="s">
        <v>984</v>
      </c>
      <c r="E68" s="300" t="s">
        <v>542</v>
      </c>
      <c r="F68" s="300">
        <v>4755</v>
      </c>
      <c r="G68" s="300">
        <v>4645</v>
      </c>
      <c r="H68" s="346">
        <v>4645</v>
      </c>
      <c r="I68" s="346" t="s">
        <v>985</v>
      </c>
      <c r="J68" s="301" t="s">
        <v>1050</v>
      </c>
      <c r="K68" s="302">
        <f t="shared" si="69"/>
        <v>-110</v>
      </c>
      <c r="L68" s="303">
        <f t="shared" si="70"/>
        <v>406.43750000000006</v>
      </c>
      <c r="M68" s="304">
        <f t="shared" si="71"/>
        <v>-14156.4375</v>
      </c>
      <c r="N68" s="302">
        <v>125</v>
      </c>
      <c r="O68" s="301" t="s">
        <v>552</v>
      </c>
      <c r="P68" s="305">
        <v>44910</v>
      </c>
      <c r="Q68" s="209"/>
      <c r="R68" s="212" t="s">
        <v>541</v>
      </c>
      <c r="S68" s="206"/>
      <c r="T68" s="206"/>
      <c r="U68" s="206"/>
      <c r="V68" s="206"/>
      <c r="W68" s="206"/>
      <c r="X68" s="206"/>
      <c r="Y68" s="206"/>
      <c r="Z68" s="206"/>
      <c r="AA68" s="206"/>
      <c r="AB68" s="206"/>
      <c r="AC68" s="206"/>
      <c r="AD68" s="206"/>
      <c r="AE68" s="206"/>
      <c r="AF68" s="243"/>
      <c r="AG68" s="240"/>
      <c r="AH68" s="209"/>
      <c r="AI68" s="209"/>
      <c r="AJ68" s="243"/>
      <c r="AK68" s="243"/>
      <c r="AL68" s="243"/>
    </row>
    <row r="69" spans="1:38" s="207" customFormat="1" ht="12.75" customHeight="1">
      <c r="A69" s="287">
        <v>12</v>
      </c>
      <c r="B69" s="329">
        <v>44904</v>
      </c>
      <c r="C69" s="293"/>
      <c r="D69" s="293" t="s">
        <v>995</v>
      </c>
      <c r="E69" s="287" t="s">
        <v>542</v>
      </c>
      <c r="F69" s="287">
        <v>341.5</v>
      </c>
      <c r="G69" s="287">
        <v>334</v>
      </c>
      <c r="H69" s="288">
        <v>347.5</v>
      </c>
      <c r="I69" s="288" t="s">
        <v>996</v>
      </c>
      <c r="J69" s="267" t="s">
        <v>941</v>
      </c>
      <c r="K69" s="266">
        <f t="shared" ref="K69" si="72">H69-F69</f>
        <v>6</v>
      </c>
      <c r="L69" s="268">
        <f t="shared" ref="L69" si="73">(H69*N69)*0.07%</f>
        <v>389.20000000000005</v>
      </c>
      <c r="M69" s="269">
        <f t="shared" ref="M69" si="74">(K69*N69)-L69</f>
        <v>9210.7999999999993</v>
      </c>
      <c r="N69" s="266">
        <v>1600</v>
      </c>
      <c r="O69" s="267" t="s">
        <v>540</v>
      </c>
      <c r="P69" s="265">
        <v>44908</v>
      </c>
      <c r="Q69" s="209"/>
      <c r="R69" s="212" t="s">
        <v>541</v>
      </c>
      <c r="S69" s="206"/>
      <c r="T69" s="206"/>
      <c r="U69" s="206"/>
      <c r="V69" s="206"/>
      <c r="W69" s="206"/>
      <c r="X69" s="206"/>
      <c r="Y69" s="206"/>
      <c r="Z69" s="206"/>
      <c r="AA69" s="206"/>
      <c r="AB69" s="206"/>
      <c r="AC69" s="206"/>
      <c r="AD69" s="206"/>
      <c r="AE69" s="206"/>
      <c r="AF69" s="243"/>
      <c r="AG69" s="240"/>
      <c r="AH69" s="209"/>
      <c r="AI69" s="209"/>
      <c r="AJ69" s="243"/>
      <c r="AK69" s="243"/>
      <c r="AL69" s="243"/>
    </row>
    <row r="70" spans="1:38" s="207" customFormat="1" ht="12.75" customHeight="1">
      <c r="A70" s="287">
        <v>13</v>
      </c>
      <c r="B70" s="329">
        <v>44904</v>
      </c>
      <c r="C70" s="293"/>
      <c r="D70" s="293" t="s">
        <v>997</v>
      </c>
      <c r="E70" s="287" t="s">
        <v>542</v>
      </c>
      <c r="F70" s="287">
        <v>722</v>
      </c>
      <c r="G70" s="287">
        <v>707</v>
      </c>
      <c r="H70" s="288">
        <v>732.5</v>
      </c>
      <c r="I70" s="288" t="s">
        <v>998</v>
      </c>
      <c r="J70" s="267" t="s">
        <v>939</v>
      </c>
      <c r="K70" s="266">
        <f t="shared" ref="K70:K71" si="75">H70-F70</f>
        <v>10.5</v>
      </c>
      <c r="L70" s="268">
        <f t="shared" ref="L70:L71" si="76">(H70*N70)*0.07%</f>
        <v>461.47500000000008</v>
      </c>
      <c r="M70" s="269">
        <f t="shared" ref="M70:M71" si="77">(K70*N70)-L70</f>
        <v>8988.5249999999996</v>
      </c>
      <c r="N70" s="266">
        <v>900</v>
      </c>
      <c r="O70" s="267" t="s">
        <v>540</v>
      </c>
      <c r="P70" s="265">
        <v>44909</v>
      </c>
      <c r="Q70" s="209"/>
      <c r="R70" s="212" t="s">
        <v>806</v>
      </c>
      <c r="S70" s="206"/>
      <c r="T70" s="206"/>
      <c r="U70" s="206"/>
      <c r="V70" s="206"/>
      <c r="W70" s="206"/>
      <c r="X70" s="206"/>
      <c r="Y70" s="206"/>
      <c r="Z70" s="206"/>
      <c r="AA70" s="206"/>
      <c r="AB70" s="206"/>
      <c r="AC70" s="206"/>
      <c r="AD70" s="206"/>
      <c r="AE70" s="206"/>
      <c r="AF70" s="243"/>
      <c r="AG70" s="240"/>
      <c r="AH70" s="209"/>
      <c r="AI70" s="209"/>
      <c r="AJ70" s="243"/>
      <c r="AK70" s="243"/>
      <c r="AL70" s="243"/>
    </row>
    <row r="71" spans="1:38" s="207" customFormat="1" ht="12.75" customHeight="1">
      <c r="A71" s="300">
        <v>14</v>
      </c>
      <c r="B71" s="343">
        <v>44904</v>
      </c>
      <c r="C71" s="345"/>
      <c r="D71" s="345" t="s">
        <v>934</v>
      </c>
      <c r="E71" s="300" t="s">
        <v>542</v>
      </c>
      <c r="F71" s="300">
        <v>938</v>
      </c>
      <c r="G71" s="300">
        <v>917</v>
      </c>
      <c r="H71" s="346">
        <v>917</v>
      </c>
      <c r="I71" s="346" t="s">
        <v>999</v>
      </c>
      <c r="J71" s="301" t="s">
        <v>1065</v>
      </c>
      <c r="K71" s="302">
        <f t="shared" si="75"/>
        <v>-21</v>
      </c>
      <c r="L71" s="303">
        <f t="shared" si="76"/>
        <v>401.18750000000006</v>
      </c>
      <c r="M71" s="304">
        <f t="shared" si="77"/>
        <v>-13526.1875</v>
      </c>
      <c r="N71" s="302">
        <v>625</v>
      </c>
      <c r="O71" s="301" t="s">
        <v>552</v>
      </c>
      <c r="P71" s="305">
        <v>44911</v>
      </c>
      <c r="Q71" s="209"/>
      <c r="R71" s="212" t="s">
        <v>806</v>
      </c>
      <c r="S71" s="206"/>
      <c r="T71" s="206"/>
      <c r="U71" s="206"/>
      <c r="V71" s="206"/>
      <c r="W71" s="206"/>
      <c r="X71" s="206"/>
      <c r="Y71" s="206"/>
      <c r="Z71" s="206"/>
      <c r="AA71" s="206"/>
      <c r="AB71" s="206"/>
      <c r="AC71" s="206"/>
      <c r="AD71" s="206"/>
      <c r="AE71" s="206"/>
      <c r="AF71" s="243"/>
      <c r="AG71" s="240"/>
      <c r="AH71" s="209"/>
      <c r="AI71" s="209"/>
      <c r="AJ71" s="243"/>
      <c r="AK71" s="243"/>
      <c r="AL71" s="243"/>
    </row>
    <row r="72" spans="1:38" s="207" customFormat="1" ht="12.75" customHeight="1">
      <c r="A72" s="300">
        <v>15</v>
      </c>
      <c r="B72" s="343">
        <v>44907</v>
      </c>
      <c r="C72" s="345"/>
      <c r="D72" s="345" t="s">
        <v>1003</v>
      </c>
      <c r="E72" s="300" t="s">
        <v>542</v>
      </c>
      <c r="F72" s="300">
        <v>926</v>
      </c>
      <c r="G72" s="300">
        <v>914</v>
      </c>
      <c r="H72" s="346">
        <v>914</v>
      </c>
      <c r="I72" s="346" t="s">
        <v>1004</v>
      </c>
      <c r="J72" s="301" t="s">
        <v>1005</v>
      </c>
      <c r="K72" s="302">
        <f t="shared" ref="K72:K74" si="78">H72-F72</f>
        <v>-12</v>
      </c>
      <c r="L72" s="303">
        <f t="shared" ref="L72:L74" si="79">(H72*N72)*0.07%</f>
        <v>639.80000000000007</v>
      </c>
      <c r="M72" s="304">
        <f t="shared" ref="M72:M74" si="80">(K72*N72)-L72</f>
        <v>-12639.8</v>
      </c>
      <c r="N72" s="302">
        <v>1000</v>
      </c>
      <c r="O72" s="301" t="s">
        <v>552</v>
      </c>
      <c r="P72" s="305">
        <v>44907</v>
      </c>
      <c r="Q72" s="209"/>
      <c r="R72" s="212" t="s">
        <v>806</v>
      </c>
      <c r="S72" s="206"/>
      <c r="T72" s="206"/>
      <c r="U72" s="206"/>
      <c r="V72" s="206"/>
      <c r="W72" s="206"/>
      <c r="X72" s="206"/>
      <c r="Y72" s="206"/>
      <c r="Z72" s="206"/>
      <c r="AA72" s="206"/>
      <c r="AB72" s="206"/>
      <c r="AC72" s="206"/>
      <c r="AD72" s="206"/>
      <c r="AE72" s="206"/>
      <c r="AF72" s="243"/>
      <c r="AG72" s="240"/>
      <c r="AH72" s="209"/>
      <c r="AI72" s="209"/>
      <c r="AJ72" s="243"/>
      <c r="AK72" s="243"/>
      <c r="AL72" s="243"/>
    </row>
    <row r="73" spans="1:38" s="207" customFormat="1" ht="12.75" customHeight="1">
      <c r="A73" s="300">
        <v>16</v>
      </c>
      <c r="B73" s="343">
        <v>44907</v>
      </c>
      <c r="C73" s="345"/>
      <c r="D73" s="359" t="s">
        <v>1010</v>
      </c>
      <c r="E73" s="360" t="s">
        <v>542</v>
      </c>
      <c r="F73" s="357">
        <v>2634</v>
      </c>
      <c r="G73" s="357">
        <v>2584</v>
      </c>
      <c r="H73" s="357">
        <v>2584</v>
      </c>
      <c r="I73" s="361" t="s">
        <v>1011</v>
      </c>
      <c r="J73" s="301" t="s">
        <v>1052</v>
      </c>
      <c r="K73" s="302">
        <f t="shared" si="78"/>
        <v>-50</v>
      </c>
      <c r="L73" s="303">
        <f t="shared" si="79"/>
        <v>452.20000000000005</v>
      </c>
      <c r="M73" s="304">
        <f t="shared" si="80"/>
        <v>-12952.2</v>
      </c>
      <c r="N73" s="302">
        <v>250</v>
      </c>
      <c r="O73" s="301" t="s">
        <v>552</v>
      </c>
      <c r="P73" s="305">
        <v>44910</v>
      </c>
      <c r="Q73" s="209"/>
      <c r="R73" s="212" t="s">
        <v>541</v>
      </c>
      <c r="S73" s="206"/>
      <c r="T73" s="206"/>
      <c r="U73" s="206"/>
      <c r="V73" s="206"/>
      <c r="W73" s="206"/>
      <c r="X73" s="206"/>
      <c r="Y73" s="206"/>
      <c r="Z73" s="206"/>
      <c r="AA73" s="206"/>
      <c r="AB73" s="206"/>
      <c r="AC73" s="206"/>
      <c r="AD73" s="206"/>
      <c r="AE73" s="206"/>
      <c r="AF73" s="243"/>
      <c r="AG73" s="240"/>
      <c r="AH73" s="209"/>
      <c r="AI73" s="209"/>
      <c r="AJ73" s="243"/>
      <c r="AK73" s="243"/>
      <c r="AL73" s="243"/>
    </row>
    <row r="74" spans="1:38" s="207" customFormat="1" ht="12.75" customHeight="1">
      <c r="A74" s="300">
        <v>17</v>
      </c>
      <c r="B74" s="343">
        <v>44907</v>
      </c>
      <c r="C74" s="345"/>
      <c r="D74" s="345" t="s">
        <v>1012</v>
      </c>
      <c r="E74" s="300" t="s">
        <v>542</v>
      </c>
      <c r="F74" s="300">
        <v>1045</v>
      </c>
      <c r="G74" s="300">
        <v>1019</v>
      </c>
      <c r="H74" s="346">
        <v>1019</v>
      </c>
      <c r="I74" s="346" t="s">
        <v>1013</v>
      </c>
      <c r="J74" s="301" t="s">
        <v>1065</v>
      </c>
      <c r="K74" s="302">
        <f t="shared" si="78"/>
        <v>-26</v>
      </c>
      <c r="L74" s="303">
        <f t="shared" si="79"/>
        <v>356.65000000000003</v>
      </c>
      <c r="M74" s="304">
        <f t="shared" si="80"/>
        <v>-13356.65</v>
      </c>
      <c r="N74" s="302">
        <v>500</v>
      </c>
      <c r="O74" s="301" t="s">
        <v>552</v>
      </c>
      <c r="P74" s="305">
        <v>44911</v>
      </c>
      <c r="Q74" s="209"/>
      <c r="R74" s="212" t="s">
        <v>541</v>
      </c>
      <c r="S74" s="206"/>
      <c r="T74" s="206"/>
      <c r="U74" s="206"/>
      <c r="V74" s="206"/>
      <c r="W74" s="206"/>
      <c r="X74" s="206"/>
      <c r="Y74" s="206"/>
      <c r="Z74" s="206"/>
      <c r="AA74" s="206"/>
      <c r="AB74" s="206"/>
      <c r="AC74" s="206"/>
      <c r="AD74" s="206"/>
      <c r="AE74" s="206"/>
      <c r="AF74" s="243"/>
      <c r="AG74" s="240"/>
      <c r="AH74" s="209"/>
      <c r="AI74" s="209"/>
      <c r="AJ74" s="243"/>
      <c r="AK74" s="243"/>
      <c r="AL74" s="243"/>
    </row>
    <row r="75" spans="1:38" s="207" customFormat="1" ht="12.75" customHeight="1">
      <c r="A75" s="300">
        <v>18</v>
      </c>
      <c r="B75" s="343">
        <v>44908</v>
      </c>
      <c r="C75" s="345"/>
      <c r="D75" s="345" t="s">
        <v>1025</v>
      </c>
      <c r="E75" s="300" t="s">
        <v>542</v>
      </c>
      <c r="F75" s="300">
        <v>3015</v>
      </c>
      <c r="G75" s="300">
        <v>2965</v>
      </c>
      <c r="H75" s="346">
        <v>2965</v>
      </c>
      <c r="I75" s="346" t="s">
        <v>1026</v>
      </c>
      <c r="J75" s="301" t="s">
        <v>1052</v>
      </c>
      <c r="K75" s="302">
        <f t="shared" ref="K75:K76" si="81">H75-F75</f>
        <v>-50</v>
      </c>
      <c r="L75" s="303">
        <f t="shared" ref="L75:L76" si="82">(H75*N75)*0.07%</f>
        <v>518.87500000000011</v>
      </c>
      <c r="M75" s="304">
        <f t="shared" ref="M75:M76" si="83">(K75*N75)-L75</f>
        <v>-13018.875</v>
      </c>
      <c r="N75" s="302">
        <v>250</v>
      </c>
      <c r="O75" s="301" t="s">
        <v>552</v>
      </c>
      <c r="P75" s="305">
        <v>44910</v>
      </c>
      <c r="Q75" s="209"/>
      <c r="R75" s="212" t="s">
        <v>541</v>
      </c>
      <c r="S75" s="206"/>
      <c r="T75" s="206"/>
      <c r="U75" s="206"/>
      <c r="V75" s="206"/>
      <c r="W75" s="206"/>
      <c r="X75" s="206"/>
      <c r="Y75" s="206"/>
      <c r="Z75" s="206"/>
      <c r="AA75" s="206"/>
      <c r="AB75" s="206"/>
      <c r="AC75" s="206"/>
      <c r="AD75" s="206"/>
      <c r="AE75" s="206"/>
      <c r="AF75" s="243"/>
      <c r="AG75" s="240"/>
      <c r="AH75" s="209"/>
      <c r="AI75" s="209"/>
      <c r="AJ75" s="243"/>
      <c r="AK75" s="243"/>
      <c r="AL75" s="243"/>
    </row>
    <row r="76" spans="1:38" s="207" customFormat="1" ht="12.75" customHeight="1">
      <c r="A76" s="300">
        <v>19</v>
      </c>
      <c r="B76" s="343">
        <v>44909</v>
      </c>
      <c r="C76" s="345"/>
      <c r="D76" s="345" t="s">
        <v>909</v>
      </c>
      <c r="E76" s="300" t="s">
        <v>542</v>
      </c>
      <c r="F76" s="300">
        <v>1607.5</v>
      </c>
      <c r="G76" s="300">
        <v>1570</v>
      </c>
      <c r="H76" s="346">
        <v>1570</v>
      </c>
      <c r="I76" s="346" t="s">
        <v>1034</v>
      </c>
      <c r="J76" s="301" t="s">
        <v>1053</v>
      </c>
      <c r="K76" s="302">
        <f t="shared" si="81"/>
        <v>-37.5</v>
      </c>
      <c r="L76" s="303">
        <f t="shared" si="82"/>
        <v>384.65000000000003</v>
      </c>
      <c r="M76" s="304">
        <f t="shared" si="83"/>
        <v>-13509.65</v>
      </c>
      <c r="N76" s="302">
        <v>350</v>
      </c>
      <c r="O76" s="301" t="s">
        <v>552</v>
      </c>
      <c r="P76" s="305">
        <v>44910</v>
      </c>
      <c r="Q76" s="209"/>
      <c r="R76" s="212" t="s">
        <v>806</v>
      </c>
      <c r="S76" s="206"/>
      <c r="T76" s="206"/>
      <c r="U76" s="206"/>
      <c r="V76" s="206"/>
      <c r="W76" s="206"/>
      <c r="X76" s="206"/>
      <c r="Y76" s="206"/>
      <c r="Z76" s="206"/>
      <c r="AA76" s="206"/>
      <c r="AB76" s="206"/>
      <c r="AC76" s="206"/>
      <c r="AD76" s="206"/>
      <c r="AE76" s="206"/>
      <c r="AF76" s="243"/>
      <c r="AG76" s="240"/>
      <c r="AH76" s="209"/>
      <c r="AI76" s="209"/>
      <c r="AJ76" s="243"/>
      <c r="AK76" s="243"/>
      <c r="AL76" s="243"/>
    </row>
    <row r="77" spans="1:38" s="207" customFormat="1" ht="12.75" customHeight="1">
      <c r="A77" s="210"/>
      <c r="B77" s="208"/>
      <c r="C77" s="252"/>
      <c r="D77" s="252"/>
      <c r="E77" s="210"/>
      <c r="F77" s="210"/>
      <c r="G77" s="210"/>
      <c r="H77" s="211"/>
      <c r="I77" s="211"/>
      <c r="J77" s="236"/>
      <c r="K77" s="252"/>
      <c r="L77" s="210"/>
      <c r="M77" s="210"/>
      <c r="N77" s="210"/>
      <c r="O77" s="211"/>
      <c r="P77" s="211"/>
      <c r="Q77" s="209"/>
      <c r="R77" s="212"/>
      <c r="S77" s="206"/>
      <c r="T77" s="206"/>
      <c r="U77" s="206"/>
      <c r="V77" s="206"/>
      <c r="W77" s="206"/>
      <c r="X77" s="206"/>
      <c r="Y77" s="206"/>
      <c r="Z77" s="206"/>
      <c r="AA77" s="206"/>
      <c r="AB77" s="206"/>
      <c r="AC77" s="206"/>
      <c r="AD77" s="206"/>
      <c r="AE77" s="206"/>
      <c r="AF77" s="243"/>
      <c r="AG77" s="240"/>
      <c r="AH77" s="209"/>
      <c r="AI77" s="209"/>
      <c r="AJ77" s="243"/>
      <c r="AK77" s="243"/>
      <c r="AL77" s="243"/>
    </row>
    <row r="78" spans="1:38" ht="13.5" customHeight="1">
      <c r="A78" s="243"/>
      <c r="B78" s="240"/>
      <c r="C78" s="209"/>
      <c r="D78" s="209"/>
      <c r="E78" s="243"/>
      <c r="F78" s="243"/>
      <c r="G78" s="243"/>
      <c r="H78" s="244"/>
      <c r="I78" s="244"/>
      <c r="J78" s="262"/>
      <c r="K78" s="244"/>
      <c r="L78" s="245"/>
      <c r="M78" s="263"/>
      <c r="N78" s="244"/>
      <c r="O78" s="264"/>
      <c r="P78" s="247"/>
      <c r="Q78" s="1"/>
      <c r="R78" s="6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</row>
    <row r="79" spans="1:38" ht="12.75" customHeight="1">
      <c r="A79" s="97"/>
      <c r="B79" s="98"/>
      <c r="C79" s="130"/>
      <c r="D79" s="138"/>
      <c r="E79" s="139"/>
      <c r="F79" s="97"/>
      <c r="G79" s="97"/>
      <c r="H79" s="97"/>
      <c r="I79" s="131"/>
      <c r="J79" s="131"/>
      <c r="K79" s="131"/>
      <c r="L79" s="131"/>
      <c r="M79" s="131"/>
      <c r="N79" s="131"/>
      <c r="O79" s="131"/>
      <c r="P79" s="131"/>
      <c r="Q79" s="41"/>
      <c r="R79" s="6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41"/>
      <c r="AG79" s="41"/>
      <c r="AH79" s="41"/>
      <c r="AI79" s="41"/>
      <c r="AJ79" s="41"/>
      <c r="AK79" s="41"/>
      <c r="AL79" s="41"/>
    </row>
    <row r="80" spans="1:38" ht="12.75" customHeight="1">
      <c r="A80" s="140"/>
      <c r="B80" s="98"/>
      <c r="C80" s="99"/>
      <c r="D80" s="141"/>
      <c r="E80" s="102"/>
      <c r="F80" s="102"/>
      <c r="G80" s="102"/>
      <c r="H80" s="102"/>
      <c r="I80" s="102"/>
      <c r="J80" s="6"/>
      <c r="K80" s="102"/>
      <c r="L80" s="102"/>
      <c r="M80" s="6"/>
      <c r="N80" s="1"/>
      <c r="O80" s="99"/>
      <c r="P80" s="41"/>
      <c r="Q80" s="41"/>
      <c r="R80" s="6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41"/>
      <c r="AG80" s="41"/>
      <c r="AH80" s="41"/>
      <c r="AI80" s="41"/>
      <c r="AJ80" s="41"/>
      <c r="AK80" s="41"/>
      <c r="AL80" s="41"/>
    </row>
    <row r="81" spans="1:38" ht="38.25" customHeight="1">
      <c r="A81" s="142" t="s">
        <v>562</v>
      </c>
      <c r="B81" s="142"/>
      <c r="C81" s="142"/>
      <c r="D81" s="142"/>
      <c r="E81" s="143"/>
      <c r="F81" s="102"/>
      <c r="G81" s="102"/>
      <c r="H81" s="102"/>
      <c r="I81" s="102"/>
      <c r="J81" s="1"/>
      <c r="K81" s="6"/>
      <c r="L81" s="6"/>
      <c r="M81" s="6"/>
      <c r="N81" s="1"/>
      <c r="O81" s="1"/>
      <c r="P81" s="41"/>
      <c r="Q81" s="41"/>
      <c r="R81" s="6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41"/>
      <c r="AG81" s="41"/>
      <c r="AH81" s="41"/>
      <c r="AI81" s="41"/>
      <c r="AJ81" s="41"/>
      <c r="AK81" s="41"/>
      <c r="AL81" s="41"/>
    </row>
    <row r="82" spans="1:38" ht="38.25">
      <c r="A82" s="94" t="s">
        <v>16</v>
      </c>
      <c r="B82" s="94" t="s">
        <v>517</v>
      </c>
      <c r="C82" s="94"/>
      <c r="D82" s="95" t="s">
        <v>528</v>
      </c>
      <c r="E82" s="94" t="s">
        <v>529</v>
      </c>
      <c r="F82" s="94" t="s">
        <v>530</v>
      </c>
      <c r="G82" s="94" t="s">
        <v>550</v>
      </c>
      <c r="H82" s="94" t="s">
        <v>532</v>
      </c>
      <c r="I82" s="94" t="s">
        <v>533</v>
      </c>
      <c r="J82" s="93" t="s">
        <v>534</v>
      </c>
      <c r="K82" s="93" t="s">
        <v>563</v>
      </c>
      <c r="L82" s="96" t="s">
        <v>536</v>
      </c>
      <c r="M82" s="137" t="s">
        <v>559</v>
      </c>
      <c r="N82" s="94" t="s">
        <v>560</v>
      </c>
      <c r="O82" s="94" t="s">
        <v>538</v>
      </c>
      <c r="P82" s="95" t="s">
        <v>539</v>
      </c>
      <c r="Q82" s="41"/>
      <c r="R82" s="6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41"/>
      <c r="AG82" s="41"/>
      <c r="AH82" s="41"/>
      <c r="AI82" s="41"/>
      <c r="AJ82" s="41"/>
      <c r="AK82" s="41"/>
      <c r="AL82" s="41"/>
    </row>
    <row r="83" spans="1:38" s="207" customFormat="1" ht="15.6" customHeight="1">
      <c r="A83" s="300">
        <v>1</v>
      </c>
      <c r="B83" s="305">
        <v>44895</v>
      </c>
      <c r="C83" s="306"/>
      <c r="D83" s="306" t="s">
        <v>901</v>
      </c>
      <c r="E83" s="307" t="s">
        <v>542</v>
      </c>
      <c r="F83" s="307">
        <v>48</v>
      </c>
      <c r="G83" s="307">
        <v>10</v>
      </c>
      <c r="H83" s="302">
        <v>10</v>
      </c>
      <c r="I83" s="302" t="s">
        <v>879</v>
      </c>
      <c r="J83" s="301" t="s">
        <v>950</v>
      </c>
      <c r="K83" s="302">
        <f t="shared" ref="K83:K84" si="84">H83-F83</f>
        <v>-38</v>
      </c>
      <c r="L83" s="303">
        <v>100</v>
      </c>
      <c r="M83" s="304">
        <f t="shared" ref="M83:M84" si="85">(K83*N83)-L83</f>
        <v>-2000</v>
      </c>
      <c r="N83" s="302">
        <v>50</v>
      </c>
      <c r="O83" s="301" t="s">
        <v>552</v>
      </c>
      <c r="P83" s="305">
        <v>44896</v>
      </c>
      <c r="Q83" s="206"/>
      <c r="R83" s="212" t="s">
        <v>541</v>
      </c>
      <c r="S83" s="206"/>
      <c r="T83" s="206"/>
      <c r="U83" s="206"/>
      <c r="V83" s="206"/>
      <c r="W83" s="206"/>
      <c r="X83" s="212"/>
      <c r="Y83" s="206"/>
      <c r="Z83" s="206"/>
      <c r="AA83" s="206"/>
      <c r="AB83" s="206"/>
      <c r="AC83" s="206"/>
      <c r="AD83" s="212"/>
      <c r="AE83" s="206"/>
      <c r="AF83" s="206"/>
      <c r="AG83" s="206"/>
      <c r="AH83" s="206"/>
      <c r="AI83" s="206"/>
      <c r="AJ83" s="212"/>
      <c r="AK83" s="206"/>
      <c r="AL83" s="206"/>
    </row>
    <row r="84" spans="1:38" s="207" customFormat="1" ht="15.6" customHeight="1">
      <c r="A84" s="287">
        <v>2</v>
      </c>
      <c r="B84" s="342">
        <v>44896</v>
      </c>
      <c r="C84" s="330"/>
      <c r="D84" s="330" t="s">
        <v>910</v>
      </c>
      <c r="E84" s="331" t="s">
        <v>542</v>
      </c>
      <c r="F84" s="331">
        <v>78</v>
      </c>
      <c r="G84" s="331">
        <v>40</v>
      </c>
      <c r="H84" s="266">
        <v>99</v>
      </c>
      <c r="I84" s="266" t="s">
        <v>911</v>
      </c>
      <c r="J84" s="267" t="s">
        <v>553</v>
      </c>
      <c r="K84" s="266">
        <f t="shared" si="84"/>
        <v>21</v>
      </c>
      <c r="L84" s="268">
        <v>100</v>
      </c>
      <c r="M84" s="269">
        <f t="shared" si="85"/>
        <v>950</v>
      </c>
      <c r="N84" s="266">
        <v>50</v>
      </c>
      <c r="O84" s="267" t="s">
        <v>540</v>
      </c>
      <c r="P84" s="265">
        <v>44896</v>
      </c>
      <c r="Q84" s="206"/>
      <c r="R84" s="212" t="s">
        <v>541</v>
      </c>
      <c r="S84" s="206"/>
      <c r="T84" s="206"/>
      <c r="U84" s="206"/>
      <c r="V84" s="206"/>
      <c r="W84" s="206"/>
      <c r="X84" s="212"/>
      <c r="Y84" s="206"/>
      <c r="Z84" s="206"/>
      <c r="AA84" s="206"/>
      <c r="AB84" s="206"/>
      <c r="AC84" s="206"/>
      <c r="AD84" s="212"/>
      <c r="AE84" s="206"/>
      <c r="AF84" s="206"/>
      <c r="AG84" s="206"/>
      <c r="AH84" s="206"/>
      <c r="AI84" s="206"/>
      <c r="AJ84" s="212"/>
      <c r="AK84" s="206"/>
      <c r="AL84" s="206"/>
    </row>
    <row r="85" spans="1:38" s="207" customFormat="1" ht="15.6" customHeight="1">
      <c r="A85" s="300">
        <v>3</v>
      </c>
      <c r="B85" s="341">
        <v>44896</v>
      </c>
      <c r="C85" s="306"/>
      <c r="D85" s="306" t="s">
        <v>912</v>
      </c>
      <c r="E85" s="307" t="s">
        <v>542</v>
      </c>
      <c r="F85" s="307">
        <v>11</v>
      </c>
      <c r="G85" s="307">
        <v>0</v>
      </c>
      <c r="H85" s="302">
        <v>0</v>
      </c>
      <c r="I85" s="302" t="s">
        <v>913</v>
      </c>
      <c r="J85" s="301" t="s">
        <v>919</v>
      </c>
      <c r="K85" s="302">
        <f t="shared" ref="K85:K86" si="86">H85-F85</f>
        <v>-11</v>
      </c>
      <c r="L85" s="303">
        <v>100</v>
      </c>
      <c r="M85" s="304">
        <f t="shared" ref="M85:M86" si="87">(K85*N85)-L85</f>
        <v>-650</v>
      </c>
      <c r="N85" s="302">
        <v>50</v>
      </c>
      <c r="O85" s="301" t="s">
        <v>552</v>
      </c>
      <c r="P85" s="305">
        <v>44896</v>
      </c>
      <c r="Q85" s="206"/>
      <c r="R85" s="212" t="s">
        <v>806</v>
      </c>
      <c r="S85" s="206"/>
      <c r="T85" s="206"/>
      <c r="U85" s="206"/>
      <c r="V85" s="206"/>
      <c r="W85" s="206"/>
      <c r="X85" s="212"/>
      <c r="Y85" s="206"/>
      <c r="Z85" s="206"/>
      <c r="AA85" s="206"/>
      <c r="AB85" s="206"/>
      <c r="AC85" s="206"/>
      <c r="AD85" s="212"/>
      <c r="AE85" s="206"/>
      <c r="AF85" s="206"/>
      <c r="AG85" s="206"/>
      <c r="AH85" s="206"/>
      <c r="AI85" s="206"/>
      <c r="AJ85" s="212"/>
      <c r="AK85" s="206"/>
      <c r="AL85" s="206"/>
    </row>
    <row r="86" spans="1:38" s="207" customFormat="1" ht="15.6" customHeight="1">
      <c r="A86" s="287">
        <v>4</v>
      </c>
      <c r="B86" s="320">
        <v>44896</v>
      </c>
      <c r="C86" s="330"/>
      <c r="D86" s="330" t="s">
        <v>914</v>
      </c>
      <c r="E86" s="331" t="s">
        <v>542</v>
      </c>
      <c r="F86" s="331">
        <v>70</v>
      </c>
      <c r="G86" s="331">
        <v>49</v>
      </c>
      <c r="H86" s="266">
        <v>81</v>
      </c>
      <c r="I86" s="266" t="s">
        <v>915</v>
      </c>
      <c r="J86" s="267" t="s">
        <v>938</v>
      </c>
      <c r="K86" s="266">
        <f t="shared" si="86"/>
        <v>11</v>
      </c>
      <c r="L86" s="268">
        <v>100</v>
      </c>
      <c r="M86" s="269">
        <f t="shared" si="87"/>
        <v>2650</v>
      </c>
      <c r="N86" s="266">
        <v>250</v>
      </c>
      <c r="O86" s="267" t="s">
        <v>540</v>
      </c>
      <c r="P86" s="265">
        <v>44897</v>
      </c>
      <c r="Q86" s="206"/>
      <c r="R86" s="212" t="s">
        <v>806</v>
      </c>
      <c r="S86" s="206"/>
      <c r="T86" s="206"/>
      <c r="U86" s="206"/>
      <c r="V86" s="206"/>
      <c r="W86" s="206"/>
      <c r="X86" s="212"/>
      <c r="Y86" s="206"/>
      <c r="Z86" s="206"/>
      <c r="AA86" s="206"/>
      <c r="AB86" s="206"/>
      <c r="AC86" s="206"/>
      <c r="AD86" s="212"/>
      <c r="AE86" s="206"/>
      <c r="AF86" s="206"/>
      <c r="AG86" s="206"/>
      <c r="AH86" s="206"/>
      <c r="AI86" s="206"/>
      <c r="AJ86" s="212"/>
      <c r="AK86" s="206"/>
      <c r="AL86" s="206"/>
    </row>
    <row r="87" spans="1:38" s="207" customFormat="1" ht="15.6" customHeight="1">
      <c r="A87" s="287">
        <v>5</v>
      </c>
      <c r="B87" s="320">
        <v>44896</v>
      </c>
      <c r="C87" s="330"/>
      <c r="D87" s="330" t="s">
        <v>916</v>
      </c>
      <c r="E87" s="331" t="s">
        <v>542</v>
      </c>
      <c r="F87" s="331">
        <v>15.5</v>
      </c>
      <c r="G87" s="331">
        <v>11.5</v>
      </c>
      <c r="H87" s="266">
        <v>18.3</v>
      </c>
      <c r="I87" s="266" t="s">
        <v>917</v>
      </c>
      <c r="J87" s="267" t="s">
        <v>921</v>
      </c>
      <c r="K87" s="266">
        <f t="shared" ref="K87:K88" si="88">H87-F87</f>
        <v>2.8000000000000007</v>
      </c>
      <c r="L87" s="268">
        <v>100</v>
      </c>
      <c r="M87" s="269">
        <f t="shared" ref="M87:M88" si="89">(K87*N87)-L87</f>
        <v>3680.0000000000009</v>
      </c>
      <c r="N87" s="266">
        <v>1350</v>
      </c>
      <c r="O87" s="267" t="s">
        <v>540</v>
      </c>
      <c r="P87" s="265">
        <v>44897</v>
      </c>
      <c r="Q87" s="206"/>
      <c r="R87" s="212" t="s">
        <v>806</v>
      </c>
      <c r="S87" s="206"/>
      <c r="T87" s="206"/>
      <c r="U87" s="206"/>
      <c r="V87" s="206"/>
      <c r="W87" s="206"/>
      <c r="X87" s="212"/>
      <c r="Y87" s="206"/>
      <c r="Z87" s="206"/>
      <c r="AA87" s="206"/>
      <c r="AB87" s="206"/>
      <c r="AC87" s="206"/>
      <c r="AD87" s="212"/>
      <c r="AE87" s="206"/>
      <c r="AF87" s="206"/>
      <c r="AG87" s="206"/>
      <c r="AH87" s="206"/>
      <c r="AI87" s="206"/>
      <c r="AJ87" s="212"/>
      <c r="AK87" s="206"/>
      <c r="AL87" s="206"/>
    </row>
    <row r="88" spans="1:38" s="207" customFormat="1" ht="15.6" customHeight="1">
      <c r="A88" s="300">
        <v>6</v>
      </c>
      <c r="B88" s="343">
        <v>44897</v>
      </c>
      <c r="C88" s="306"/>
      <c r="D88" s="306" t="s">
        <v>922</v>
      </c>
      <c r="E88" s="307" t="s">
        <v>542</v>
      </c>
      <c r="F88" s="307">
        <v>47</v>
      </c>
      <c r="G88" s="307">
        <v>17</v>
      </c>
      <c r="H88" s="302">
        <v>17</v>
      </c>
      <c r="I88" s="302" t="s">
        <v>923</v>
      </c>
      <c r="J88" s="301" t="s">
        <v>1001</v>
      </c>
      <c r="K88" s="302">
        <f t="shared" si="88"/>
        <v>-30</v>
      </c>
      <c r="L88" s="303">
        <v>100</v>
      </c>
      <c r="M88" s="304">
        <f t="shared" si="89"/>
        <v>-4600</v>
      </c>
      <c r="N88" s="302">
        <v>150</v>
      </c>
      <c r="O88" s="301" t="s">
        <v>552</v>
      </c>
      <c r="P88" s="305">
        <v>44904</v>
      </c>
      <c r="Q88" s="206"/>
      <c r="R88" s="212" t="s">
        <v>541</v>
      </c>
      <c r="S88" s="206"/>
      <c r="T88" s="206"/>
      <c r="U88" s="206"/>
      <c r="V88" s="206"/>
      <c r="W88" s="206"/>
      <c r="X88" s="212"/>
      <c r="Y88" s="206"/>
      <c r="Z88" s="206"/>
      <c r="AA88" s="206"/>
      <c r="AB88" s="206"/>
      <c r="AC88" s="206"/>
      <c r="AD88" s="212"/>
      <c r="AE88" s="206"/>
      <c r="AF88" s="206"/>
      <c r="AG88" s="206"/>
      <c r="AH88" s="206"/>
      <c r="AI88" s="206"/>
      <c r="AJ88" s="212"/>
      <c r="AK88" s="206"/>
      <c r="AL88" s="206"/>
    </row>
    <row r="89" spans="1:38" s="207" customFormat="1" ht="15.6" customHeight="1">
      <c r="A89" s="287">
        <v>7</v>
      </c>
      <c r="B89" s="329">
        <v>44897</v>
      </c>
      <c r="C89" s="330"/>
      <c r="D89" s="330" t="s">
        <v>916</v>
      </c>
      <c r="E89" s="331" t="s">
        <v>542</v>
      </c>
      <c r="F89" s="331">
        <v>15.5</v>
      </c>
      <c r="G89" s="331">
        <v>11.5</v>
      </c>
      <c r="H89" s="266">
        <v>21.5</v>
      </c>
      <c r="I89" s="266" t="s">
        <v>917</v>
      </c>
      <c r="J89" s="267" t="s">
        <v>941</v>
      </c>
      <c r="K89" s="266">
        <f t="shared" ref="K89:K90" si="90">H89-F89</f>
        <v>6</v>
      </c>
      <c r="L89" s="268">
        <v>100</v>
      </c>
      <c r="M89" s="269">
        <f t="shared" ref="M89:M90" si="91">(K89*N89)-L89</f>
        <v>8000</v>
      </c>
      <c r="N89" s="266">
        <v>1350</v>
      </c>
      <c r="O89" s="267" t="s">
        <v>540</v>
      </c>
      <c r="P89" s="265">
        <v>44900</v>
      </c>
      <c r="Q89" s="206"/>
      <c r="R89" s="212" t="s">
        <v>806</v>
      </c>
      <c r="S89" s="206"/>
      <c r="T89" s="206"/>
      <c r="U89" s="206"/>
      <c r="V89" s="206"/>
      <c r="W89" s="206"/>
      <c r="X89" s="212"/>
      <c r="Y89" s="206"/>
      <c r="Z89" s="206"/>
      <c r="AA89" s="206"/>
      <c r="AB89" s="206"/>
      <c r="AC89" s="206"/>
      <c r="AD89" s="212"/>
      <c r="AE89" s="206"/>
      <c r="AF89" s="206"/>
      <c r="AG89" s="206"/>
      <c r="AH89" s="206"/>
      <c r="AI89" s="206"/>
      <c r="AJ89" s="212"/>
      <c r="AK89" s="206"/>
      <c r="AL89" s="206"/>
    </row>
    <row r="90" spans="1:38" s="207" customFormat="1" ht="15.6" customHeight="1">
      <c r="A90" s="300">
        <v>8</v>
      </c>
      <c r="B90" s="343">
        <v>44897</v>
      </c>
      <c r="C90" s="306"/>
      <c r="D90" s="306" t="s">
        <v>925</v>
      </c>
      <c r="E90" s="307" t="s">
        <v>542</v>
      </c>
      <c r="F90" s="307">
        <v>27</v>
      </c>
      <c r="G90" s="307">
        <v>17</v>
      </c>
      <c r="H90" s="302">
        <v>17</v>
      </c>
      <c r="I90" s="302" t="s">
        <v>913</v>
      </c>
      <c r="J90" s="301" t="s">
        <v>978</v>
      </c>
      <c r="K90" s="302">
        <f t="shared" si="90"/>
        <v>-10</v>
      </c>
      <c r="L90" s="303">
        <v>100</v>
      </c>
      <c r="M90" s="304">
        <f t="shared" si="91"/>
        <v>-4100</v>
      </c>
      <c r="N90" s="302">
        <v>400</v>
      </c>
      <c r="O90" s="301" t="s">
        <v>552</v>
      </c>
      <c r="P90" s="305">
        <v>44903</v>
      </c>
      <c r="Q90" s="206"/>
      <c r="R90" s="212" t="s">
        <v>541</v>
      </c>
      <c r="S90" s="206"/>
      <c r="T90" s="206"/>
      <c r="U90" s="206"/>
      <c r="V90" s="206"/>
      <c r="W90" s="206"/>
      <c r="X90" s="212"/>
      <c r="Y90" s="206"/>
      <c r="Z90" s="206"/>
      <c r="AA90" s="206"/>
      <c r="AB90" s="206"/>
      <c r="AC90" s="206"/>
      <c r="AD90" s="212"/>
      <c r="AE90" s="206"/>
      <c r="AF90" s="206"/>
      <c r="AG90" s="206"/>
      <c r="AH90" s="206"/>
      <c r="AI90" s="206"/>
      <c r="AJ90" s="212"/>
      <c r="AK90" s="206"/>
      <c r="AL90" s="206"/>
    </row>
    <row r="91" spans="1:38" s="207" customFormat="1" ht="15.6" customHeight="1">
      <c r="A91" s="300">
        <v>9</v>
      </c>
      <c r="B91" s="343">
        <v>44897</v>
      </c>
      <c r="C91" s="306"/>
      <c r="D91" s="306" t="s">
        <v>927</v>
      </c>
      <c r="E91" s="307" t="s">
        <v>542</v>
      </c>
      <c r="F91" s="307">
        <v>77</v>
      </c>
      <c r="G91" s="307">
        <v>37</v>
      </c>
      <c r="H91" s="302">
        <v>37</v>
      </c>
      <c r="I91" s="302" t="s">
        <v>926</v>
      </c>
      <c r="J91" s="301" t="s">
        <v>953</v>
      </c>
      <c r="K91" s="302">
        <f t="shared" ref="K91" si="92">H91-F91</f>
        <v>-40</v>
      </c>
      <c r="L91" s="303">
        <v>100</v>
      </c>
      <c r="M91" s="304">
        <f t="shared" ref="M91" si="93">(K91*N91)-L91</f>
        <v>-2100</v>
      </c>
      <c r="N91" s="302">
        <v>50</v>
      </c>
      <c r="O91" s="301" t="s">
        <v>552</v>
      </c>
      <c r="P91" s="305">
        <v>44901</v>
      </c>
      <c r="Q91" s="206"/>
      <c r="R91" s="212" t="s">
        <v>541</v>
      </c>
      <c r="S91" s="206"/>
      <c r="T91" s="206"/>
      <c r="U91" s="206"/>
      <c r="V91" s="206"/>
      <c r="W91" s="206"/>
      <c r="X91" s="212"/>
      <c r="Y91" s="206"/>
      <c r="Z91" s="206"/>
      <c r="AA91" s="206"/>
      <c r="AB91" s="206"/>
      <c r="AC91" s="206"/>
      <c r="AD91" s="212"/>
      <c r="AE91" s="206"/>
      <c r="AF91" s="206"/>
      <c r="AG91" s="206"/>
      <c r="AH91" s="206"/>
      <c r="AI91" s="206"/>
      <c r="AJ91" s="212"/>
      <c r="AK91" s="206"/>
      <c r="AL91" s="206"/>
    </row>
    <row r="92" spans="1:38" s="207" customFormat="1" ht="15.6" customHeight="1">
      <c r="A92" s="287">
        <v>10</v>
      </c>
      <c r="B92" s="329">
        <v>44897</v>
      </c>
      <c r="C92" s="330"/>
      <c r="D92" s="330" t="s">
        <v>928</v>
      </c>
      <c r="E92" s="331" t="s">
        <v>542</v>
      </c>
      <c r="F92" s="331">
        <v>56.5</v>
      </c>
      <c r="G92" s="331">
        <v>38</v>
      </c>
      <c r="H92" s="266">
        <v>67</v>
      </c>
      <c r="I92" s="266" t="s">
        <v>929</v>
      </c>
      <c r="J92" s="267" t="s">
        <v>939</v>
      </c>
      <c r="K92" s="266">
        <f t="shared" ref="K92" si="94">H92-F92</f>
        <v>10.5</v>
      </c>
      <c r="L92" s="268">
        <v>100</v>
      </c>
      <c r="M92" s="269">
        <f t="shared" ref="M92" si="95">(K92*N92)-L92</f>
        <v>2525</v>
      </c>
      <c r="N92" s="266">
        <v>250</v>
      </c>
      <c r="O92" s="267" t="s">
        <v>540</v>
      </c>
      <c r="P92" s="265">
        <v>44897</v>
      </c>
      <c r="Q92" s="206"/>
      <c r="R92" s="212" t="s">
        <v>541</v>
      </c>
      <c r="S92" s="206"/>
      <c r="T92" s="206"/>
      <c r="U92" s="206"/>
      <c r="V92" s="206"/>
      <c r="W92" s="206"/>
      <c r="X92" s="212"/>
      <c r="Y92" s="206"/>
      <c r="Z92" s="206"/>
      <c r="AA92" s="206"/>
      <c r="AB92" s="206"/>
      <c r="AC92" s="206"/>
      <c r="AD92" s="212"/>
      <c r="AE92" s="206"/>
      <c r="AF92" s="206"/>
      <c r="AG92" s="206"/>
      <c r="AH92" s="206"/>
      <c r="AI92" s="206"/>
      <c r="AJ92" s="212"/>
      <c r="AK92" s="206"/>
      <c r="AL92" s="206"/>
    </row>
    <row r="93" spans="1:38" s="207" customFormat="1" ht="15.6" customHeight="1">
      <c r="A93" s="287">
        <v>11</v>
      </c>
      <c r="B93" s="329">
        <v>44897</v>
      </c>
      <c r="C93" s="330"/>
      <c r="D93" s="330" t="s">
        <v>930</v>
      </c>
      <c r="E93" s="331" t="s">
        <v>542</v>
      </c>
      <c r="F93" s="331">
        <v>45</v>
      </c>
      <c r="G93" s="331">
        <v>27</v>
      </c>
      <c r="H93" s="266">
        <v>53.5</v>
      </c>
      <c r="I93" s="266" t="s">
        <v>933</v>
      </c>
      <c r="J93" s="267" t="s">
        <v>940</v>
      </c>
      <c r="K93" s="266">
        <f t="shared" ref="K93" si="96">H93-F93</f>
        <v>8.5</v>
      </c>
      <c r="L93" s="268">
        <v>100</v>
      </c>
      <c r="M93" s="269">
        <f t="shared" ref="M93" si="97">(K93*N93)-L93</f>
        <v>2450</v>
      </c>
      <c r="N93" s="266">
        <v>300</v>
      </c>
      <c r="O93" s="267" t="s">
        <v>540</v>
      </c>
      <c r="P93" s="265">
        <v>44901</v>
      </c>
      <c r="Q93" s="206"/>
      <c r="R93" s="212" t="s">
        <v>806</v>
      </c>
      <c r="S93" s="206"/>
      <c r="T93" s="206"/>
      <c r="U93" s="206"/>
      <c r="V93" s="206"/>
      <c r="W93" s="206"/>
      <c r="X93" s="212"/>
      <c r="Y93" s="206"/>
      <c r="Z93" s="206"/>
      <c r="AA93" s="206"/>
      <c r="AB93" s="206"/>
      <c r="AC93" s="206"/>
      <c r="AD93" s="212"/>
      <c r="AE93" s="206"/>
      <c r="AF93" s="206"/>
      <c r="AG93" s="206"/>
      <c r="AH93" s="206"/>
      <c r="AI93" s="206"/>
      <c r="AJ93" s="212"/>
      <c r="AK93" s="206"/>
      <c r="AL93" s="206"/>
    </row>
    <row r="94" spans="1:38" s="207" customFormat="1" ht="15.6" customHeight="1">
      <c r="A94" s="287">
        <v>12</v>
      </c>
      <c r="B94" s="329">
        <v>44897</v>
      </c>
      <c r="C94" s="330"/>
      <c r="D94" s="330" t="s">
        <v>931</v>
      </c>
      <c r="E94" s="331" t="s">
        <v>542</v>
      </c>
      <c r="F94" s="331">
        <v>49</v>
      </c>
      <c r="G94" s="331">
        <v>33</v>
      </c>
      <c r="H94" s="266">
        <v>57.5</v>
      </c>
      <c r="I94" s="266" t="s">
        <v>932</v>
      </c>
      <c r="J94" s="267" t="s">
        <v>940</v>
      </c>
      <c r="K94" s="266">
        <f t="shared" ref="K94:K97" si="98">H94-F94</f>
        <v>8.5</v>
      </c>
      <c r="L94" s="268">
        <v>100</v>
      </c>
      <c r="M94" s="269">
        <f t="shared" ref="M94:M97" si="99">(K94*N94)-L94</f>
        <v>2450</v>
      </c>
      <c r="N94" s="266">
        <v>300</v>
      </c>
      <c r="O94" s="267" t="s">
        <v>540</v>
      </c>
      <c r="P94" s="265">
        <v>44897</v>
      </c>
      <c r="Q94" s="206"/>
      <c r="R94" s="212" t="s">
        <v>806</v>
      </c>
      <c r="S94" s="206"/>
      <c r="T94" s="206"/>
      <c r="U94" s="206"/>
      <c r="V94" s="206"/>
      <c r="W94" s="206"/>
      <c r="X94" s="212"/>
      <c r="Y94" s="206"/>
      <c r="Z94" s="206"/>
      <c r="AA94" s="206"/>
      <c r="AB94" s="206"/>
      <c r="AC94" s="206"/>
      <c r="AD94" s="212"/>
      <c r="AE94" s="206"/>
      <c r="AF94" s="206"/>
      <c r="AG94" s="206"/>
      <c r="AH94" s="206"/>
      <c r="AI94" s="206"/>
      <c r="AJ94" s="212"/>
      <c r="AK94" s="206"/>
      <c r="AL94" s="206"/>
    </row>
    <row r="95" spans="1:38" s="207" customFormat="1" ht="15.6" customHeight="1">
      <c r="A95" s="287">
        <v>13</v>
      </c>
      <c r="B95" s="329">
        <v>44900</v>
      </c>
      <c r="C95" s="330"/>
      <c r="D95" s="330" t="s">
        <v>948</v>
      </c>
      <c r="E95" s="331" t="s">
        <v>542</v>
      </c>
      <c r="F95" s="331">
        <v>42</v>
      </c>
      <c r="G95" s="331">
        <v>25</v>
      </c>
      <c r="H95" s="266">
        <v>50.5</v>
      </c>
      <c r="I95" s="266" t="s">
        <v>949</v>
      </c>
      <c r="J95" s="267" t="s">
        <v>940</v>
      </c>
      <c r="K95" s="266">
        <f t="shared" si="98"/>
        <v>8.5</v>
      </c>
      <c r="L95" s="268">
        <v>100</v>
      </c>
      <c r="M95" s="269">
        <f t="shared" si="99"/>
        <v>2450</v>
      </c>
      <c r="N95" s="266">
        <v>300</v>
      </c>
      <c r="O95" s="267" t="s">
        <v>540</v>
      </c>
      <c r="P95" s="265">
        <v>44901</v>
      </c>
      <c r="Q95" s="206"/>
      <c r="R95" s="212" t="s">
        <v>806</v>
      </c>
      <c r="S95" s="206"/>
      <c r="T95" s="206"/>
      <c r="U95" s="206"/>
      <c r="V95" s="206"/>
      <c r="W95" s="206"/>
      <c r="X95" s="212"/>
      <c r="Y95" s="206"/>
      <c r="Z95" s="206"/>
      <c r="AA95" s="206"/>
      <c r="AB95" s="206"/>
      <c r="AC95" s="206"/>
      <c r="AD95" s="212"/>
      <c r="AE95" s="206"/>
      <c r="AF95" s="206"/>
      <c r="AG95" s="206"/>
      <c r="AH95" s="206"/>
      <c r="AI95" s="206"/>
      <c r="AJ95" s="212"/>
      <c r="AK95" s="206"/>
      <c r="AL95" s="206"/>
    </row>
    <row r="96" spans="1:38" s="207" customFormat="1" ht="15.6" customHeight="1">
      <c r="A96" s="300">
        <v>14</v>
      </c>
      <c r="B96" s="344">
        <v>44901</v>
      </c>
      <c r="C96" s="306"/>
      <c r="D96" s="306" t="s">
        <v>954</v>
      </c>
      <c r="E96" s="307" t="s">
        <v>542</v>
      </c>
      <c r="F96" s="307">
        <v>49</v>
      </c>
      <c r="G96" s="307">
        <v>32</v>
      </c>
      <c r="H96" s="302">
        <v>32</v>
      </c>
      <c r="I96" s="302" t="s">
        <v>932</v>
      </c>
      <c r="J96" s="301" t="s">
        <v>964</v>
      </c>
      <c r="K96" s="302">
        <f t="shared" si="98"/>
        <v>-17</v>
      </c>
      <c r="L96" s="303">
        <v>100</v>
      </c>
      <c r="M96" s="304">
        <f t="shared" si="99"/>
        <v>-5200</v>
      </c>
      <c r="N96" s="302">
        <v>300</v>
      </c>
      <c r="O96" s="301" t="s">
        <v>552</v>
      </c>
      <c r="P96" s="305">
        <v>44902</v>
      </c>
      <c r="Q96" s="206"/>
      <c r="R96" s="212" t="s">
        <v>806</v>
      </c>
      <c r="S96" s="206"/>
      <c r="T96" s="206"/>
      <c r="U96" s="206"/>
      <c r="V96" s="206"/>
      <c r="W96" s="206"/>
      <c r="X96" s="212"/>
      <c r="Y96" s="206"/>
      <c r="Z96" s="206"/>
      <c r="AA96" s="206"/>
      <c r="AB96" s="206"/>
      <c r="AC96" s="206"/>
      <c r="AD96" s="212"/>
      <c r="AE96" s="206"/>
      <c r="AF96" s="206"/>
      <c r="AG96" s="206"/>
      <c r="AH96" s="206"/>
      <c r="AI96" s="206"/>
      <c r="AJ96" s="212"/>
      <c r="AK96" s="206"/>
      <c r="AL96" s="206"/>
    </row>
    <row r="97" spans="1:38" s="207" customFormat="1" ht="15.6" customHeight="1">
      <c r="A97" s="300">
        <v>15</v>
      </c>
      <c r="B97" s="344">
        <v>44901</v>
      </c>
      <c r="C97" s="306"/>
      <c r="D97" s="306" t="s">
        <v>916</v>
      </c>
      <c r="E97" s="307" t="s">
        <v>542</v>
      </c>
      <c r="F97" s="307">
        <v>14.75</v>
      </c>
      <c r="G97" s="307">
        <v>11</v>
      </c>
      <c r="H97" s="302">
        <v>11</v>
      </c>
      <c r="I97" s="302" t="s">
        <v>917</v>
      </c>
      <c r="J97" s="301" t="s">
        <v>977</v>
      </c>
      <c r="K97" s="302">
        <f t="shared" si="98"/>
        <v>-3.75</v>
      </c>
      <c r="L97" s="303">
        <v>100</v>
      </c>
      <c r="M97" s="304">
        <f t="shared" si="99"/>
        <v>-5162.5</v>
      </c>
      <c r="N97" s="302">
        <v>1350</v>
      </c>
      <c r="O97" s="301" t="s">
        <v>552</v>
      </c>
      <c r="P97" s="305">
        <v>44903</v>
      </c>
      <c r="Q97" s="206"/>
      <c r="R97" s="212" t="s">
        <v>806</v>
      </c>
      <c r="S97" s="206"/>
      <c r="T97" s="206"/>
      <c r="U97" s="206"/>
      <c r="V97" s="206"/>
      <c r="W97" s="206"/>
      <c r="X97" s="212"/>
      <c r="Y97" s="206"/>
      <c r="Z97" s="206"/>
      <c r="AA97" s="206"/>
      <c r="AB97" s="206"/>
      <c r="AC97" s="206"/>
      <c r="AD97" s="212"/>
      <c r="AE97" s="206"/>
      <c r="AF97" s="206"/>
      <c r="AG97" s="206"/>
      <c r="AH97" s="206"/>
      <c r="AI97" s="206"/>
      <c r="AJ97" s="212"/>
      <c r="AK97" s="206"/>
      <c r="AL97" s="206"/>
    </row>
    <row r="98" spans="1:38" s="207" customFormat="1" ht="15.6" customHeight="1">
      <c r="A98" s="287">
        <v>16</v>
      </c>
      <c r="B98" s="329">
        <v>44902</v>
      </c>
      <c r="C98" s="330"/>
      <c r="D98" s="330" t="s">
        <v>965</v>
      </c>
      <c r="E98" s="331" t="s">
        <v>542</v>
      </c>
      <c r="F98" s="331">
        <v>59</v>
      </c>
      <c r="G98" s="331">
        <v>39</v>
      </c>
      <c r="H98" s="266">
        <v>71</v>
      </c>
      <c r="I98" s="266" t="s">
        <v>966</v>
      </c>
      <c r="J98" s="267" t="s">
        <v>970</v>
      </c>
      <c r="K98" s="266">
        <f t="shared" ref="K98" si="100">H98-F98</f>
        <v>12</v>
      </c>
      <c r="L98" s="268">
        <v>100</v>
      </c>
      <c r="M98" s="269">
        <f t="shared" ref="M98" si="101">(K98*N98)-L98</f>
        <v>2900</v>
      </c>
      <c r="N98" s="266">
        <v>250</v>
      </c>
      <c r="O98" s="267" t="s">
        <v>540</v>
      </c>
      <c r="P98" s="265">
        <v>44902</v>
      </c>
      <c r="Q98" s="206"/>
      <c r="R98" s="212" t="s">
        <v>806</v>
      </c>
      <c r="S98" s="206"/>
      <c r="T98" s="206"/>
      <c r="U98" s="206"/>
      <c r="V98" s="206"/>
      <c r="W98" s="206"/>
      <c r="X98" s="212"/>
      <c r="Y98" s="206"/>
      <c r="Z98" s="206"/>
      <c r="AA98" s="206"/>
      <c r="AB98" s="206"/>
      <c r="AC98" s="206"/>
      <c r="AD98" s="212"/>
      <c r="AE98" s="206"/>
      <c r="AF98" s="206"/>
      <c r="AG98" s="206"/>
      <c r="AH98" s="206"/>
      <c r="AI98" s="206"/>
      <c r="AJ98" s="212"/>
      <c r="AK98" s="206"/>
      <c r="AL98" s="206"/>
    </row>
    <row r="99" spans="1:38" s="207" customFormat="1" ht="15.6" customHeight="1">
      <c r="A99" s="287">
        <v>17</v>
      </c>
      <c r="B99" s="329">
        <v>44902</v>
      </c>
      <c r="C99" s="330"/>
      <c r="D99" s="330" t="s">
        <v>967</v>
      </c>
      <c r="E99" s="331" t="s">
        <v>542</v>
      </c>
      <c r="F99" s="331">
        <v>56</v>
      </c>
      <c r="G99" s="331">
        <v>40</v>
      </c>
      <c r="H99" s="266">
        <v>62</v>
      </c>
      <c r="I99" s="266" t="s">
        <v>932</v>
      </c>
      <c r="J99" s="267" t="s">
        <v>941</v>
      </c>
      <c r="K99" s="266">
        <f t="shared" ref="K99" si="102">H99-F99</f>
        <v>6</v>
      </c>
      <c r="L99" s="268">
        <v>100</v>
      </c>
      <c r="M99" s="269">
        <f t="shared" ref="M99" si="103">(K99*N99)-L99</f>
        <v>1700</v>
      </c>
      <c r="N99" s="266">
        <v>300</v>
      </c>
      <c r="O99" s="267" t="s">
        <v>540</v>
      </c>
      <c r="P99" s="265">
        <v>44907</v>
      </c>
      <c r="Q99" s="206"/>
      <c r="R99" s="212" t="s">
        <v>806</v>
      </c>
      <c r="S99" s="206"/>
      <c r="T99" s="206"/>
      <c r="U99" s="206"/>
      <c r="V99" s="206"/>
      <c r="W99" s="206"/>
      <c r="X99" s="212"/>
      <c r="Y99" s="206"/>
      <c r="Z99" s="206"/>
      <c r="AA99" s="206"/>
      <c r="AB99" s="206"/>
      <c r="AC99" s="206"/>
      <c r="AD99" s="212"/>
      <c r="AE99" s="206"/>
      <c r="AF99" s="206"/>
      <c r="AG99" s="206"/>
      <c r="AH99" s="206"/>
      <c r="AI99" s="206"/>
      <c r="AJ99" s="212"/>
      <c r="AK99" s="206"/>
      <c r="AL99" s="206"/>
    </row>
    <row r="100" spans="1:38" s="207" customFormat="1" ht="15.6" customHeight="1">
      <c r="A100" s="287">
        <v>18</v>
      </c>
      <c r="B100" s="329">
        <v>44904</v>
      </c>
      <c r="C100" s="330"/>
      <c r="D100" s="330" t="s">
        <v>986</v>
      </c>
      <c r="E100" s="331" t="s">
        <v>987</v>
      </c>
      <c r="F100" s="331">
        <v>132.5</v>
      </c>
      <c r="G100" s="331">
        <v>185</v>
      </c>
      <c r="H100" s="266">
        <v>105</v>
      </c>
      <c r="I100" s="266" t="s">
        <v>988</v>
      </c>
      <c r="J100" s="267" t="s">
        <v>989</v>
      </c>
      <c r="K100" s="266">
        <f>F100-H100</f>
        <v>27.5</v>
      </c>
      <c r="L100" s="268">
        <v>100</v>
      </c>
      <c r="M100" s="269">
        <f t="shared" ref="M100:M102" si="104">(K100*N100)-L100</f>
        <v>1275</v>
      </c>
      <c r="N100" s="266">
        <v>50</v>
      </c>
      <c r="O100" s="267" t="s">
        <v>540</v>
      </c>
      <c r="P100" s="265">
        <v>44904</v>
      </c>
      <c r="Q100" s="206"/>
      <c r="R100" s="212" t="s">
        <v>541</v>
      </c>
      <c r="S100" s="206"/>
      <c r="T100" s="206"/>
      <c r="U100" s="206"/>
      <c r="V100" s="206"/>
      <c r="W100" s="206"/>
      <c r="X100" s="212"/>
      <c r="Y100" s="206"/>
      <c r="Z100" s="206"/>
      <c r="AA100" s="206"/>
      <c r="AB100" s="206"/>
      <c r="AC100" s="206"/>
      <c r="AD100" s="212"/>
      <c r="AE100" s="206"/>
      <c r="AF100" s="206"/>
      <c r="AG100" s="206"/>
      <c r="AH100" s="206"/>
      <c r="AI100" s="206"/>
      <c r="AJ100" s="212"/>
      <c r="AK100" s="206"/>
      <c r="AL100" s="206"/>
    </row>
    <row r="101" spans="1:38" s="207" customFormat="1" ht="15.6" customHeight="1">
      <c r="A101" s="287">
        <v>19</v>
      </c>
      <c r="B101" s="329">
        <v>44904</v>
      </c>
      <c r="C101" s="330"/>
      <c r="D101" s="330" t="s">
        <v>992</v>
      </c>
      <c r="E101" s="331" t="s">
        <v>542</v>
      </c>
      <c r="F101" s="331">
        <v>68</v>
      </c>
      <c r="G101" s="331">
        <v>35</v>
      </c>
      <c r="H101" s="266">
        <v>104</v>
      </c>
      <c r="I101" s="266" t="s">
        <v>993</v>
      </c>
      <c r="J101" s="267" t="s">
        <v>994</v>
      </c>
      <c r="K101" s="266">
        <f t="shared" ref="K101:K102" si="105">H101-F101</f>
        <v>36</v>
      </c>
      <c r="L101" s="268">
        <v>100</v>
      </c>
      <c r="M101" s="269">
        <f t="shared" si="104"/>
        <v>1700</v>
      </c>
      <c r="N101" s="266">
        <v>50</v>
      </c>
      <c r="O101" s="267" t="s">
        <v>540</v>
      </c>
      <c r="P101" s="265">
        <v>44904</v>
      </c>
      <c r="Q101" s="206"/>
      <c r="R101" s="212" t="s">
        <v>541</v>
      </c>
      <c r="S101" s="206"/>
      <c r="T101" s="206"/>
      <c r="U101" s="206"/>
      <c r="V101" s="206"/>
      <c r="W101" s="206"/>
      <c r="X101" s="212"/>
      <c r="Y101" s="206"/>
      <c r="Z101" s="206"/>
      <c r="AA101" s="206"/>
      <c r="AB101" s="206"/>
      <c r="AC101" s="206"/>
      <c r="AD101" s="212"/>
      <c r="AE101" s="206"/>
      <c r="AF101" s="206"/>
      <c r="AG101" s="206"/>
      <c r="AH101" s="206"/>
      <c r="AI101" s="206"/>
      <c r="AJ101" s="212"/>
      <c r="AK101" s="206"/>
      <c r="AL101" s="206"/>
    </row>
    <row r="102" spans="1:38" s="207" customFormat="1" ht="15.6" customHeight="1">
      <c r="A102" s="300">
        <v>20</v>
      </c>
      <c r="B102" s="343">
        <v>44904</v>
      </c>
      <c r="C102" s="306"/>
      <c r="D102" s="306" t="s">
        <v>928</v>
      </c>
      <c r="E102" s="307" t="s">
        <v>542</v>
      </c>
      <c r="F102" s="307">
        <v>61</v>
      </c>
      <c r="G102" s="307">
        <v>39</v>
      </c>
      <c r="H102" s="302">
        <v>39</v>
      </c>
      <c r="I102" s="302" t="s">
        <v>1000</v>
      </c>
      <c r="J102" s="301" t="s">
        <v>1002</v>
      </c>
      <c r="K102" s="302">
        <f t="shared" si="105"/>
        <v>-22</v>
      </c>
      <c r="L102" s="303">
        <v>100</v>
      </c>
      <c r="M102" s="304">
        <f t="shared" si="104"/>
        <v>-5600</v>
      </c>
      <c r="N102" s="302">
        <v>250</v>
      </c>
      <c r="O102" s="301" t="s">
        <v>552</v>
      </c>
      <c r="P102" s="305">
        <v>44907</v>
      </c>
      <c r="Q102" s="206"/>
      <c r="R102" s="212" t="s">
        <v>541</v>
      </c>
      <c r="S102" s="206"/>
      <c r="T102" s="206"/>
      <c r="U102" s="206"/>
      <c r="V102" s="206"/>
      <c r="W102" s="206"/>
      <c r="X102" s="212"/>
      <c r="Y102" s="206"/>
      <c r="Z102" s="206"/>
      <c r="AA102" s="206"/>
      <c r="AB102" s="206"/>
      <c r="AC102" s="206"/>
      <c r="AD102" s="212"/>
      <c r="AE102" s="206"/>
      <c r="AF102" s="206"/>
      <c r="AG102" s="206"/>
      <c r="AH102" s="206"/>
      <c r="AI102" s="206"/>
      <c r="AJ102" s="212"/>
      <c r="AK102" s="206"/>
      <c r="AL102" s="206"/>
    </row>
    <row r="103" spans="1:38" s="207" customFormat="1" ht="15.6" customHeight="1">
      <c r="A103" s="300">
        <v>21</v>
      </c>
      <c r="B103" s="343">
        <v>44907</v>
      </c>
      <c r="C103" s="306"/>
      <c r="D103" s="306" t="s">
        <v>1014</v>
      </c>
      <c r="E103" s="307" t="s">
        <v>542</v>
      </c>
      <c r="F103" s="307">
        <v>40</v>
      </c>
      <c r="G103" s="307">
        <v>22</v>
      </c>
      <c r="H103" s="302">
        <v>22</v>
      </c>
      <c r="I103" s="302" t="s">
        <v>1015</v>
      </c>
      <c r="J103" s="301" t="s">
        <v>1033</v>
      </c>
      <c r="K103" s="302">
        <f t="shared" ref="K103" si="106">H103-F103</f>
        <v>-18</v>
      </c>
      <c r="L103" s="303">
        <v>100</v>
      </c>
      <c r="M103" s="304">
        <f t="shared" ref="M103" si="107">(K103*N103)-L103</f>
        <v>-5500</v>
      </c>
      <c r="N103" s="302">
        <v>300</v>
      </c>
      <c r="O103" s="301" t="s">
        <v>552</v>
      </c>
      <c r="P103" s="305">
        <v>44909</v>
      </c>
      <c r="Q103" s="206"/>
      <c r="R103" s="212" t="s">
        <v>806</v>
      </c>
      <c r="S103" s="206"/>
      <c r="T103" s="206"/>
      <c r="U103" s="206"/>
      <c r="V103" s="206"/>
      <c r="W103" s="206"/>
      <c r="X103" s="212"/>
      <c r="Y103" s="206"/>
      <c r="Z103" s="206"/>
      <c r="AA103" s="206"/>
      <c r="AB103" s="206"/>
      <c r="AC103" s="206"/>
      <c r="AD103" s="212"/>
      <c r="AE103" s="206"/>
      <c r="AF103" s="206"/>
      <c r="AG103" s="206"/>
      <c r="AH103" s="206"/>
      <c r="AI103" s="206"/>
      <c r="AJ103" s="212"/>
      <c r="AK103" s="206"/>
      <c r="AL103" s="206"/>
    </row>
    <row r="104" spans="1:38" s="207" customFormat="1" ht="15.6" customHeight="1">
      <c r="A104" s="300">
        <v>22</v>
      </c>
      <c r="B104" s="343">
        <v>44910</v>
      </c>
      <c r="C104" s="306"/>
      <c r="D104" s="306" t="s">
        <v>1039</v>
      </c>
      <c r="E104" s="307" t="s">
        <v>542</v>
      </c>
      <c r="F104" s="307">
        <v>24</v>
      </c>
      <c r="G104" s="307">
        <v>14</v>
      </c>
      <c r="H104" s="302">
        <v>14.5</v>
      </c>
      <c r="I104" s="302" t="s">
        <v>1040</v>
      </c>
      <c r="J104" s="301" t="s">
        <v>1066</v>
      </c>
      <c r="K104" s="302">
        <f t="shared" ref="K104:K105" si="108">H104-F104</f>
        <v>-9.5</v>
      </c>
      <c r="L104" s="303">
        <v>100</v>
      </c>
      <c r="M104" s="304">
        <f t="shared" ref="M104:M105" si="109">(K104*N104)-L104</f>
        <v>-3900</v>
      </c>
      <c r="N104" s="302">
        <v>400</v>
      </c>
      <c r="O104" s="301" t="s">
        <v>552</v>
      </c>
      <c r="P104" s="305">
        <v>44911</v>
      </c>
      <c r="Q104" s="206"/>
      <c r="R104" s="212" t="s">
        <v>541</v>
      </c>
      <c r="S104" s="206"/>
      <c r="T104" s="206"/>
      <c r="U104" s="206"/>
      <c r="V104" s="206"/>
      <c r="W104" s="206"/>
      <c r="X104" s="212"/>
      <c r="Y104" s="206"/>
      <c r="Z104" s="206"/>
      <c r="AA104" s="206"/>
      <c r="AB104" s="206"/>
      <c r="AC104" s="206"/>
      <c r="AD104" s="212"/>
      <c r="AE104" s="206"/>
      <c r="AF104" s="206"/>
      <c r="AG104" s="206"/>
      <c r="AH104" s="206"/>
      <c r="AI104" s="206"/>
      <c r="AJ104" s="212"/>
      <c r="AK104" s="206"/>
      <c r="AL104" s="206"/>
    </row>
    <row r="105" spans="1:38" s="207" customFormat="1" ht="15.6" customHeight="1">
      <c r="A105" s="300">
        <v>23</v>
      </c>
      <c r="B105" s="343">
        <v>44910</v>
      </c>
      <c r="C105" s="306"/>
      <c r="D105" s="306" t="s">
        <v>1042</v>
      </c>
      <c r="E105" s="307" t="s">
        <v>542</v>
      </c>
      <c r="F105" s="307">
        <v>7</v>
      </c>
      <c r="G105" s="307">
        <v>4</v>
      </c>
      <c r="H105" s="302">
        <v>4</v>
      </c>
      <c r="I105" s="372" t="s">
        <v>1041</v>
      </c>
      <c r="J105" s="301" t="s">
        <v>1033</v>
      </c>
      <c r="K105" s="302">
        <f t="shared" si="108"/>
        <v>-3</v>
      </c>
      <c r="L105" s="303">
        <v>100</v>
      </c>
      <c r="M105" s="304">
        <f t="shared" si="109"/>
        <v>-4900</v>
      </c>
      <c r="N105" s="302">
        <v>1600</v>
      </c>
      <c r="O105" s="301" t="s">
        <v>552</v>
      </c>
      <c r="P105" s="305">
        <v>44911</v>
      </c>
      <c r="Q105" s="206"/>
      <c r="R105" s="212" t="s">
        <v>541</v>
      </c>
      <c r="S105" s="206"/>
      <c r="T105" s="206"/>
      <c r="U105" s="206"/>
      <c r="V105" s="206"/>
      <c r="W105" s="206"/>
      <c r="X105" s="212"/>
      <c r="Y105" s="206"/>
      <c r="Z105" s="206"/>
      <c r="AA105" s="206"/>
      <c r="AB105" s="206"/>
      <c r="AC105" s="206"/>
      <c r="AD105" s="212"/>
      <c r="AE105" s="206"/>
      <c r="AF105" s="206"/>
      <c r="AG105" s="206"/>
      <c r="AH105" s="206"/>
      <c r="AI105" s="206"/>
      <c r="AJ105" s="212"/>
      <c r="AK105" s="206"/>
      <c r="AL105" s="206"/>
    </row>
    <row r="106" spans="1:38" s="207" customFormat="1" ht="15.6" customHeight="1">
      <c r="A106" s="261">
        <v>24</v>
      </c>
      <c r="B106" s="271">
        <v>44910</v>
      </c>
      <c r="C106" s="252"/>
      <c r="D106" s="252" t="s">
        <v>1045</v>
      </c>
      <c r="E106" s="210" t="s">
        <v>987</v>
      </c>
      <c r="F106" s="210" t="s">
        <v>1046</v>
      </c>
      <c r="G106" s="210">
        <v>14.5</v>
      </c>
      <c r="H106" s="211"/>
      <c r="I106" s="370" t="s">
        <v>1047</v>
      </c>
      <c r="J106" s="236" t="s">
        <v>543</v>
      </c>
      <c r="K106" s="211"/>
      <c r="L106" s="228"/>
      <c r="M106" s="229"/>
      <c r="N106" s="211"/>
      <c r="O106" s="236"/>
      <c r="P106" s="208"/>
      <c r="Q106" s="206"/>
      <c r="R106" s="212" t="s">
        <v>541</v>
      </c>
      <c r="S106" s="206"/>
      <c r="T106" s="206"/>
      <c r="U106" s="206"/>
      <c r="V106" s="206"/>
      <c r="W106" s="206"/>
      <c r="X106" s="212"/>
      <c r="Y106" s="206"/>
      <c r="Z106" s="206"/>
      <c r="AA106" s="206"/>
      <c r="AB106" s="206"/>
      <c r="AC106" s="206"/>
      <c r="AD106" s="212"/>
      <c r="AE106" s="206"/>
      <c r="AF106" s="206"/>
      <c r="AG106" s="206"/>
      <c r="AH106" s="206"/>
      <c r="AI106" s="206"/>
      <c r="AJ106" s="212"/>
      <c r="AK106" s="206"/>
      <c r="AL106" s="206"/>
    </row>
    <row r="107" spans="1:38" s="207" customFormat="1" ht="15.6" customHeight="1">
      <c r="A107" s="300">
        <v>25</v>
      </c>
      <c r="B107" s="343">
        <v>44910</v>
      </c>
      <c r="C107" s="306"/>
      <c r="D107" s="306" t="s">
        <v>1048</v>
      </c>
      <c r="E107" s="307" t="s">
        <v>542</v>
      </c>
      <c r="F107" s="307">
        <v>105</v>
      </c>
      <c r="G107" s="307">
        <v>10</v>
      </c>
      <c r="H107" s="302">
        <v>10</v>
      </c>
      <c r="I107" s="371" t="s">
        <v>1049</v>
      </c>
      <c r="J107" s="301" t="s">
        <v>666</v>
      </c>
      <c r="K107" s="302">
        <f t="shared" ref="K107" si="110">H107-F107</f>
        <v>-95</v>
      </c>
      <c r="L107" s="303">
        <v>100</v>
      </c>
      <c r="M107" s="304">
        <f t="shared" ref="M107" si="111">(K107*N107)-L107</f>
        <v>-2475</v>
      </c>
      <c r="N107" s="302">
        <v>25</v>
      </c>
      <c r="O107" s="301" t="s">
        <v>552</v>
      </c>
      <c r="P107" s="305">
        <v>44910</v>
      </c>
      <c r="Q107" s="206"/>
      <c r="R107" s="212" t="s">
        <v>541</v>
      </c>
      <c r="S107" s="206"/>
      <c r="T107" s="206"/>
      <c r="U107" s="206"/>
      <c r="V107" s="206"/>
      <c r="W107" s="206"/>
      <c r="X107" s="212"/>
      <c r="Y107" s="206"/>
      <c r="Z107" s="206"/>
      <c r="AA107" s="206"/>
      <c r="AB107" s="206"/>
      <c r="AC107" s="206"/>
      <c r="AD107" s="212"/>
      <c r="AE107" s="206"/>
      <c r="AF107" s="206"/>
      <c r="AG107" s="206"/>
      <c r="AH107" s="206"/>
      <c r="AI107" s="206"/>
      <c r="AJ107" s="212"/>
      <c r="AK107" s="206"/>
      <c r="AL107" s="206"/>
    </row>
    <row r="108" spans="1:38" s="207" customFormat="1" ht="15.6" customHeight="1">
      <c r="A108" s="261">
        <v>26</v>
      </c>
      <c r="B108" s="271">
        <v>44914</v>
      </c>
      <c r="C108" s="252"/>
      <c r="D108" s="252" t="s">
        <v>1096</v>
      </c>
      <c r="E108" s="210" t="s">
        <v>542</v>
      </c>
      <c r="F108" s="210" t="s">
        <v>1097</v>
      </c>
      <c r="G108" s="210">
        <v>8</v>
      </c>
      <c r="H108" s="211"/>
      <c r="I108" s="370" t="s">
        <v>913</v>
      </c>
      <c r="J108" s="236" t="s">
        <v>543</v>
      </c>
      <c r="K108" s="211"/>
      <c r="L108" s="228"/>
      <c r="M108" s="229"/>
      <c r="N108" s="211"/>
      <c r="O108" s="236"/>
      <c r="P108" s="208"/>
      <c r="Q108" s="206"/>
      <c r="R108" s="212" t="s">
        <v>806</v>
      </c>
      <c r="S108" s="206"/>
      <c r="T108" s="206"/>
      <c r="U108" s="206"/>
      <c r="V108" s="206"/>
      <c r="W108" s="206"/>
      <c r="X108" s="212"/>
      <c r="Y108" s="206"/>
      <c r="Z108" s="206"/>
      <c r="AA108" s="206"/>
      <c r="AB108" s="206"/>
      <c r="AC108" s="206"/>
      <c r="AD108" s="212"/>
      <c r="AE108" s="206"/>
      <c r="AF108" s="206"/>
      <c r="AG108" s="206"/>
      <c r="AH108" s="206"/>
      <c r="AI108" s="206"/>
      <c r="AJ108" s="212"/>
      <c r="AK108" s="206"/>
      <c r="AL108" s="206"/>
    </row>
    <row r="109" spans="1:38" s="207" customFormat="1" ht="15.6" customHeight="1">
      <c r="A109" s="261">
        <v>27</v>
      </c>
      <c r="B109" s="271">
        <v>44914</v>
      </c>
      <c r="C109" s="252"/>
      <c r="D109" s="252" t="s">
        <v>1098</v>
      </c>
      <c r="E109" s="210" t="s">
        <v>542</v>
      </c>
      <c r="F109" s="210" t="s">
        <v>1099</v>
      </c>
      <c r="G109" s="210">
        <v>18</v>
      </c>
      <c r="H109" s="211"/>
      <c r="I109" s="370" t="s">
        <v>933</v>
      </c>
      <c r="J109" s="236" t="s">
        <v>543</v>
      </c>
      <c r="K109" s="211"/>
      <c r="L109" s="228"/>
      <c r="M109" s="229"/>
      <c r="N109" s="211"/>
      <c r="O109" s="236"/>
      <c r="P109" s="208"/>
      <c r="Q109" s="206"/>
      <c r="R109" s="212" t="s">
        <v>806</v>
      </c>
      <c r="S109" s="206"/>
      <c r="T109" s="206"/>
      <c r="U109" s="206"/>
      <c r="V109" s="206"/>
      <c r="W109" s="206"/>
      <c r="X109" s="212"/>
      <c r="Y109" s="206"/>
      <c r="Z109" s="206"/>
      <c r="AA109" s="206"/>
      <c r="AB109" s="206"/>
      <c r="AC109" s="206"/>
      <c r="AD109" s="212"/>
      <c r="AE109" s="206"/>
      <c r="AF109" s="206"/>
      <c r="AG109" s="206"/>
      <c r="AH109" s="206"/>
      <c r="AI109" s="206"/>
      <c r="AJ109" s="212"/>
      <c r="AK109" s="206"/>
      <c r="AL109" s="206"/>
    </row>
    <row r="110" spans="1:38" s="207" customFormat="1" ht="15.6" customHeight="1">
      <c r="A110" s="261">
        <v>28</v>
      </c>
      <c r="B110" s="271">
        <v>44914</v>
      </c>
      <c r="C110" s="252"/>
      <c r="D110" s="252" t="s">
        <v>1100</v>
      </c>
      <c r="E110" s="210" t="s">
        <v>542</v>
      </c>
      <c r="F110" s="210" t="s">
        <v>1101</v>
      </c>
      <c r="G110" s="210">
        <v>3.5</v>
      </c>
      <c r="H110" s="211"/>
      <c r="I110" s="370" t="s">
        <v>1102</v>
      </c>
      <c r="J110" s="236" t="s">
        <v>543</v>
      </c>
      <c r="K110" s="211"/>
      <c r="L110" s="228"/>
      <c r="M110" s="229"/>
      <c r="N110" s="211"/>
      <c r="O110" s="236"/>
      <c r="P110" s="208"/>
      <c r="Q110" s="206"/>
      <c r="R110" s="212" t="s">
        <v>806</v>
      </c>
      <c r="S110" s="206"/>
      <c r="T110" s="206"/>
      <c r="U110" s="206"/>
      <c r="V110" s="206"/>
      <c r="W110" s="206"/>
      <c r="X110" s="212"/>
      <c r="Y110" s="206"/>
      <c r="Z110" s="206"/>
      <c r="AA110" s="206"/>
      <c r="AB110" s="206"/>
      <c r="AC110" s="206"/>
      <c r="AD110" s="212"/>
      <c r="AE110" s="206"/>
      <c r="AF110" s="206"/>
      <c r="AG110" s="206"/>
      <c r="AH110" s="206"/>
      <c r="AI110" s="206"/>
      <c r="AJ110" s="212"/>
      <c r="AK110" s="206"/>
      <c r="AL110" s="206"/>
    </row>
    <row r="111" spans="1:38" s="207" customFormat="1" ht="15.6" customHeight="1">
      <c r="A111" s="261"/>
      <c r="B111" s="271"/>
      <c r="C111" s="252"/>
      <c r="D111" s="252"/>
      <c r="E111" s="210"/>
      <c r="F111" s="210"/>
      <c r="G111" s="210"/>
      <c r="H111" s="211"/>
      <c r="I111" s="370"/>
      <c r="J111" s="236"/>
      <c r="K111" s="211"/>
      <c r="L111" s="228"/>
      <c r="M111" s="229"/>
      <c r="N111" s="211"/>
      <c r="O111" s="236"/>
      <c r="P111" s="208"/>
      <c r="Q111" s="206"/>
      <c r="R111" s="212"/>
      <c r="S111" s="206"/>
      <c r="T111" s="206"/>
      <c r="U111" s="206"/>
      <c r="V111" s="206"/>
      <c r="W111" s="206"/>
      <c r="X111" s="212"/>
      <c r="Y111" s="206"/>
      <c r="Z111" s="206"/>
      <c r="AA111" s="206"/>
      <c r="AB111" s="206"/>
      <c r="AC111" s="206"/>
      <c r="AD111" s="212"/>
      <c r="AE111" s="206"/>
      <c r="AF111" s="206"/>
      <c r="AG111" s="206"/>
      <c r="AH111" s="206"/>
      <c r="AI111" s="206"/>
      <c r="AJ111" s="212"/>
      <c r="AK111" s="206"/>
      <c r="AL111" s="206"/>
    </row>
    <row r="112" spans="1:38" s="207" customFormat="1" ht="15.6" customHeight="1">
      <c r="A112" s="261"/>
      <c r="B112" s="271"/>
      <c r="C112" s="252"/>
      <c r="D112" s="252"/>
      <c r="E112" s="210"/>
      <c r="F112" s="210"/>
      <c r="G112" s="210"/>
      <c r="H112" s="211"/>
      <c r="I112" s="211"/>
      <c r="J112" s="236"/>
      <c r="K112" s="211"/>
      <c r="L112" s="228"/>
      <c r="M112" s="229"/>
      <c r="N112" s="211"/>
      <c r="O112" s="236"/>
      <c r="P112" s="208"/>
      <c r="Q112" s="206"/>
      <c r="R112" s="212"/>
      <c r="S112" s="206"/>
      <c r="T112" s="206"/>
      <c r="U112" s="206"/>
      <c r="V112" s="206"/>
      <c r="W112" s="206"/>
      <c r="X112" s="212"/>
      <c r="Y112" s="206"/>
      <c r="Z112" s="206"/>
      <c r="AA112" s="206"/>
      <c r="AB112" s="206"/>
      <c r="AC112" s="206"/>
      <c r="AD112" s="212"/>
      <c r="AE112" s="206"/>
      <c r="AF112" s="206"/>
      <c r="AG112" s="206"/>
      <c r="AH112" s="206"/>
      <c r="AI112" s="206"/>
      <c r="AJ112" s="212"/>
      <c r="AK112" s="206"/>
      <c r="AL112" s="206"/>
    </row>
    <row r="113" spans="1:38" ht="15" customHeight="1">
      <c r="A113" s="332"/>
      <c r="B113" s="332"/>
      <c r="C113" s="332"/>
      <c r="D113" s="332"/>
      <c r="E113" s="332"/>
      <c r="F113" s="332"/>
      <c r="G113" s="332"/>
      <c r="H113" s="332"/>
      <c r="I113" s="332"/>
      <c r="J113" s="332"/>
      <c r="K113" s="332"/>
      <c r="L113" s="332"/>
      <c r="M113" s="332"/>
      <c r="N113" s="332"/>
      <c r="O113" s="332"/>
      <c r="P113" s="332"/>
      <c r="Q113" s="1"/>
      <c r="R113" s="6"/>
      <c r="S113" s="1"/>
      <c r="T113" s="1"/>
      <c r="U113" s="1"/>
      <c r="V113" s="1"/>
      <c r="W113" s="1"/>
      <c r="X113" s="6"/>
      <c r="Y113" s="1"/>
      <c r="Z113" s="1"/>
      <c r="AA113" s="1"/>
      <c r="AB113" s="1"/>
      <c r="AC113" s="1"/>
      <c r="AD113" s="6"/>
      <c r="AE113" s="1"/>
      <c r="AF113" s="1"/>
      <c r="AG113" s="1"/>
      <c r="AH113" s="1"/>
      <c r="AI113" s="1"/>
      <c r="AJ113" s="6"/>
      <c r="AK113" s="1"/>
      <c r="AL113" s="1"/>
    </row>
    <row r="114" spans="1:38" ht="15" customHeight="1">
      <c r="A114" s="332"/>
      <c r="B114" s="332"/>
      <c r="C114" s="332"/>
      <c r="D114" s="332"/>
      <c r="E114" s="332"/>
      <c r="F114" s="332"/>
      <c r="G114" s="332"/>
      <c r="H114" s="332"/>
      <c r="I114" s="332"/>
      <c r="J114" s="332"/>
      <c r="K114" s="332"/>
      <c r="L114" s="332"/>
      <c r="M114" s="332"/>
      <c r="N114" s="332"/>
      <c r="O114" s="332"/>
      <c r="P114" s="332"/>
      <c r="Q114" s="1"/>
      <c r="R114" s="6"/>
      <c r="S114" s="1"/>
      <c r="T114" s="1"/>
      <c r="U114" s="1"/>
      <c r="V114" s="1"/>
      <c r="W114" s="1"/>
      <c r="X114" s="6"/>
      <c r="Y114" s="1"/>
      <c r="Z114" s="1"/>
      <c r="AA114" s="1"/>
      <c r="AB114" s="1"/>
      <c r="AC114" s="1"/>
      <c r="AD114" s="6"/>
      <c r="AE114" s="1"/>
      <c r="AF114" s="1"/>
      <c r="AG114" s="1"/>
      <c r="AH114" s="1"/>
      <c r="AI114" s="1"/>
      <c r="AJ114" s="6"/>
      <c r="AK114" s="1"/>
      <c r="AL114" s="1"/>
    </row>
    <row r="115" spans="1:38" ht="12.75" customHeight="1">
      <c r="A115" s="139"/>
      <c r="B115" s="144"/>
      <c r="C115" s="144"/>
      <c r="D115" s="145"/>
      <c r="E115" s="139"/>
      <c r="F115" s="146"/>
      <c r="G115" s="139"/>
      <c r="H115" s="139"/>
      <c r="I115" s="139"/>
      <c r="J115" s="144"/>
      <c r="K115" s="147"/>
      <c r="L115" s="139"/>
      <c r="M115" s="139"/>
      <c r="N115" s="139"/>
      <c r="O115" s="144"/>
      <c r="P115" s="1"/>
      <c r="Q115" s="1"/>
      <c r="R115" s="6"/>
      <c r="S115" s="1"/>
      <c r="T115" s="1"/>
      <c r="U115" s="1"/>
      <c r="V115" s="1"/>
      <c r="W115" s="1"/>
      <c r="X115" s="6"/>
      <c r="Y115" s="1"/>
      <c r="Z115" s="1"/>
      <c r="AA115" s="1"/>
      <c r="AB115" s="1"/>
      <c r="AC115" s="1"/>
      <c r="AD115" s="6"/>
      <c r="AE115" s="1"/>
      <c r="AF115" s="1"/>
      <c r="AG115" s="1"/>
      <c r="AH115" s="1"/>
      <c r="AI115" s="1"/>
      <c r="AJ115" s="6"/>
      <c r="AK115" s="1"/>
    </row>
    <row r="116" spans="1:38" ht="38.25" customHeight="1">
      <c r="A116" s="92" t="s">
        <v>564</v>
      </c>
      <c r="B116" s="148"/>
      <c r="C116" s="148"/>
      <c r="D116" s="149"/>
      <c r="E116" s="124"/>
      <c r="F116" s="6"/>
      <c r="G116" s="6"/>
      <c r="H116" s="125"/>
      <c r="I116" s="150"/>
      <c r="J116" s="1"/>
      <c r="K116" s="6"/>
      <c r="L116" s="6"/>
      <c r="M116" s="6"/>
      <c r="N116" s="1"/>
      <c r="O116" s="1"/>
      <c r="Q116" s="1"/>
      <c r="R116" s="6"/>
      <c r="S116" s="1"/>
      <c r="T116" s="1"/>
      <c r="U116" s="1"/>
      <c r="V116" s="1"/>
      <c r="W116" s="1"/>
      <c r="X116" s="6"/>
      <c r="Y116" s="1"/>
      <c r="Z116" s="1"/>
      <c r="AA116" s="1"/>
      <c r="AB116" s="1"/>
      <c r="AC116" s="1"/>
      <c r="AD116" s="6"/>
      <c r="AE116" s="1"/>
      <c r="AF116" s="1"/>
      <c r="AG116" s="1"/>
      <c r="AH116" s="1"/>
      <c r="AI116" s="1"/>
      <c r="AJ116" s="6"/>
      <c r="AK116" s="1"/>
    </row>
    <row r="117" spans="1:38" s="207" customFormat="1" ht="38.25">
      <c r="A117" s="93" t="s">
        <v>16</v>
      </c>
      <c r="B117" s="94" t="s">
        <v>517</v>
      </c>
      <c r="C117" s="94"/>
      <c r="D117" s="95" t="s">
        <v>528</v>
      </c>
      <c r="E117" s="94" t="s">
        <v>529</v>
      </c>
      <c r="F117" s="94" t="s">
        <v>530</v>
      </c>
      <c r="G117" s="94" t="s">
        <v>531</v>
      </c>
      <c r="H117" s="94" t="s">
        <v>532</v>
      </c>
      <c r="I117" s="94" t="s">
        <v>533</v>
      </c>
      <c r="J117" s="93" t="s">
        <v>534</v>
      </c>
      <c r="K117" s="128" t="s">
        <v>551</v>
      </c>
      <c r="L117" s="129" t="s">
        <v>536</v>
      </c>
      <c r="M117" s="96" t="s">
        <v>537</v>
      </c>
      <c r="N117" s="94" t="s">
        <v>538</v>
      </c>
      <c r="O117" s="95" t="s">
        <v>539</v>
      </c>
      <c r="P117" s="94" t="s">
        <v>768</v>
      </c>
      <c r="Q117" s="206"/>
      <c r="R117" s="6"/>
      <c r="S117" s="206"/>
      <c r="T117" s="206"/>
      <c r="U117" s="206"/>
      <c r="V117" s="206"/>
      <c r="W117" s="206"/>
      <c r="X117" s="206"/>
      <c r="Y117" s="206"/>
      <c r="Z117" s="206"/>
      <c r="AA117" s="206"/>
      <c r="AB117" s="206"/>
      <c r="AC117" s="206"/>
      <c r="AD117" s="206"/>
      <c r="AE117" s="206"/>
      <c r="AF117" s="206"/>
      <c r="AG117" s="206"/>
      <c r="AH117" s="206"/>
      <c r="AI117" s="206"/>
      <c r="AJ117" s="206"/>
      <c r="AK117" s="206"/>
      <c r="AL117" s="206"/>
    </row>
    <row r="118" spans="1:38" s="207" customFormat="1" ht="12.75" customHeight="1">
      <c r="A118" s="335">
        <v>1</v>
      </c>
      <c r="B118" s="336">
        <v>44840</v>
      </c>
      <c r="C118" s="337"/>
      <c r="D118" s="338" t="s">
        <v>116</v>
      </c>
      <c r="E118" s="339" t="s">
        <v>542</v>
      </c>
      <c r="F118" s="339">
        <v>1405</v>
      </c>
      <c r="G118" s="339">
        <v>1240</v>
      </c>
      <c r="H118" s="339">
        <v>1625</v>
      </c>
      <c r="I118" s="339" t="s">
        <v>846</v>
      </c>
      <c r="J118" s="315" t="s">
        <v>882</v>
      </c>
      <c r="K118" s="315">
        <f t="shared" ref="K118" si="112">H118-F118</f>
        <v>220</v>
      </c>
      <c r="L118" s="316">
        <f t="shared" ref="L118" si="113">(F118*-0.7)/100</f>
        <v>-9.8349999999999991</v>
      </c>
      <c r="M118" s="317">
        <f t="shared" ref="M118" si="114">(K118+L118)/F118</f>
        <v>0.14958362989323842</v>
      </c>
      <c r="N118" s="315" t="s">
        <v>540</v>
      </c>
      <c r="O118" s="318">
        <v>44879</v>
      </c>
      <c r="P118" s="315"/>
      <c r="Q118" s="206"/>
      <c r="R118" s="1" t="s">
        <v>541</v>
      </c>
      <c r="S118" s="206"/>
      <c r="T118" s="206"/>
      <c r="U118" s="206"/>
      <c r="V118" s="206"/>
      <c r="W118" s="206"/>
      <c r="X118" s="206"/>
      <c r="Y118" s="206"/>
      <c r="Z118" s="206"/>
      <c r="AA118" s="206"/>
      <c r="AB118" s="206"/>
      <c r="AC118" s="206"/>
      <c r="AD118" s="206"/>
      <c r="AE118" s="206"/>
      <c r="AF118" s="206"/>
      <c r="AG118" s="206"/>
      <c r="AH118" s="206"/>
      <c r="AI118" s="206"/>
      <c r="AJ118" s="206"/>
      <c r="AK118" s="206"/>
      <c r="AL118" s="206"/>
    </row>
    <row r="119" spans="1:38" ht="14.25" customHeight="1">
      <c r="A119" s="289">
        <v>2</v>
      </c>
      <c r="B119" s="290">
        <v>44840</v>
      </c>
      <c r="C119" s="285"/>
      <c r="D119" s="285" t="s">
        <v>845</v>
      </c>
      <c r="E119" s="286" t="s">
        <v>542</v>
      </c>
      <c r="F119" s="286" t="s">
        <v>847</v>
      </c>
      <c r="G119" s="286">
        <v>1220</v>
      </c>
      <c r="H119" s="286"/>
      <c r="I119" s="286" t="s">
        <v>848</v>
      </c>
      <c r="J119" s="236" t="s">
        <v>543</v>
      </c>
      <c r="K119" s="211"/>
      <c r="L119" s="228"/>
      <c r="M119" s="229"/>
      <c r="N119" s="211"/>
      <c r="O119" s="236"/>
      <c r="P119" s="208"/>
      <c r="Q119" s="206"/>
      <c r="R119" s="206" t="s">
        <v>541</v>
      </c>
      <c r="S119" s="41"/>
      <c r="T119" s="1"/>
      <c r="U119" s="1"/>
      <c r="V119" s="1"/>
      <c r="W119" s="1"/>
      <c r="X119" s="1"/>
      <c r="Y119" s="1"/>
      <c r="Z119" s="1"/>
      <c r="AA119" s="41"/>
      <c r="AB119" s="41"/>
      <c r="AC119" s="41"/>
      <c r="AD119" s="41"/>
      <c r="AE119" s="41"/>
      <c r="AF119" s="41"/>
      <c r="AG119" s="41"/>
      <c r="AH119" s="41"/>
      <c r="AI119" s="41"/>
      <c r="AJ119" s="41"/>
      <c r="AK119" s="41"/>
      <c r="AL119" s="41"/>
    </row>
    <row r="120" spans="1:38" ht="12.75" customHeight="1">
      <c r="A120" s="286"/>
      <c r="B120" s="284"/>
      <c r="C120" s="285"/>
      <c r="D120" s="285"/>
      <c r="E120" s="286"/>
      <c r="F120" s="286"/>
      <c r="G120" s="286"/>
      <c r="H120" s="286"/>
      <c r="I120" s="286"/>
      <c r="J120" s="236"/>
      <c r="K120" s="211"/>
      <c r="L120" s="228"/>
      <c r="M120" s="229"/>
      <c r="N120" s="211"/>
      <c r="O120" s="236"/>
      <c r="P120" s="208"/>
      <c r="R120" s="6"/>
      <c r="S120" s="1"/>
      <c r="T120" s="1"/>
      <c r="U120" s="1"/>
      <c r="V120" s="1"/>
      <c r="W120" s="1"/>
      <c r="X120" s="1"/>
      <c r="Y120" s="1"/>
    </row>
    <row r="121" spans="1:38" ht="12.75" customHeight="1">
      <c r="A121" s="109" t="s">
        <v>544</v>
      </c>
      <c r="B121" s="109"/>
      <c r="C121" s="109"/>
      <c r="D121" s="109"/>
      <c r="E121" s="41"/>
      <c r="F121" s="116" t="s">
        <v>546</v>
      </c>
      <c r="G121" s="54"/>
      <c r="H121" s="54"/>
      <c r="I121" s="54"/>
      <c r="J121" s="6"/>
      <c r="K121" s="133"/>
      <c r="L121" s="134"/>
      <c r="M121" s="6"/>
      <c r="N121" s="99"/>
      <c r="O121" s="151"/>
      <c r="P121" s="1"/>
      <c r="Q121" s="1"/>
      <c r="R121" s="6"/>
      <c r="S121" s="1"/>
      <c r="T121" s="1"/>
      <c r="U121" s="1"/>
      <c r="V121" s="1"/>
      <c r="W121" s="1"/>
      <c r="X121" s="1"/>
      <c r="Y121" s="1"/>
      <c r="Z121" s="1"/>
    </row>
    <row r="122" spans="1:38" ht="12.75" customHeight="1">
      <c r="A122" s="115" t="s">
        <v>545</v>
      </c>
      <c r="B122" s="109"/>
      <c r="C122" s="109"/>
      <c r="D122" s="109"/>
      <c r="E122" s="6"/>
      <c r="F122" s="116" t="s">
        <v>548</v>
      </c>
      <c r="G122" s="6"/>
      <c r="H122" s="6" t="s">
        <v>764</v>
      </c>
      <c r="I122" s="6"/>
      <c r="J122" s="1"/>
      <c r="K122" s="6"/>
      <c r="L122" s="6"/>
      <c r="M122" s="6"/>
      <c r="N122" s="1"/>
      <c r="O122" s="1"/>
      <c r="Q122" s="1"/>
      <c r="R122" s="6"/>
      <c r="S122" s="1"/>
      <c r="T122" s="1"/>
      <c r="U122" s="1"/>
      <c r="V122" s="1"/>
      <c r="W122" s="1"/>
      <c r="X122" s="1"/>
      <c r="Y122" s="1"/>
      <c r="Z122" s="1"/>
    </row>
    <row r="123" spans="1:38" ht="12.75" customHeight="1">
      <c r="A123" s="115"/>
      <c r="B123" s="109"/>
      <c r="C123" s="109"/>
      <c r="D123" s="109"/>
      <c r="E123" s="6"/>
      <c r="F123" s="116"/>
      <c r="G123" s="6"/>
      <c r="H123" s="6"/>
      <c r="I123" s="6"/>
      <c r="J123" s="1"/>
      <c r="K123" s="6"/>
      <c r="L123" s="6"/>
      <c r="M123" s="6"/>
      <c r="N123" s="1"/>
      <c r="O123" s="1"/>
      <c r="Q123" s="1"/>
      <c r="R123" s="54"/>
      <c r="S123" s="1"/>
      <c r="T123" s="1"/>
      <c r="U123" s="1"/>
      <c r="V123" s="1"/>
      <c r="W123" s="1"/>
      <c r="X123" s="1"/>
      <c r="Y123" s="1"/>
      <c r="Z123" s="1"/>
    </row>
    <row r="124" spans="1:38" ht="12.75" customHeight="1">
      <c r="A124" s="115"/>
      <c r="B124" s="109"/>
      <c r="C124" s="109"/>
      <c r="D124" s="109"/>
      <c r="E124" s="6"/>
      <c r="F124" s="116"/>
      <c r="G124" s="54"/>
      <c r="H124" s="41"/>
      <c r="I124" s="54"/>
      <c r="J124" s="6"/>
      <c r="K124" s="133"/>
      <c r="L124" s="134"/>
      <c r="M124" s="6"/>
      <c r="N124" s="99"/>
      <c r="O124" s="135"/>
      <c r="P124" s="1"/>
      <c r="Q124" s="1"/>
      <c r="R124" s="6"/>
      <c r="S124" s="1"/>
      <c r="T124" s="1"/>
      <c r="U124" s="1"/>
      <c r="V124" s="1"/>
      <c r="W124" s="1"/>
      <c r="X124" s="1"/>
      <c r="Y124" s="1"/>
      <c r="Z124" s="1"/>
    </row>
    <row r="125" spans="1:38" ht="12.75" customHeight="1">
      <c r="A125" s="54"/>
      <c r="B125" s="98"/>
      <c r="C125" s="98"/>
      <c r="D125" s="41"/>
      <c r="E125" s="54"/>
      <c r="F125" s="54"/>
      <c r="G125" s="54"/>
      <c r="H125" s="41"/>
      <c r="I125" s="54"/>
      <c r="J125" s="6"/>
      <c r="K125" s="133"/>
      <c r="L125" s="134"/>
      <c r="M125" s="6"/>
      <c r="N125" s="99"/>
      <c r="O125" s="135"/>
      <c r="P125" s="1"/>
      <c r="Q125" s="1"/>
      <c r="R125" s="6"/>
      <c r="S125" s="1"/>
      <c r="T125" s="1"/>
      <c r="U125" s="1"/>
      <c r="V125" s="1"/>
      <c r="W125" s="1"/>
      <c r="X125" s="1"/>
      <c r="Y125" s="1"/>
      <c r="Z125" s="1"/>
    </row>
    <row r="126" spans="1:38" ht="38.25" customHeight="1">
      <c r="A126" s="41"/>
      <c r="B126" s="152" t="s">
        <v>565</v>
      </c>
      <c r="C126" s="152"/>
      <c r="D126" s="152"/>
      <c r="E126" s="152"/>
      <c r="F126" s="6"/>
      <c r="G126" s="6"/>
      <c r="H126" s="126"/>
      <c r="I126" s="6"/>
      <c r="J126" s="126"/>
      <c r="K126" s="127"/>
      <c r="L126" s="6"/>
      <c r="M126" s="6"/>
      <c r="N126" s="1"/>
      <c r="O126" s="1"/>
      <c r="P126" s="1"/>
      <c r="Q126" s="1"/>
      <c r="R126" s="6"/>
      <c r="S126" s="1"/>
      <c r="T126" s="1"/>
      <c r="U126" s="1"/>
      <c r="V126" s="1"/>
      <c r="W126" s="1"/>
      <c r="X126" s="1"/>
      <c r="Y126" s="1"/>
      <c r="Z126" s="1"/>
    </row>
    <row r="127" spans="1:38" ht="12.75" customHeight="1">
      <c r="A127" s="93" t="s">
        <v>16</v>
      </c>
      <c r="B127" s="94" t="s">
        <v>517</v>
      </c>
      <c r="C127" s="94"/>
      <c r="D127" s="95" t="s">
        <v>528</v>
      </c>
      <c r="E127" s="94" t="s">
        <v>529</v>
      </c>
      <c r="F127" s="94" t="s">
        <v>530</v>
      </c>
      <c r="G127" s="94" t="s">
        <v>566</v>
      </c>
      <c r="H127" s="94" t="s">
        <v>567</v>
      </c>
      <c r="I127" s="94" t="s">
        <v>533</v>
      </c>
      <c r="J127" s="153" t="s">
        <v>534</v>
      </c>
      <c r="K127" s="94" t="s">
        <v>535</v>
      </c>
      <c r="L127" s="94" t="s">
        <v>568</v>
      </c>
      <c r="M127" s="94" t="s">
        <v>538</v>
      </c>
      <c r="N127" s="95" t="s">
        <v>539</v>
      </c>
      <c r="O127" s="1"/>
      <c r="P127" s="1"/>
      <c r="Q127" s="1"/>
      <c r="R127" s="6"/>
      <c r="S127" s="1"/>
      <c r="T127" s="1"/>
      <c r="U127" s="1"/>
      <c r="V127" s="1"/>
      <c r="W127" s="1"/>
      <c r="X127" s="1"/>
      <c r="Y127" s="1"/>
      <c r="Z127" s="1"/>
    </row>
    <row r="128" spans="1:38" ht="12.75" customHeight="1">
      <c r="A128" s="154">
        <v>1</v>
      </c>
      <c r="B128" s="155">
        <v>41579</v>
      </c>
      <c r="C128" s="155"/>
      <c r="D128" s="156" t="s">
        <v>569</v>
      </c>
      <c r="E128" s="157" t="s">
        <v>570</v>
      </c>
      <c r="F128" s="158">
        <v>82</v>
      </c>
      <c r="G128" s="157" t="s">
        <v>571</v>
      </c>
      <c r="H128" s="157">
        <v>100</v>
      </c>
      <c r="I128" s="159">
        <v>100</v>
      </c>
      <c r="J128" s="160" t="s">
        <v>572</v>
      </c>
      <c r="K128" s="161">
        <f t="shared" ref="K128:K180" si="115">H128-F128</f>
        <v>18</v>
      </c>
      <c r="L128" s="162">
        <f t="shared" ref="L128:L180" si="116">K128/F128</f>
        <v>0.21951219512195122</v>
      </c>
      <c r="M128" s="157" t="s">
        <v>540</v>
      </c>
      <c r="N128" s="163">
        <v>42657</v>
      </c>
      <c r="O128" s="1"/>
      <c r="P128" s="1"/>
      <c r="Q128" s="1"/>
      <c r="R128" s="6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154">
        <v>2</v>
      </c>
      <c r="B129" s="155">
        <v>41794</v>
      </c>
      <c r="C129" s="155"/>
      <c r="D129" s="156" t="s">
        <v>573</v>
      </c>
      <c r="E129" s="157" t="s">
        <v>542</v>
      </c>
      <c r="F129" s="158">
        <v>257</v>
      </c>
      <c r="G129" s="157" t="s">
        <v>571</v>
      </c>
      <c r="H129" s="157">
        <v>300</v>
      </c>
      <c r="I129" s="159">
        <v>300</v>
      </c>
      <c r="J129" s="160" t="s">
        <v>572</v>
      </c>
      <c r="K129" s="161">
        <f t="shared" si="115"/>
        <v>43</v>
      </c>
      <c r="L129" s="162">
        <f t="shared" si="116"/>
        <v>0.16731517509727625</v>
      </c>
      <c r="M129" s="157" t="s">
        <v>540</v>
      </c>
      <c r="N129" s="163">
        <v>41822</v>
      </c>
      <c r="O129" s="1"/>
      <c r="P129" s="1"/>
      <c r="Q129" s="1"/>
      <c r="R129" s="6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154">
        <v>3</v>
      </c>
      <c r="B130" s="155">
        <v>41828</v>
      </c>
      <c r="C130" s="155"/>
      <c r="D130" s="156" t="s">
        <v>574</v>
      </c>
      <c r="E130" s="157" t="s">
        <v>542</v>
      </c>
      <c r="F130" s="158">
        <v>393</v>
      </c>
      <c r="G130" s="157" t="s">
        <v>571</v>
      </c>
      <c r="H130" s="157">
        <v>468</v>
      </c>
      <c r="I130" s="159">
        <v>468</v>
      </c>
      <c r="J130" s="160" t="s">
        <v>572</v>
      </c>
      <c r="K130" s="161">
        <f t="shared" si="115"/>
        <v>75</v>
      </c>
      <c r="L130" s="162">
        <f t="shared" si="116"/>
        <v>0.19083969465648856</v>
      </c>
      <c r="M130" s="157" t="s">
        <v>540</v>
      </c>
      <c r="N130" s="163">
        <v>41863</v>
      </c>
      <c r="O130" s="1"/>
      <c r="P130" s="1"/>
      <c r="Q130" s="1"/>
      <c r="R130" s="6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154">
        <v>4</v>
      </c>
      <c r="B131" s="155">
        <v>41857</v>
      </c>
      <c r="C131" s="155"/>
      <c r="D131" s="156" t="s">
        <v>575</v>
      </c>
      <c r="E131" s="157" t="s">
        <v>542</v>
      </c>
      <c r="F131" s="158">
        <v>205</v>
      </c>
      <c r="G131" s="157" t="s">
        <v>571</v>
      </c>
      <c r="H131" s="157">
        <v>275</v>
      </c>
      <c r="I131" s="159">
        <v>250</v>
      </c>
      <c r="J131" s="160" t="s">
        <v>572</v>
      </c>
      <c r="K131" s="161">
        <f t="shared" si="115"/>
        <v>70</v>
      </c>
      <c r="L131" s="162">
        <f t="shared" si="116"/>
        <v>0.34146341463414637</v>
      </c>
      <c r="M131" s="157" t="s">
        <v>540</v>
      </c>
      <c r="N131" s="163">
        <v>41962</v>
      </c>
      <c r="O131" s="1"/>
      <c r="P131" s="1"/>
      <c r="Q131" s="1"/>
      <c r="R131" s="6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154">
        <v>5</v>
      </c>
      <c r="B132" s="155">
        <v>41886</v>
      </c>
      <c r="C132" s="155"/>
      <c r="D132" s="156" t="s">
        <v>576</v>
      </c>
      <c r="E132" s="157" t="s">
        <v>542</v>
      </c>
      <c r="F132" s="158">
        <v>162</v>
      </c>
      <c r="G132" s="157" t="s">
        <v>571</v>
      </c>
      <c r="H132" s="157">
        <v>190</v>
      </c>
      <c r="I132" s="159">
        <v>190</v>
      </c>
      <c r="J132" s="160" t="s">
        <v>572</v>
      </c>
      <c r="K132" s="161">
        <f t="shared" si="115"/>
        <v>28</v>
      </c>
      <c r="L132" s="162">
        <f t="shared" si="116"/>
        <v>0.1728395061728395</v>
      </c>
      <c r="M132" s="157" t="s">
        <v>540</v>
      </c>
      <c r="N132" s="163">
        <v>42006</v>
      </c>
      <c r="O132" s="1"/>
      <c r="P132" s="1"/>
      <c r="Q132" s="1"/>
      <c r="R132" s="6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54">
        <v>6</v>
      </c>
      <c r="B133" s="155">
        <v>41886</v>
      </c>
      <c r="C133" s="155"/>
      <c r="D133" s="156" t="s">
        <v>577</v>
      </c>
      <c r="E133" s="157" t="s">
        <v>542</v>
      </c>
      <c r="F133" s="158">
        <v>75</v>
      </c>
      <c r="G133" s="157" t="s">
        <v>571</v>
      </c>
      <c r="H133" s="157">
        <v>91.5</v>
      </c>
      <c r="I133" s="159" t="s">
        <v>578</v>
      </c>
      <c r="J133" s="160" t="s">
        <v>579</v>
      </c>
      <c r="K133" s="161">
        <f t="shared" si="115"/>
        <v>16.5</v>
      </c>
      <c r="L133" s="162">
        <f t="shared" si="116"/>
        <v>0.22</v>
      </c>
      <c r="M133" s="157" t="s">
        <v>540</v>
      </c>
      <c r="N133" s="163">
        <v>41954</v>
      </c>
      <c r="O133" s="1"/>
      <c r="P133" s="1"/>
      <c r="Q133" s="1"/>
      <c r="R133" s="6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154">
        <v>7</v>
      </c>
      <c r="B134" s="155">
        <v>41913</v>
      </c>
      <c r="C134" s="155"/>
      <c r="D134" s="156" t="s">
        <v>580</v>
      </c>
      <c r="E134" s="157" t="s">
        <v>542</v>
      </c>
      <c r="F134" s="158">
        <v>850</v>
      </c>
      <c r="G134" s="157" t="s">
        <v>571</v>
      </c>
      <c r="H134" s="157">
        <v>982.5</v>
      </c>
      <c r="I134" s="159">
        <v>1050</v>
      </c>
      <c r="J134" s="160" t="s">
        <v>581</v>
      </c>
      <c r="K134" s="161">
        <f t="shared" si="115"/>
        <v>132.5</v>
      </c>
      <c r="L134" s="162">
        <f t="shared" si="116"/>
        <v>0.15588235294117647</v>
      </c>
      <c r="M134" s="157" t="s">
        <v>540</v>
      </c>
      <c r="N134" s="163">
        <v>42039</v>
      </c>
      <c r="O134" s="1"/>
      <c r="P134" s="1"/>
      <c r="Q134" s="1"/>
      <c r="R134" s="6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154">
        <v>8</v>
      </c>
      <c r="B135" s="155">
        <v>41913</v>
      </c>
      <c r="C135" s="155"/>
      <c r="D135" s="156" t="s">
        <v>582</v>
      </c>
      <c r="E135" s="157" t="s">
        <v>542</v>
      </c>
      <c r="F135" s="158">
        <v>475</v>
      </c>
      <c r="G135" s="157" t="s">
        <v>571</v>
      </c>
      <c r="H135" s="157">
        <v>515</v>
      </c>
      <c r="I135" s="159">
        <v>600</v>
      </c>
      <c r="J135" s="160" t="s">
        <v>583</v>
      </c>
      <c r="K135" s="161">
        <f t="shared" si="115"/>
        <v>40</v>
      </c>
      <c r="L135" s="162">
        <f t="shared" si="116"/>
        <v>8.4210526315789472E-2</v>
      </c>
      <c r="M135" s="157" t="s">
        <v>540</v>
      </c>
      <c r="N135" s="163">
        <v>41939</v>
      </c>
      <c r="O135" s="1"/>
      <c r="P135" s="1"/>
      <c r="Q135" s="1"/>
      <c r="R135" s="6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154">
        <v>9</v>
      </c>
      <c r="B136" s="155">
        <v>41913</v>
      </c>
      <c r="C136" s="155"/>
      <c r="D136" s="156" t="s">
        <v>584</v>
      </c>
      <c r="E136" s="157" t="s">
        <v>542</v>
      </c>
      <c r="F136" s="158">
        <v>86</v>
      </c>
      <c r="G136" s="157" t="s">
        <v>571</v>
      </c>
      <c r="H136" s="157">
        <v>99</v>
      </c>
      <c r="I136" s="159">
        <v>140</v>
      </c>
      <c r="J136" s="160" t="s">
        <v>585</v>
      </c>
      <c r="K136" s="161">
        <f t="shared" si="115"/>
        <v>13</v>
      </c>
      <c r="L136" s="162">
        <f t="shared" si="116"/>
        <v>0.15116279069767441</v>
      </c>
      <c r="M136" s="157" t="s">
        <v>540</v>
      </c>
      <c r="N136" s="163">
        <v>41939</v>
      </c>
      <c r="O136" s="1"/>
      <c r="P136" s="1"/>
      <c r="Q136" s="1"/>
      <c r="R136" s="6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154">
        <v>10</v>
      </c>
      <c r="B137" s="155">
        <v>41926</v>
      </c>
      <c r="C137" s="155"/>
      <c r="D137" s="156" t="s">
        <v>586</v>
      </c>
      <c r="E137" s="157" t="s">
        <v>542</v>
      </c>
      <c r="F137" s="158">
        <v>496.6</v>
      </c>
      <c r="G137" s="157" t="s">
        <v>571</v>
      </c>
      <c r="H137" s="157">
        <v>621</v>
      </c>
      <c r="I137" s="159">
        <v>580</v>
      </c>
      <c r="J137" s="160" t="s">
        <v>572</v>
      </c>
      <c r="K137" s="161">
        <f t="shared" si="115"/>
        <v>124.39999999999998</v>
      </c>
      <c r="L137" s="162">
        <f t="shared" si="116"/>
        <v>0.25050342327829234</v>
      </c>
      <c r="M137" s="157" t="s">
        <v>540</v>
      </c>
      <c r="N137" s="163">
        <v>42605</v>
      </c>
      <c r="O137" s="1"/>
      <c r="P137" s="1"/>
      <c r="Q137" s="1"/>
      <c r="R137" s="6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54">
        <v>11</v>
      </c>
      <c r="B138" s="155">
        <v>41926</v>
      </c>
      <c r="C138" s="155"/>
      <c r="D138" s="156" t="s">
        <v>587</v>
      </c>
      <c r="E138" s="157" t="s">
        <v>542</v>
      </c>
      <c r="F138" s="158">
        <v>2481.9</v>
      </c>
      <c r="G138" s="157" t="s">
        <v>571</v>
      </c>
      <c r="H138" s="157">
        <v>2840</v>
      </c>
      <c r="I138" s="159">
        <v>2870</v>
      </c>
      <c r="J138" s="160" t="s">
        <v>588</v>
      </c>
      <c r="K138" s="161">
        <f t="shared" si="115"/>
        <v>358.09999999999991</v>
      </c>
      <c r="L138" s="162">
        <f t="shared" si="116"/>
        <v>0.14428462065353154</v>
      </c>
      <c r="M138" s="157" t="s">
        <v>540</v>
      </c>
      <c r="N138" s="163">
        <v>42017</v>
      </c>
      <c r="O138" s="1"/>
      <c r="P138" s="1"/>
      <c r="Q138" s="1"/>
      <c r="R138" s="6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54">
        <v>12</v>
      </c>
      <c r="B139" s="155">
        <v>41928</v>
      </c>
      <c r="C139" s="155"/>
      <c r="D139" s="156" t="s">
        <v>589</v>
      </c>
      <c r="E139" s="157" t="s">
        <v>542</v>
      </c>
      <c r="F139" s="158">
        <v>84.5</v>
      </c>
      <c r="G139" s="157" t="s">
        <v>571</v>
      </c>
      <c r="H139" s="157">
        <v>93</v>
      </c>
      <c r="I139" s="159">
        <v>110</v>
      </c>
      <c r="J139" s="160" t="s">
        <v>590</v>
      </c>
      <c r="K139" s="161">
        <f t="shared" si="115"/>
        <v>8.5</v>
      </c>
      <c r="L139" s="162">
        <f t="shared" si="116"/>
        <v>0.10059171597633136</v>
      </c>
      <c r="M139" s="157" t="s">
        <v>540</v>
      </c>
      <c r="N139" s="163">
        <v>41939</v>
      </c>
      <c r="O139" s="1"/>
      <c r="P139" s="1"/>
      <c r="Q139" s="1"/>
      <c r="R139" s="6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154">
        <v>13</v>
      </c>
      <c r="B140" s="155">
        <v>41928</v>
      </c>
      <c r="C140" s="155"/>
      <c r="D140" s="156" t="s">
        <v>591</v>
      </c>
      <c r="E140" s="157" t="s">
        <v>542</v>
      </c>
      <c r="F140" s="158">
        <v>401</v>
      </c>
      <c r="G140" s="157" t="s">
        <v>571</v>
      </c>
      <c r="H140" s="157">
        <v>428</v>
      </c>
      <c r="I140" s="159">
        <v>450</v>
      </c>
      <c r="J140" s="160" t="s">
        <v>592</v>
      </c>
      <c r="K140" s="161">
        <f t="shared" si="115"/>
        <v>27</v>
      </c>
      <c r="L140" s="162">
        <f t="shared" si="116"/>
        <v>6.7331670822942641E-2</v>
      </c>
      <c r="M140" s="157" t="s">
        <v>540</v>
      </c>
      <c r="N140" s="163">
        <v>42020</v>
      </c>
      <c r="O140" s="1"/>
      <c r="P140" s="1"/>
      <c r="Q140" s="1"/>
      <c r="R140" s="6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154">
        <v>14</v>
      </c>
      <c r="B141" s="155">
        <v>41928</v>
      </c>
      <c r="C141" s="155"/>
      <c r="D141" s="156" t="s">
        <v>593</v>
      </c>
      <c r="E141" s="157" t="s">
        <v>542</v>
      </c>
      <c r="F141" s="158">
        <v>101</v>
      </c>
      <c r="G141" s="157" t="s">
        <v>571</v>
      </c>
      <c r="H141" s="157">
        <v>112</v>
      </c>
      <c r="I141" s="159">
        <v>120</v>
      </c>
      <c r="J141" s="160" t="s">
        <v>594</v>
      </c>
      <c r="K141" s="161">
        <f t="shared" si="115"/>
        <v>11</v>
      </c>
      <c r="L141" s="162">
        <f t="shared" si="116"/>
        <v>0.10891089108910891</v>
      </c>
      <c r="M141" s="157" t="s">
        <v>540</v>
      </c>
      <c r="N141" s="163">
        <v>41939</v>
      </c>
      <c r="O141" s="1"/>
      <c r="P141" s="1"/>
      <c r="Q141" s="1"/>
      <c r="R141" s="6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154">
        <v>15</v>
      </c>
      <c r="B142" s="155">
        <v>41954</v>
      </c>
      <c r="C142" s="155"/>
      <c r="D142" s="156" t="s">
        <v>595</v>
      </c>
      <c r="E142" s="157" t="s">
        <v>542</v>
      </c>
      <c r="F142" s="158">
        <v>59</v>
      </c>
      <c r="G142" s="157" t="s">
        <v>571</v>
      </c>
      <c r="H142" s="157">
        <v>76</v>
      </c>
      <c r="I142" s="159">
        <v>76</v>
      </c>
      <c r="J142" s="160" t="s">
        <v>572</v>
      </c>
      <c r="K142" s="161">
        <f t="shared" si="115"/>
        <v>17</v>
      </c>
      <c r="L142" s="162">
        <f t="shared" si="116"/>
        <v>0.28813559322033899</v>
      </c>
      <c r="M142" s="157" t="s">
        <v>540</v>
      </c>
      <c r="N142" s="163">
        <v>43032</v>
      </c>
      <c r="O142" s="1"/>
      <c r="P142" s="1"/>
      <c r="Q142" s="1"/>
      <c r="R142" s="6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154">
        <v>16</v>
      </c>
      <c r="B143" s="155">
        <v>41954</v>
      </c>
      <c r="C143" s="155"/>
      <c r="D143" s="156" t="s">
        <v>584</v>
      </c>
      <c r="E143" s="157" t="s">
        <v>542</v>
      </c>
      <c r="F143" s="158">
        <v>99</v>
      </c>
      <c r="G143" s="157" t="s">
        <v>571</v>
      </c>
      <c r="H143" s="157">
        <v>120</v>
      </c>
      <c r="I143" s="159">
        <v>120</v>
      </c>
      <c r="J143" s="160" t="s">
        <v>553</v>
      </c>
      <c r="K143" s="161">
        <f t="shared" si="115"/>
        <v>21</v>
      </c>
      <c r="L143" s="162">
        <f t="shared" si="116"/>
        <v>0.21212121212121213</v>
      </c>
      <c r="M143" s="157" t="s">
        <v>540</v>
      </c>
      <c r="N143" s="163">
        <v>41960</v>
      </c>
      <c r="O143" s="1"/>
      <c r="P143" s="1"/>
      <c r="Q143" s="1"/>
      <c r="R143" s="6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154">
        <v>17</v>
      </c>
      <c r="B144" s="155">
        <v>41956</v>
      </c>
      <c r="C144" s="155"/>
      <c r="D144" s="156" t="s">
        <v>596</v>
      </c>
      <c r="E144" s="157" t="s">
        <v>542</v>
      </c>
      <c r="F144" s="158">
        <v>22</v>
      </c>
      <c r="G144" s="157" t="s">
        <v>571</v>
      </c>
      <c r="H144" s="157">
        <v>33.549999999999997</v>
      </c>
      <c r="I144" s="159">
        <v>32</v>
      </c>
      <c r="J144" s="160" t="s">
        <v>597</v>
      </c>
      <c r="K144" s="161">
        <f t="shared" si="115"/>
        <v>11.549999999999997</v>
      </c>
      <c r="L144" s="162">
        <f t="shared" si="116"/>
        <v>0.52499999999999991</v>
      </c>
      <c r="M144" s="157" t="s">
        <v>540</v>
      </c>
      <c r="N144" s="163">
        <v>42188</v>
      </c>
      <c r="O144" s="1"/>
      <c r="P144" s="1"/>
      <c r="Q144" s="1"/>
      <c r="R144" s="6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54">
        <v>18</v>
      </c>
      <c r="B145" s="155">
        <v>41976</v>
      </c>
      <c r="C145" s="155"/>
      <c r="D145" s="156" t="s">
        <v>598</v>
      </c>
      <c r="E145" s="157" t="s">
        <v>542</v>
      </c>
      <c r="F145" s="158">
        <v>440</v>
      </c>
      <c r="G145" s="157" t="s">
        <v>571</v>
      </c>
      <c r="H145" s="157">
        <v>520</v>
      </c>
      <c r="I145" s="159">
        <v>520</v>
      </c>
      <c r="J145" s="160" t="s">
        <v>599</v>
      </c>
      <c r="K145" s="161">
        <f t="shared" si="115"/>
        <v>80</v>
      </c>
      <c r="L145" s="162">
        <f t="shared" si="116"/>
        <v>0.18181818181818182</v>
      </c>
      <c r="M145" s="157" t="s">
        <v>540</v>
      </c>
      <c r="N145" s="163">
        <v>42208</v>
      </c>
      <c r="O145" s="1"/>
      <c r="P145" s="1"/>
      <c r="Q145" s="1"/>
      <c r="R145" s="6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54">
        <v>19</v>
      </c>
      <c r="B146" s="155">
        <v>41976</v>
      </c>
      <c r="C146" s="155"/>
      <c r="D146" s="156" t="s">
        <v>600</v>
      </c>
      <c r="E146" s="157" t="s">
        <v>542</v>
      </c>
      <c r="F146" s="158">
        <v>360</v>
      </c>
      <c r="G146" s="157" t="s">
        <v>571</v>
      </c>
      <c r="H146" s="157">
        <v>427</v>
      </c>
      <c r="I146" s="159">
        <v>425</v>
      </c>
      <c r="J146" s="160" t="s">
        <v>601</v>
      </c>
      <c r="K146" s="161">
        <f t="shared" si="115"/>
        <v>67</v>
      </c>
      <c r="L146" s="162">
        <f t="shared" si="116"/>
        <v>0.18611111111111112</v>
      </c>
      <c r="M146" s="157" t="s">
        <v>540</v>
      </c>
      <c r="N146" s="163">
        <v>42058</v>
      </c>
      <c r="O146" s="1"/>
      <c r="P146" s="1"/>
      <c r="Q146" s="1"/>
      <c r="R146" s="6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54">
        <v>20</v>
      </c>
      <c r="B147" s="155">
        <v>42012</v>
      </c>
      <c r="C147" s="155"/>
      <c r="D147" s="156" t="s">
        <v>602</v>
      </c>
      <c r="E147" s="157" t="s">
        <v>542</v>
      </c>
      <c r="F147" s="158">
        <v>360</v>
      </c>
      <c r="G147" s="157" t="s">
        <v>571</v>
      </c>
      <c r="H147" s="157">
        <v>455</v>
      </c>
      <c r="I147" s="159">
        <v>420</v>
      </c>
      <c r="J147" s="160" t="s">
        <v>603</v>
      </c>
      <c r="K147" s="161">
        <f t="shared" si="115"/>
        <v>95</v>
      </c>
      <c r="L147" s="162">
        <f t="shared" si="116"/>
        <v>0.2638888888888889</v>
      </c>
      <c r="M147" s="157" t="s">
        <v>540</v>
      </c>
      <c r="N147" s="163">
        <v>42024</v>
      </c>
      <c r="O147" s="1"/>
      <c r="P147" s="1"/>
      <c r="Q147" s="1"/>
      <c r="R147" s="6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54">
        <v>21</v>
      </c>
      <c r="B148" s="155">
        <v>42012</v>
      </c>
      <c r="C148" s="155"/>
      <c r="D148" s="156" t="s">
        <v>604</v>
      </c>
      <c r="E148" s="157" t="s">
        <v>542</v>
      </c>
      <c r="F148" s="158">
        <v>130</v>
      </c>
      <c r="G148" s="157"/>
      <c r="H148" s="157">
        <v>175.5</v>
      </c>
      <c r="I148" s="159">
        <v>165</v>
      </c>
      <c r="J148" s="160" t="s">
        <v>605</v>
      </c>
      <c r="K148" s="161">
        <f t="shared" si="115"/>
        <v>45.5</v>
      </c>
      <c r="L148" s="162">
        <f t="shared" si="116"/>
        <v>0.35</v>
      </c>
      <c r="M148" s="157" t="s">
        <v>540</v>
      </c>
      <c r="N148" s="163">
        <v>43088</v>
      </c>
      <c r="O148" s="1"/>
      <c r="P148" s="1"/>
      <c r="Q148" s="1"/>
      <c r="R148" s="6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54">
        <v>22</v>
      </c>
      <c r="B149" s="155">
        <v>42040</v>
      </c>
      <c r="C149" s="155"/>
      <c r="D149" s="156" t="s">
        <v>367</v>
      </c>
      <c r="E149" s="157" t="s">
        <v>570</v>
      </c>
      <c r="F149" s="158">
        <v>98</v>
      </c>
      <c r="G149" s="157"/>
      <c r="H149" s="157">
        <v>120</v>
      </c>
      <c r="I149" s="159">
        <v>120</v>
      </c>
      <c r="J149" s="160" t="s">
        <v>572</v>
      </c>
      <c r="K149" s="161">
        <f t="shared" si="115"/>
        <v>22</v>
      </c>
      <c r="L149" s="162">
        <f t="shared" si="116"/>
        <v>0.22448979591836735</v>
      </c>
      <c r="M149" s="157" t="s">
        <v>540</v>
      </c>
      <c r="N149" s="163">
        <v>42753</v>
      </c>
      <c r="O149" s="1"/>
      <c r="P149" s="1"/>
      <c r="Q149" s="1"/>
      <c r="R149" s="6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54">
        <v>23</v>
      </c>
      <c r="B150" s="155">
        <v>42040</v>
      </c>
      <c r="C150" s="155"/>
      <c r="D150" s="156" t="s">
        <v>606</v>
      </c>
      <c r="E150" s="157" t="s">
        <v>570</v>
      </c>
      <c r="F150" s="158">
        <v>196</v>
      </c>
      <c r="G150" s="157"/>
      <c r="H150" s="157">
        <v>262</v>
      </c>
      <c r="I150" s="159">
        <v>255</v>
      </c>
      <c r="J150" s="160" t="s">
        <v>572</v>
      </c>
      <c r="K150" s="161">
        <f t="shared" si="115"/>
        <v>66</v>
      </c>
      <c r="L150" s="162">
        <f t="shared" si="116"/>
        <v>0.33673469387755101</v>
      </c>
      <c r="M150" s="157" t="s">
        <v>540</v>
      </c>
      <c r="N150" s="163">
        <v>42599</v>
      </c>
      <c r="O150" s="1"/>
      <c r="P150" s="1"/>
      <c r="Q150" s="1"/>
      <c r="R150" s="6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64">
        <v>24</v>
      </c>
      <c r="B151" s="165">
        <v>42067</v>
      </c>
      <c r="C151" s="165"/>
      <c r="D151" s="166" t="s">
        <v>366</v>
      </c>
      <c r="E151" s="167" t="s">
        <v>570</v>
      </c>
      <c r="F151" s="168">
        <v>235</v>
      </c>
      <c r="G151" s="168"/>
      <c r="H151" s="169">
        <v>77</v>
      </c>
      <c r="I151" s="169" t="s">
        <v>607</v>
      </c>
      <c r="J151" s="170" t="s">
        <v>608</v>
      </c>
      <c r="K151" s="171">
        <f t="shared" si="115"/>
        <v>-158</v>
      </c>
      <c r="L151" s="172">
        <f t="shared" si="116"/>
        <v>-0.67234042553191486</v>
      </c>
      <c r="M151" s="168" t="s">
        <v>552</v>
      </c>
      <c r="N151" s="165">
        <v>43522</v>
      </c>
      <c r="O151" s="1"/>
      <c r="P151" s="1"/>
      <c r="Q151" s="1"/>
      <c r="R151" s="6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54">
        <v>25</v>
      </c>
      <c r="B152" s="155">
        <v>42067</v>
      </c>
      <c r="C152" s="155"/>
      <c r="D152" s="156" t="s">
        <v>609</v>
      </c>
      <c r="E152" s="157" t="s">
        <v>570</v>
      </c>
      <c r="F152" s="158">
        <v>185</v>
      </c>
      <c r="G152" s="157"/>
      <c r="H152" s="157">
        <v>224</v>
      </c>
      <c r="I152" s="159" t="s">
        <v>610</v>
      </c>
      <c r="J152" s="160" t="s">
        <v>572</v>
      </c>
      <c r="K152" s="161">
        <f t="shared" si="115"/>
        <v>39</v>
      </c>
      <c r="L152" s="162">
        <f t="shared" si="116"/>
        <v>0.21081081081081082</v>
      </c>
      <c r="M152" s="157" t="s">
        <v>540</v>
      </c>
      <c r="N152" s="163">
        <v>42647</v>
      </c>
      <c r="O152" s="1"/>
      <c r="P152" s="1"/>
      <c r="Q152" s="1"/>
      <c r="R152" s="6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64">
        <v>26</v>
      </c>
      <c r="B153" s="165">
        <v>42090</v>
      </c>
      <c r="C153" s="165"/>
      <c r="D153" s="173" t="s">
        <v>611</v>
      </c>
      <c r="E153" s="168" t="s">
        <v>570</v>
      </c>
      <c r="F153" s="168">
        <v>49.5</v>
      </c>
      <c r="G153" s="169"/>
      <c r="H153" s="169">
        <v>15.85</v>
      </c>
      <c r="I153" s="169">
        <v>67</v>
      </c>
      <c r="J153" s="170" t="s">
        <v>612</v>
      </c>
      <c r="K153" s="169">
        <f t="shared" si="115"/>
        <v>-33.65</v>
      </c>
      <c r="L153" s="174">
        <f t="shared" si="116"/>
        <v>-0.67979797979797973</v>
      </c>
      <c r="M153" s="168" t="s">
        <v>552</v>
      </c>
      <c r="N153" s="175">
        <v>43627</v>
      </c>
      <c r="O153" s="1"/>
      <c r="P153" s="1"/>
      <c r="Q153" s="1"/>
      <c r="R153" s="6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54">
        <v>27</v>
      </c>
      <c r="B154" s="155">
        <v>42093</v>
      </c>
      <c r="C154" s="155"/>
      <c r="D154" s="156" t="s">
        <v>613</v>
      </c>
      <c r="E154" s="157" t="s">
        <v>570</v>
      </c>
      <c r="F154" s="158">
        <v>183.5</v>
      </c>
      <c r="G154" s="157"/>
      <c r="H154" s="157">
        <v>219</v>
      </c>
      <c r="I154" s="159">
        <v>218</v>
      </c>
      <c r="J154" s="160" t="s">
        <v>614</v>
      </c>
      <c r="K154" s="161">
        <f t="shared" si="115"/>
        <v>35.5</v>
      </c>
      <c r="L154" s="162">
        <f t="shared" si="116"/>
        <v>0.19346049046321526</v>
      </c>
      <c r="M154" s="157" t="s">
        <v>540</v>
      </c>
      <c r="N154" s="163">
        <v>42103</v>
      </c>
      <c r="O154" s="1"/>
      <c r="P154" s="1"/>
      <c r="Q154" s="1"/>
      <c r="R154" s="6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54">
        <v>28</v>
      </c>
      <c r="B155" s="155">
        <v>42114</v>
      </c>
      <c r="C155" s="155"/>
      <c r="D155" s="156" t="s">
        <v>615</v>
      </c>
      <c r="E155" s="157" t="s">
        <v>570</v>
      </c>
      <c r="F155" s="158">
        <f>(227+237)/2</f>
        <v>232</v>
      </c>
      <c r="G155" s="157"/>
      <c r="H155" s="157">
        <v>298</v>
      </c>
      <c r="I155" s="159">
        <v>298</v>
      </c>
      <c r="J155" s="160" t="s">
        <v>572</v>
      </c>
      <c r="K155" s="161">
        <f t="shared" si="115"/>
        <v>66</v>
      </c>
      <c r="L155" s="162">
        <f t="shared" si="116"/>
        <v>0.28448275862068967</v>
      </c>
      <c r="M155" s="157" t="s">
        <v>540</v>
      </c>
      <c r="N155" s="163">
        <v>42823</v>
      </c>
      <c r="O155" s="1"/>
      <c r="P155" s="1"/>
      <c r="Q155" s="1"/>
      <c r="R155" s="6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54">
        <v>29</v>
      </c>
      <c r="B156" s="155">
        <v>42128</v>
      </c>
      <c r="C156" s="155"/>
      <c r="D156" s="156" t="s">
        <v>616</v>
      </c>
      <c r="E156" s="157" t="s">
        <v>542</v>
      </c>
      <c r="F156" s="158">
        <v>385</v>
      </c>
      <c r="G156" s="157"/>
      <c r="H156" s="157">
        <f>212.5+331</f>
        <v>543.5</v>
      </c>
      <c r="I156" s="159">
        <v>510</v>
      </c>
      <c r="J156" s="160" t="s">
        <v>617</v>
      </c>
      <c r="K156" s="161">
        <f t="shared" si="115"/>
        <v>158.5</v>
      </c>
      <c r="L156" s="162">
        <f t="shared" si="116"/>
        <v>0.41168831168831171</v>
      </c>
      <c r="M156" s="157" t="s">
        <v>540</v>
      </c>
      <c r="N156" s="163">
        <v>42235</v>
      </c>
      <c r="O156" s="1"/>
      <c r="P156" s="1"/>
      <c r="Q156" s="1"/>
      <c r="R156" s="6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54">
        <v>30</v>
      </c>
      <c r="B157" s="155">
        <v>42128</v>
      </c>
      <c r="C157" s="155"/>
      <c r="D157" s="156" t="s">
        <v>618</v>
      </c>
      <c r="E157" s="157" t="s">
        <v>542</v>
      </c>
      <c r="F157" s="158">
        <v>115.5</v>
      </c>
      <c r="G157" s="157"/>
      <c r="H157" s="157">
        <v>146</v>
      </c>
      <c r="I157" s="159">
        <v>142</v>
      </c>
      <c r="J157" s="160" t="s">
        <v>619</v>
      </c>
      <c r="K157" s="161">
        <f t="shared" si="115"/>
        <v>30.5</v>
      </c>
      <c r="L157" s="162">
        <f t="shared" si="116"/>
        <v>0.26406926406926406</v>
      </c>
      <c r="M157" s="157" t="s">
        <v>540</v>
      </c>
      <c r="N157" s="163">
        <v>42202</v>
      </c>
      <c r="O157" s="1"/>
      <c r="P157" s="1"/>
      <c r="Q157" s="1"/>
      <c r="R157" s="6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54">
        <v>31</v>
      </c>
      <c r="B158" s="155">
        <v>42151</v>
      </c>
      <c r="C158" s="155"/>
      <c r="D158" s="156" t="s">
        <v>620</v>
      </c>
      <c r="E158" s="157" t="s">
        <v>542</v>
      </c>
      <c r="F158" s="158">
        <v>237.5</v>
      </c>
      <c r="G158" s="157"/>
      <c r="H158" s="157">
        <v>279.5</v>
      </c>
      <c r="I158" s="159">
        <v>278</v>
      </c>
      <c r="J158" s="160" t="s">
        <v>572</v>
      </c>
      <c r="K158" s="161">
        <f t="shared" si="115"/>
        <v>42</v>
      </c>
      <c r="L158" s="162">
        <f t="shared" si="116"/>
        <v>0.17684210526315788</v>
      </c>
      <c r="M158" s="157" t="s">
        <v>540</v>
      </c>
      <c r="N158" s="163">
        <v>42222</v>
      </c>
      <c r="O158" s="1"/>
      <c r="P158" s="1"/>
      <c r="Q158" s="1"/>
      <c r="R158" s="6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54">
        <v>32</v>
      </c>
      <c r="B159" s="155">
        <v>42174</v>
      </c>
      <c r="C159" s="155"/>
      <c r="D159" s="156" t="s">
        <v>591</v>
      </c>
      <c r="E159" s="157" t="s">
        <v>570</v>
      </c>
      <c r="F159" s="158">
        <v>340</v>
      </c>
      <c r="G159" s="157"/>
      <c r="H159" s="157">
        <v>448</v>
      </c>
      <c r="I159" s="159">
        <v>448</v>
      </c>
      <c r="J159" s="160" t="s">
        <v>572</v>
      </c>
      <c r="K159" s="161">
        <f t="shared" si="115"/>
        <v>108</v>
      </c>
      <c r="L159" s="162">
        <f t="shared" si="116"/>
        <v>0.31764705882352939</v>
      </c>
      <c r="M159" s="157" t="s">
        <v>540</v>
      </c>
      <c r="N159" s="163">
        <v>43018</v>
      </c>
      <c r="O159" s="1"/>
      <c r="P159" s="1"/>
      <c r="Q159" s="1"/>
      <c r="R159" s="6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54">
        <v>33</v>
      </c>
      <c r="B160" s="155">
        <v>42191</v>
      </c>
      <c r="C160" s="155"/>
      <c r="D160" s="156" t="s">
        <v>621</v>
      </c>
      <c r="E160" s="157" t="s">
        <v>570</v>
      </c>
      <c r="F160" s="158">
        <v>390</v>
      </c>
      <c r="G160" s="157"/>
      <c r="H160" s="157">
        <v>460</v>
      </c>
      <c r="I160" s="159">
        <v>460</v>
      </c>
      <c r="J160" s="160" t="s">
        <v>572</v>
      </c>
      <c r="K160" s="161">
        <f t="shared" si="115"/>
        <v>70</v>
      </c>
      <c r="L160" s="162">
        <f t="shared" si="116"/>
        <v>0.17948717948717949</v>
      </c>
      <c r="M160" s="157" t="s">
        <v>540</v>
      </c>
      <c r="N160" s="163">
        <v>42478</v>
      </c>
      <c r="O160" s="1"/>
      <c r="P160" s="1"/>
      <c r="Q160" s="1"/>
      <c r="R160" s="6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64">
        <v>34</v>
      </c>
      <c r="B161" s="165">
        <v>42195</v>
      </c>
      <c r="C161" s="165"/>
      <c r="D161" s="166" t="s">
        <v>622</v>
      </c>
      <c r="E161" s="167" t="s">
        <v>570</v>
      </c>
      <c r="F161" s="168">
        <v>122.5</v>
      </c>
      <c r="G161" s="168"/>
      <c r="H161" s="169">
        <v>61</v>
      </c>
      <c r="I161" s="169">
        <v>172</v>
      </c>
      <c r="J161" s="170" t="s">
        <v>623</v>
      </c>
      <c r="K161" s="171">
        <f t="shared" si="115"/>
        <v>-61.5</v>
      </c>
      <c r="L161" s="172">
        <f t="shared" si="116"/>
        <v>-0.50204081632653064</v>
      </c>
      <c r="M161" s="168" t="s">
        <v>552</v>
      </c>
      <c r="N161" s="165">
        <v>43333</v>
      </c>
      <c r="O161" s="1"/>
      <c r="P161" s="1"/>
      <c r="Q161" s="1"/>
      <c r="R161" s="6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54">
        <v>35</v>
      </c>
      <c r="B162" s="155">
        <v>42219</v>
      </c>
      <c r="C162" s="155"/>
      <c r="D162" s="156" t="s">
        <v>624</v>
      </c>
      <c r="E162" s="157" t="s">
        <v>570</v>
      </c>
      <c r="F162" s="158">
        <v>297.5</v>
      </c>
      <c r="G162" s="157"/>
      <c r="H162" s="157">
        <v>350</v>
      </c>
      <c r="I162" s="159">
        <v>360</v>
      </c>
      <c r="J162" s="160" t="s">
        <v>625</v>
      </c>
      <c r="K162" s="161">
        <f t="shared" si="115"/>
        <v>52.5</v>
      </c>
      <c r="L162" s="162">
        <f t="shared" si="116"/>
        <v>0.17647058823529413</v>
      </c>
      <c r="M162" s="157" t="s">
        <v>540</v>
      </c>
      <c r="N162" s="163">
        <v>42232</v>
      </c>
      <c r="O162" s="1"/>
      <c r="P162" s="1"/>
      <c r="Q162" s="1"/>
      <c r="R162" s="6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54">
        <v>36</v>
      </c>
      <c r="B163" s="155">
        <v>42219</v>
      </c>
      <c r="C163" s="155"/>
      <c r="D163" s="156" t="s">
        <v>626</v>
      </c>
      <c r="E163" s="157" t="s">
        <v>570</v>
      </c>
      <c r="F163" s="158">
        <v>115.5</v>
      </c>
      <c r="G163" s="157"/>
      <c r="H163" s="157">
        <v>149</v>
      </c>
      <c r="I163" s="159">
        <v>140</v>
      </c>
      <c r="J163" s="160" t="s">
        <v>627</v>
      </c>
      <c r="K163" s="161">
        <f t="shared" si="115"/>
        <v>33.5</v>
      </c>
      <c r="L163" s="162">
        <f t="shared" si="116"/>
        <v>0.29004329004329005</v>
      </c>
      <c r="M163" s="157" t="s">
        <v>540</v>
      </c>
      <c r="N163" s="163">
        <v>42740</v>
      </c>
      <c r="O163" s="1"/>
      <c r="P163" s="1"/>
      <c r="Q163" s="1"/>
      <c r="R163" s="6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54">
        <v>37</v>
      </c>
      <c r="B164" s="155">
        <v>42251</v>
      </c>
      <c r="C164" s="155"/>
      <c r="D164" s="156" t="s">
        <v>620</v>
      </c>
      <c r="E164" s="157" t="s">
        <v>570</v>
      </c>
      <c r="F164" s="158">
        <v>226</v>
      </c>
      <c r="G164" s="157"/>
      <c r="H164" s="157">
        <v>292</v>
      </c>
      <c r="I164" s="159">
        <v>292</v>
      </c>
      <c r="J164" s="160" t="s">
        <v>628</v>
      </c>
      <c r="K164" s="161">
        <f t="shared" si="115"/>
        <v>66</v>
      </c>
      <c r="L164" s="162">
        <f t="shared" si="116"/>
        <v>0.29203539823008851</v>
      </c>
      <c r="M164" s="157" t="s">
        <v>540</v>
      </c>
      <c r="N164" s="163">
        <v>42286</v>
      </c>
      <c r="O164" s="1"/>
      <c r="P164" s="1"/>
      <c r="Q164" s="1"/>
      <c r="R164" s="6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54">
        <v>38</v>
      </c>
      <c r="B165" s="155">
        <v>42254</v>
      </c>
      <c r="C165" s="155"/>
      <c r="D165" s="156" t="s">
        <v>615</v>
      </c>
      <c r="E165" s="157" t="s">
        <v>570</v>
      </c>
      <c r="F165" s="158">
        <v>232.5</v>
      </c>
      <c r="G165" s="157"/>
      <c r="H165" s="157">
        <v>312.5</v>
      </c>
      <c r="I165" s="159">
        <v>310</v>
      </c>
      <c r="J165" s="160" t="s">
        <v>572</v>
      </c>
      <c r="K165" s="161">
        <f t="shared" si="115"/>
        <v>80</v>
      </c>
      <c r="L165" s="162">
        <f t="shared" si="116"/>
        <v>0.34408602150537637</v>
      </c>
      <c r="M165" s="157" t="s">
        <v>540</v>
      </c>
      <c r="N165" s="163">
        <v>42823</v>
      </c>
      <c r="O165" s="1"/>
      <c r="P165" s="1"/>
      <c r="Q165" s="1"/>
      <c r="R165" s="6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54">
        <v>39</v>
      </c>
      <c r="B166" s="155">
        <v>42268</v>
      </c>
      <c r="C166" s="155"/>
      <c r="D166" s="156" t="s">
        <v>629</v>
      </c>
      <c r="E166" s="157" t="s">
        <v>570</v>
      </c>
      <c r="F166" s="158">
        <v>196.5</v>
      </c>
      <c r="G166" s="157"/>
      <c r="H166" s="157">
        <v>238</v>
      </c>
      <c r="I166" s="159">
        <v>238</v>
      </c>
      <c r="J166" s="160" t="s">
        <v>628</v>
      </c>
      <c r="K166" s="161">
        <f t="shared" si="115"/>
        <v>41.5</v>
      </c>
      <c r="L166" s="162">
        <f t="shared" si="116"/>
        <v>0.21119592875318066</v>
      </c>
      <c r="M166" s="157" t="s">
        <v>540</v>
      </c>
      <c r="N166" s="163">
        <v>42291</v>
      </c>
      <c r="O166" s="1"/>
      <c r="P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54">
        <v>40</v>
      </c>
      <c r="B167" s="155">
        <v>42271</v>
      </c>
      <c r="C167" s="155"/>
      <c r="D167" s="156" t="s">
        <v>569</v>
      </c>
      <c r="E167" s="157" t="s">
        <v>570</v>
      </c>
      <c r="F167" s="158">
        <v>65</v>
      </c>
      <c r="G167" s="157"/>
      <c r="H167" s="157">
        <v>82</v>
      </c>
      <c r="I167" s="159">
        <v>82</v>
      </c>
      <c r="J167" s="160" t="s">
        <v>628</v>
      </c>
      <c r="K167" s="161">
        <f t="shared" si="115"/>
        <v>17</v>
      </c>
      <c r="L167" s="162">
        <f t="shared" si="116"/>
        <v>0.26153846153846155</v>
      </c>
      <c r="M167" s="157" t="s">
        <v>540</v>
      </c>
      <c r="N167" s="163">
        <v>42578</v>
      </c>
      <c r="O167" s="1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54">
        <v>41</v>
      </c>
      <c r="B168" s="155">
        <v>42291</v>
      </c>
      <c r="C168" s="155"/>
      <c r="D168" s="156" t="s">
        <v>630</v>
      </c>
      <c r="E168" s="157" t="s">
        <v>570</v>
      </c>
      <c r="F168" s="158">
        <v>144</v>
      </c>
      <c r="G168" s="157"/>
      <c r="H168" s="157">
        <v>182.5</v>
      </c>
      <c r="I168" s="159">
        <v>181</v>
      </c>
      <c r="J168" s="160" t="s">
        <v>628</v>
      </c>
      <c r="K168" s="161">
        <f t="shared" si="115"/>
        <v>38.5</v>
      </c>
      <c r="L168" s="162">
        <f t="shared" si="116"/>
        <v>0.2673611111111111</v>
      </c>
      <c r="M168" s="157" t="s">
        <v>540</v>
      </c>
      <c r="N168" s="163">
        <v>42817</v>
      </c>
      <c r="O168" s="1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54">
        <v>42</v>
      </c>
      <c r="B169" s="155">
        <v>42291</v>
      </c>
      <c r="C169" s="155"/>
      <c r="D169" s="156" t="s">
        <v>631</v>
      </c>
      <c r="E169" s="157" t="s">
        <v>570</v>
      </c>
      <c r="F169" s="158">
        <v>264</v>
      </c>
      <c r="G169" s="157"/>
      <c r="H169" s="157">
        <v>311</v>
      </c>
      <c r="I169" s="159">
        <v>311</v>
      </c>
      <c r="J169" s="160" t="s">
        <v>628</v>
      </c>
      <c r="K169" s="161">
        <f t="shared" si="115"/>
        <v>47</v>
      </c>
      <c r="L169" s="162">
        <f t="shared" si="116"/>
        <v>0.17803030303030304</v>
      </c>
      <c r="M169" s="157" t="s">
        <v>540</v>
      </c>
      <c r="N169" s="163">
        <v>42604</v>
      </c>
      <c r="O169" s="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54">
        <v>43</v>
      </c>
      <c r="B170" s="155">
        <v>42318</v>
      </c>
      <c r="C170" s="155"/>
      <c r="D170" s="156" t="s">
        <v>632</v>
      </c>
      <c r="E170" s="157" t="s">
        <v>542</v>
      </c>
      <c r="F170" s="158">
        <v>549.5</v>
      </c>
      <c r="G170" s="157"/>
      <c r="H170" s="157">
        <v>630</v>
      </c>
      <c r="I170" s="159">
        <v>630</v>
      </c>
      <c r="J170" s="160" t="s">
        <v>628</v>
      </c>
      <c r="K170" s="161">
        <f t="shared" si="115"/>
        <v>80.5</v>
      </c>
      <c r="L170" s="162">
        <f t="shared" si="116"/>
        <v>0.1464968152866242</v>
      </c>
      <c r="M170" s="157" t="s">
        <v>540</v>
      </c>
      <c r="N170" s="163">
        <v>42419</v>
      </c>
      <c r="O170" s="1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54">
        <v>44</v>
      </c>
      <c r="B171" s="155">
        <v>42342</v>
      </c>
      <c r="C171" s="155"/>
      <c r="D171" s="156" t="s">
        <v>633</v>
      </c>
      <c r="E171" s="157" t="s">
        <v>570</v>
      </c>
      <c r="F171" s="158">
        <v>1027.5</v>
      </c>
      <c r="G171" s="157"/>
      <c r="H171" s="157">
        <v>1315</v>
      </c>
      <c r="I171" s="159">
        <v>1250</v>
      </c>
      <c r="J171" s="160" t="s">
        <v>628</v>
      </c>
      <c r="K171" s="161">
        <f t="shared" si="115"/>
        <v>287.5</v>
      </c>
      <c r="L171" s="162">
        <f t="shared" si="116"/>
        <v>0.27980535279805352</v>
      </c>
      <c r="M171" s="157" t="s">
        <v>540</v>
      </c>
      <c r="N171" s="163">
        <v>43244</v>
      </c>
      <c r="O171" s="1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54">
        <v>45</v>
      </c>
      <c r="B172" s="155">
        <v>42367</v>
      </c>
      <c r="C172" s="155"/>
      <c r="D172" s="156" t="s">
        <v>634</v>
      </c>
      <c r="E172" s="157" t="s">
        <v>570</v>
      </c>
      <c r="F172" s="158">
        <v>465</v>
      </c>
      <c r="G172" s="157"/>
      <c r="H172" s="157">
        <v>540</v>
      </c>
      <c r="I172" s="159">
        <v>540</v>
      </c>
      <c r="J172" s="160" t="s">
        <v>628</v>
      </c>
      <c r="K172" s="161">
        <f t="shared" si="115"/>
        <v>75</v>
      </c>
      <c r="L172" s="162">
        <f t="shared" si="116"/>
        <v>0.16129032258064516</v>
      </c>
      <c r="M172" s="157" t="s">
        <v>540</v>
      </c>
      <c r="N172" s="163">
        <v>42530</v>
      </c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54">
        <v>46</v>
      </c>
      <c r="B173" s="155">
        <v>42380</v>
      </c>
      <c r="C173" s="155"/>
      <c r="D173" s="156" t="s">
        <v>367</v>
      </c>
      <c r="E173" s="157" t="s">
        <v>542</v>
      </c>
      <c r="F173" s="158">
        <v>81</v>
      </c>
      <c r="G173" s="157"/>
      <c r="H173" s="157">
        <v>110</v>
      </c>
      <c r="I173" s="159">
        <v>110</v>
      </c>
      <c r="J173" s="160" t="s">
        <v>628</v>
      </c>
      <c r="K173" s="161">
        <f t="shared" si="115"/>
        <v>29</v>
      </c>
      <c r="L173" s="162">
        <f t="shared" si="116"/>
        <v>0.35802469135802467</v>
      </c>
      <c r="M173" s="157" t="s">
        <v>540</v>
      </c>
      <c r="N173" s="163">
        <v>42745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54">
        <v>47</v>
      </c>
      <c r="B174" s="155">
        <v>42382</v>
      </c>
      <c r="C174" s="155"/>
      <c r="D174" s="156" t="s">
        <v>635</v>
      </c>
      <c r="E174" s="157" t="s">
        <v>542</v>
      </c>
      <c r="F174" s="158">
        <v>417.5</v>
      </c>
      <c r="G174" s="157"/>
      <c r="H174" s="157">
        <v>547</v>
      </c>
      <c r="I174" s="159">
        <v>535</v>
      </c>
      <c r="J174" s="160" t="s">
        <v>628</v>
      </c>
      <c r="K174" s="161">
        <f t="shared" si="115"/>
        <v>129.5</v>
      </c>
      <c r="L174" s="162">
        <f t="shared" si="116"/>
        <v>0.31017964071856285</v>
      </c>
      <c r="M174" s="157" t="s">
        <v>540</v>
      </c>
      <c r="N174" s="163">
        <v>42578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54">
        <v>48</v>
      </c>
      <c r="B175" s="155">
        <v>42408</v>
      </c>
      <c r="C175" s="155"/>
      <c r="D175" s="156" t="s">
        <v>636</v>
      </c>
      <c r="E175" s="157" t="s">
        <v>570</v>
      </c>
      <c r="F175" s="158">
        <v>650</v>
      </c>
      <c r="G175" s="157"/>
      <c r="H175" s="157">
        <v>800</v>
      </c>
      <c r="I175" s="159">
        <v>800</v>
      </c>
      <c r="J175" s="160" t="s">
        <v>628</v>
      </c>
      <c r="K175" s="161">
        <f t="shared" si="115"/>
        <v>150</v>
      </c>
      <c r="L175" s="162">
        <f t="shared" si="116"/>
        <v>0.23076923076923078</v>
      </c>
      <c r="M175" s="157" t="s">
        <v>540</v>
      </c>
      <c r="N175" s="163">
        <v>43154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54">
        <v>49</v>
      </c>
      <c r="B176" s="155">
        <v>42433</v>
      </c>
      <c r="C176" s="155"/>
      <c r="D176" s="156" t="s">
        <v>208</v>
      </c>
      <c r="E176" s="157" t="s">
        <v>570</v>
      </c>
      <c r="F176" s="158">
        <v>437.5</v>
      </c>
      <c r="G176" s="157"/>
      <c r="H176" s="157">
        <v>504.5</v>
      </c>
      <c r="I176" s="159">
        <v>522</v>
      </c>
      <c r="J176" s="160" t="s">
        <v>637</v>
      </c>
      <c r="K176" s="161">
        <f t="shared" si="115"/>
        <v>67</v>
      </c>
      <c r="L176" s="162">
        <f t="shared" si="116"/>
        <v>0.15314285714285714</v>
      </c>
      <c r="M176" s="157" t="s">
        <v>540</v>
      </c>
      <c r="N176" s="163">
        <v>42480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54">
        <v>50</v>
      </c>
      <c r="B177" s="155">
        <v>42438</v>
      </c>
      <c r="C177" s="155"/>
      <c r="D177" s="156" t="s">
        <v>638</v>
      </c>
      <c r="E177" s="157" t="s">
        <v>570</v>
      </c>
      <c r="F177" s="158">
        <v>189.5</v>
      </c>
      <c r="G177" s="157"/>
      <c r="H177" s="157">
        <v>218</v>
      </c>
      <c r="I177" s="159">
        <v>218</v>
      </c>
      <c r="J177" s="160" t="s">
        <v>628</v>
      </c>
      <c r="K177" s="161">
        <f t="shared" si="115"/>
        <v>28.5</v>
      </c>
      <c r="L177" s="162">
        <f t="shared" si="116"/>
        <v>0.15039577836411611</v>
      </c>
      <c r="M177" s="157" t="s">
        <v>540</v>
      </c>
      <c r="N177" s="163">
        <v>43034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64">
        <v>51</v>
      </c>
      <c r="B178" s="165">
        <v>42471</v>
      </c>
      <c r="C178" s="165"/>
      <c r="D178" s="173" t="s">
        <v>639</v>
      </c>
      <c r="E178" s="168" t="s">
        <v>570</v>
      </c>
      <c r="F178" s="168">
        <v>36.5</v>
      </c>
      <c r="G178" s="169"/>
      <c r="H178" s="169">
        <v>15.85</v>
      </c>
      <c r="I178" s="169">
        <v>60</v>
      </c>
      <c r="J178" s="170" t="s">
        <v>640</v>
      </c>
      <c r="K178" s="171">
        <f t="shared" si="115"/>
        <v>-20.65</v>
      </c>
      <c r="L178" s="172">
        <f t="shared" si="116"/>
        <v>-0.5657534246575342</v>
      </c>
      <c r="M178" s="168" t="s">
        <v>552</v>
      </c>
      <c r="N178" s="176">
        <v>43627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54">
        <v>52</v>
      </c>
      <c r="B179" s="155">
        <v>42472</v>
      </c>
      <c r="C179" s="155"/>
      <c r="D179" s="156" t="s">
        <v>641</v>
      </c>
      <c r="E179" s="157" t="s">
        <v>570</v>
      </c>
      <c r="F179" s="158">
        <v>93</v>
      </c>
      <c r="G179" s="157"/>
      <c r="H179" s="157">
        <v>149</v>
      </c>
      <c r="I179" s="159">
        <v>140</v>
      </c>
      <c r="J179" s="160" t="s">
        <v>642</v>
      </c>
      <c r="K179" s="161">
        <f t="shared" si="115"/>
        <v>56</v>
      </c>
      <c r="L179" s="162">
        <f t="shared" si="116"/>
        <v>0.60215053763440862</v>
      </c>
      <c r="M179" s="157" t="s">
        <v>540</v>
      </c>
      <c r="N179" s="163">
        <v>42740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54">
        <v>53</v>
      </c>
      <c r="B180" s="155">
        <v>42472</v>
      </c>
      <c r="C180" s="155"/>
      <c r="D180" s="156" t="s">
        <v>643</v>
      </c>
      <c r="E180" s="157" t="s">
        <v>570</v>
      </c>
      <c r="F180" s="158">
        <v>130</v>
      </c>
      <c r="G180" s="157"/>
      <c r="H180" s="157">
        <v>150</v>
      </c>
      <c r="I180" s="159" t="s">
        <v>644</v>
      </c>
      <c r="J180" s="160" t="s">
        <v>628</v>
      </c>
      <c r="K180" s="161">
        <f t="shared" si="115"/>
        <v>20</v>
      </c>
      <c r="L180" s="162">
        <f t="shared" si="116"/>
        <v>0.15384615384615385</v>
      </c>
      <c r="M180" s="157" t="s">
        <v>540</v>
      </c>
      <c r="N180" s="163">
        <v>42564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54">
        <v>54</v>
      </c>
      <c r="B181" s="155">
        <v>42473</v>
      </c>
      <c r="C181" s="155"/>
      <c r="D181" s="156" t="s">
        <v>645</v>
      </c>
      <c r="E181" s="157" t="s">
        <v>570</v>
      </c>
      <c r="F181" s="158">
        <v>196</v>
      </c>
      <c r="G181" s="157"/>
      <c r="H181" s="157">
        <v>299</v>
      </c>
      <c r="I181" s="159">
        <v>299</v>
      </c>
      <c r="J181" s="160" t="s">
        <v>628</v>
      </c>
      <c r="K181" s="161">
        <v>103</v>
      </c>
      <c r="L181" s="162">
        <v>0.52551020408163296</v>
      </c>
      <c r="M181" s="157" t="s">
        <v>540</v>
      </c>
      <c r="N181" s="163">
        <v>42620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54">
        <v>55</v>
      </c>
      <c r="B182" s="155">
        <v>42473</v>
      </c>
      <c r="C182" s="155"/>
      <c r="D182" s="156" t="s">
        <v>646</v>
      </c>
      <c r="E182" s="157" t="s">
        <v>570</v>
      </c>
      <c r="F182" s="158">
        <v>88</v>
      </c>
      <c r="G182" s="157"/>
      <c r="H182" s="157">
        <v>103</v>
      </c>
      <c r="I182" s="159">
        <v>103</v>
      </c>
      <c r="J182" s="160" t="s">
        <v>628</v>
      </c>
      <c r="K182" s="161">
        <v>15</v>
      </c>
      <c r="L182" s="162">
        <v>0.170454545454545</v>
      </c>
      <c r="M182" s="157" t="s">
        <v>540</v>
      </c>
      <c r="N182" s="163">
        <v>42530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54">
        <v>56</v>
      </c>
      <c r="B183" s="155">
        <v>42492</v>
      </c>
      <c r="C183" s="155"/>
      <c r="D183" s="156" t="s">
        <v>647</v>
      </c>
      <c r="E183" s="157" t="s">
        <v>570</v>
      </c>
      <c r="F183" s="158">
        <v>127.5</v>
      </c>
      <c r="G183" s="157"/>
      <c r="H183" s="157">
        <v>148</v>
      </c>
      <c r="I183" s="159" t="s">
        <v>648</v>
      </c>
      <c r="J183" s="160" t="s">
        <v>628</v>
      </c>
      <c r="K183" s="161">
        <f>H183-F183</f>
        <v>20.5</v>
      </c>
      <c r="L183" s="162">
        <f>K183/F183</f>
        <v>0.16078431372549021</v>
      </c>
      <c r="M183" s="157" t="s">
        <v>540</v>
      </c>
      <c r="N183" s="163">
        <v>42564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54">
        <v>57</v>
      </c>
      <c r="B184" s="155">
        <v>42493</v>
      </c>
      <c r="C184" s="155"/>
      <c r="D184" s="156" t="s">
        <v>649</v>
      </c>
      <c r="E184" s="157" t="s">
        <v>570</v>
      </c>
      <c r="F184" s="158">
        <v>675</v>
      </c>
      <c r="G184" s="157"/>
      <c r="H184" s="157">
        <v>815</v>
      </c>
      <c r="I184" s="159" t="s">
        <v>650</v>
      </c>
      <c r="J184" s="160" t="s">
        <v>628</v>
      </c>
      <c r="K184" s="161">
        <f>H184-F184</f>
        <v>140</v>
      </c>
      <c r="L184" s="162">
        <f>K184/F184</f>
        <v>0.2074074074074074</v>
      </c>
      <c r="M184" s="157" t="s">
        <v>540</v>
      </c>
      <c r="N184" s="163">
        <v>43154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64">
        <v>58</v>
      </c>
      <c r="B185" s="165">
        <v>42522</v>
      </c>
      <c r="C185" s="165"/>
      <c r="D185" s="166" t="s">
        <v>651</v>
      </c>
      <c r="E185" s="167" t="s">
        <v>570</v>
      </c>
      <c r="F185" s="168">
        <v>500</v>
      </c>
      <c r="G185" s="168"/>
      <c r="H185" s="169">
        <v>232.5</v>
      </c>
      <c r="I185" s="169" t="s">
        <v>652</v>
      </c>
      <c r="J185" s="170" t="s">
        <v>653</v>
      </c>
      <c r="K185" s="171">
        <f>H185-F185</f>
        <v>-267.5</v>
      </c>
      <c r="L185" s="172">
        <f>K185/F185</f>
        <v>-0.53500000000000003</v>
      </c>
      <c r="M185" s="168" t="s">
        <v>552</v>
      </c>
      <c r="N185" s="165">
        <v>43735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54">
        <v>59</v>
      </c>
      <c r="B186" s="155">
        <v>42527</v>
      </c>
      <c r="C186" s="155"/>
      <c r="D186" s="156" t="s">
        <v>498</v>
      </c>
      <c r="E186" s="157" t="s">
        <v>570</v>
      </c>
      <c r="F186" s="158">
        <v>110</v>
      </c>
      <c r="G186" s="157"/>
      <c r="H186" s="157">
        <v>126.5</v>
      </c>
      <c r="I186" s="159">
        <v>125</v>
      </c>
      <c r="J186" s="160" t="s">
        <v>579</v>
      </c>
      <c r="K186" s="161">
        <f>H186-F186</f>
        <v>16.5</v>
      </c>
      <c r="L186" s="162">
        <f>K186/F186</f>
        <v>0.15</v>
      </c>
      <c r="M186" s="157" t="s">
        <v>540</v>
      </c>
      <c r="N186" s="163">
        <v>42552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54">
        <v>60</v>
      </c>
      <c r="B187" s="155">
        <v>42538</v>
      </c>
      <c r="C187" s="155"/>
      <c r="D187" s="156" t="s">
        <v>654</v>
      </c>
      <c r="E187" s="157" t="s">
        <v>570</v>
      </c>
      <c r="F187" s="158">
        <v>44</v>
      </c>
      <c r="G187" s="157"/>
      <c r="H187" s="157">
        <v>69.5</v>
      </c>
      <c r="I187" s="159">
        <v>69.5</v>
      </c>
      <c r="J187" s="160" t="s">
        <v>655</v>
      </c>
      <c r="K187" s="161">
        <f>H187-F187</f>
        <v>25.5</v>
      </c>
      <c r="L187" s="162">
        <f>K187/F187</f>
        <v>0.57954545454545459</v>
      </c>
      <c r="M187" s="157" t="s">
        <v>540</v>
      </c>
      <c r="N187" s="163">
        <v>42977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54">
        <v>61</v>
      </c>
      <c r="B188" s="155">
        <v>42549</v>
      </c>
      <c r="C188" s="155"/>
      <c r="D188" s="156" t="s">
        <v>656</v>
      </c>
      <c r="E188" s="157" t="s">
        <v>570</v>
      </c>
      <c r="F188" s="158">
        <v>262.5</v>
      </c>
      <c r="G188" s="157"/>
      <c r="H188" s="157">
        <v>340</v>
      </c>
      <c r="I188" s="159">
        <v>333</v>
      </c>
      <c r="J188" s="160" t="s">
        <v>657</v>
      </c>
      <c r="K188" s="161">
        <v>77.5</v>
      </c>
      <c r="L188" s="162">
        <v>0.29523809523809502</v>
      </c>
      <c r="M188" s="157" t="s">
        <v>540</v>
      </c>
      <c r="N188" s="163">
        <v>43017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54">
        <v>62</v>
      </c>
      <c r="B189" s="155">
        <v>42549</v>
      </c>
      <c r="C189" s="155"/>
      <c r="D189" s="156" t="s">
        <v>658</v>
      </c>
      <c r="E189" s="157" t="s">
        <v>570</v>
      </c>
      <c r="F189" s="158">
        <v>840</v>
      </c>
      <c r="G189" s="157"/>
      <c r="H189" s="157">
        <v>1230</v>
      </c>
      <c r="I189" s="159">
        <v>1230</v>
      </c>
      <c r="J189" s="160" t="s">
        <v>628</v>
      </c>
      <c r="K189" s="161">
        <v>390</v>
      </c>
      <c r="L189" s="162">
        <v>0.46428571428571402</v>
      </c>
      <c r="M189" s="157" t="s">
        <v>540</v>
      </c>
      <c r="N189" s="163">
        <v>42649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77">
        <v>63</v>
      </c>
      <c r="B190" s="178">
        <v>42556</v>
      </c>
      <c r="C190" s="178"/>
      <c r="D190" s="179" t="s">
        <v>659</v>
      </c>
      <c r="E190" s="180" t="s">
        <v>570</v>
      </c>
      <c r="F190" s="180">
        <v>395</v>
      </c>
      <c r="G190" s="181"/>
      <c r="H190" s="181">
        <f>(468.5+342.5)/2</f>
        <v>405.5</v>
      </c>
      <c r="I190" s="181">
        <v>510</v>
      </c>
      <c r="J190" s="182" t="s">
        <v>660</v>
      </c>
      <c r="K190" s="183">
        <f t="shared" ref="K190:K196" si="117">H190-F190</f>
        <v>10.5</v>
      </c>
      <c r="L190" s="184">
        <f t="shared" ref="L190:L196" si="118">K190/F190</f>
        <v>2.6582278481012658E-2</v>
      </c>
      <c r="M190" s="180" t="s">
        <v>661</v>
      </c>
      <c r="N190" s="178">
        <v>43606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64">
        <v>64</v>
      </c>
      <c r="B191" s="165">
        <v>42584</v>
      </c>
      <c r="C191" s="165"/>
      <c r="D191" s="166" t="s">
        <v>662</v>
      </c>
      <c r="E191" s="167" t="s">
        <v>542</v>
      </c>
      <c r="F191" s="168">
        <f>169.5-12.8</f>
        <v>156.69999999999999</v>
      </c>
      <c r="G191" s="168"/>
      <c r="H191" s="169">
        <v>77</v>
      </c>
      <c r="I191" s="169" t="s">
        <v>663</v>
      </c>
      <c r="J191" s="170" t="s">
        <v>664</v>
      </c>
      <c r="K191" s="171">
        <f t="shared" si="117"/>
        <v>-79.699999999999989</v>
      </c>
      <c r="L191" s="172">
        <f t="shared" si="118"/>
        <v>-0.50861518825781749</v>
      </c>
      <c r="M191" s="168" t="s">
        <v>552</v>
      </c>
      <c r="N191" s="165">
        <v>43522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64">
        <v>65</v>
      </c>
      <c r="B192" s="165">
        <v>42586</v>
      </c>
      <c r="C192" s="165"/>
      <c r="D192" s="166" t="s">
        <v>665</v>
      </c>
      <c r="E192" s="167" t="s">
        <v>570</v>
      </c>
      <c r="F192" s="168">
        <v>400</v>
      </c>
      <c r="G192" s="168"/>
      <c r="H192" s="169">
        <v>305</v>
      </c>
      <c r="I192" s="169">
        <v>475</v>
      </c>
      <c r="J192" s="170" t="s">
        <v>666</v>
      </c>
      <c r="K192" s="171">
        <f t="shared" si="117"/>
        <v>-95</v>
      </c>
      <c r="L192" s="172">
        <f t="shared" si="118"/>
        <v>-0.23749999999999999</v>
      </c>
      <c r="M192" s="168" t="s">
        <v>552</v>
      </c>
      <c r="N192" s="165">
        <v>43606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54">
        <v>66</v>
      </c>
      <c r="B193" s="155">
        <v>42593</v>
      </c>
      <c r="C193" s="155"/>
      <c r="D193" s="156" t="s">
        <v>667</v>
      </c>
      <c r="E193" s="157" t="s">
        <v>570</v>
      </c>
      <c r="F193" s="158">
        <v>86.5</v>
      </c>
      <c r="G193" s="157"/>
      <c r="H193" s="157">
        <v>130</v>
      </c>
      <c r="I193" s="159">
        <v>130</v>
      </c>
      <c r="J193" s="160" t="s">
        <v>668</v>
      </c>
      <c r="K193" s="161">
        <f t="shared" si="117"/>
        <v>43.5</v>
      </c>
      <c r="L193" s="162">
        <f t="shared" si="118"/>
        <v>0.50289017341040465</v>
      </c>
      <c r="M193" s="157" t="s">
        <v>540</v>
      </c>
      <c r="N193" s="163">
        <v>43091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64">
        <v>67</v>
      </c>
      <c r="B194" s="165">
        <v>42600</v>
      </c>
      <c r="C194" s="165"/>
      <c r="D194" s="166" t="s">
        <v>109</v>
      </c>
      <c r="E194" s="167" t="s">
        <v>570</v>
      </c>
      <c r="F194" s="168">
        <v>133.5</v>
      </c>
      <c r="G194" s="168"/>
      <c r="H194" s="169">
        <v>126.5</v>
      </c>
      <c r="I194" s="169">
        <v>178</v>
      </c>
      <c r="J194" s="170" t="s">
        <v>669</v>
      </c>
      <c r="K194" s="171">
        <f t="shared" si="117"/>
        <v>-7</v>
      </c>
      <c r="L194" s="172">
        <f t="shared" si="118"/>
        <v>-5.2434456928838954E-2</v>
      </c>
      <c r="M194" s="168" t="s">
        <v>552</v>
      </c>
      <c r="N194" s="165">
        <v>42615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54">
        <v>68</v>
      </c>
      <c r="B195" s="155">
        <v>42613</v>
      </c>
      <c r="C195" s="155"/>
      <c r="D195" s="156" t="s">
        <v>670</v>
      </c>
      <c r="E195" s="157" t="s">
        <v>570</v>
      </c>
      <c r="F195" s="158">
        <v>560</v>
      </c>
      <c r="G195" s="157"/>
      <c r="H195" s="157">
        <v>725</v>
      </c>
      <c r="I195" s="159">
        <v>725</v>
      </c>
      <c r="J195" s="160" t="s">
        <v>572</v>
      </c>
      <c r="K195" s="161">
        <f t="shared" si="117"/>
        <v>165</v>
      </c>
      <c r="L195" s="162">
        <f t="shared" si="118"/>
        <v>0.29464285714285715</v>
      </c>
      <c r="M195" s="157" t="s">
        <v>540</v>
      </c>
      <c r="N195" s="163">
        <v>42456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54">
        <v>69</v>
      </c>
      <c r="B196" s="155">
        <v>42614</v>
      </c>
      <c r="C196" s="155"/>
      <c r="D196" s="156" t="s">
        <v>671</v>
      </c>
      <c r="E196" s="157" t="s">
        <v>570</v>
      </c>
      <c r="F196" s="158">
        <v>160.5</v>
      </c>
      <c r="G196" s="157"/>
      <c r="H196" s="157">
        <v>210</v>
      </c>
      <c r="I196" s="159">
        <v>210</v>
      </c>
      <c r="J196" s="160" t="s">
        <v>572</v>
      </c>
      <c r="K196" s="161">
        <f t="shared" si="117"/>
        <v>49.5</v>
      </c>
      <c r="L196" s="162">
        <f t="shared" si="118"/>
        <v>0.30841121495327101</v>
      </c>
      <c r="M196" s="157" t="s">
        <v>540</v>
      </c>
      <c r="N196" s="163">
        <v>42871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54">
        <v>70</v>
      </c>
      <c r="B197" s="155">
        <v>42646</v>
      </c>
      <c r="C197" s="155"/>
      <c r="D197" s="156" t="s">
        <v>380</v>
      </c>
      <c r="E197" s="157" t="s">
        <v>570</v>
      </c>
      <c r="F197" s="158">
        <v>430</v>
      </c>
      <c r="G197" s="157"/>
      <c r="H197" s="157">
        <v>596</v>
      </c>
      <c r="I197" s="159">
        <v>575</v>
      </c>
      <c r="J197" s="160" t="s">
        <v>672</v>
      </c>
      <c r="K197" s="161">
        <v>166</v>
      </c>
      <c r="L197" s="162">
        <v>0.38604651162790699</v>
      </c>
      <c r="M197" s="157" t="s">
        <v>540</v>
      </c>
      <c r="N197" s="163">
        <v>42769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54">
        <v>71</v>
      </c>
      <c r="B198" s="155">
        <v>42657</v>
      </c>
      <c r="C198" s="155"/>
      <c r="D198" s="156" t="s">
        <v>673</v>
      </c>
      <c r="E198" s="157" t="s">
        <v>570</v>
      </c>
      <c r="F198" s="158">
        <v>280</v>
      </c>
      <c r="G198" s="157"/>
      <c r="H198" s="157">
        <v>345</v>
      </c>
      <c r="I198" s="159">
        <v>345</v>
      </c>
      <c r="J198" s="160" t="s">
        <v>572</v>
      </c>
      <c r="K198" s="161">
        <f t="shared" ref="K198:K203" si="119">H198-F198</f>
        <v>65</v>
      </c>
      <c r="L198" s="162">
        <f>K198/F198</f>
        <v>0.23214285714285715</v>
      </c>
      <c r="M198" s="157" t="s">
        <v>540</v>
      </c>
      <c r="N198" s="163">
        <v>42814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54">
        <v>72</v>
      </c>
      <c r="B199" s="155">
        <v>42657</v>
      </c>
      <c r="C199" s="155"/>
      <c r="D199" s="156" t="s">
        <v>674</v>
      </c>
      <c r="E199" s="157" t="s">
        <v>570</v>
      </c>
      <c r="F199" s="158">
        <v>245</v>
      </c>
      <c r="G199" s="157"/>
      <c r="H199" s="157">
        <v>325.5</v>
      </c>
      <c r="I199" s="159">
        <v>330</v>
      </c>
      <c r="J199" s="160" t="s">
        <v>675</v>
      </c>
      <c r="K199" s="161">
        <f t="shared" si="119"/>
        <v>80.5</v>
      </c>
      <c r="L199" s="162">
        <f>K199/F199</f>
        <v>0.32857142857142857</v>
      </c>
      <c r="M199" s="157" t="s">
        <v>540</v>
      </c>
      <c r="N199" s="163">
        <v>42769</v>
      </c>
      <c r="O199" s="1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54">
        <v>73</v>
      </c>
      <c r="B200" s="155">
        <v>42660</v>
      </c>
      <c r="C200" s="155"/>
      <c r="D200" s="156" t="s">
        <v>336</v>
      </c>
      <c r="E200" s="157" t="s">
        <v>570</v>
      </c>
      <c r="F200" s="158">
        <v>125</v>
      </c>
      <c r="G200" s="157"/>
      <c r="H200" s="157">
        <v>160</v>
      </c>
      <c r="I200" s="159">
        <v>160</v>
      </c>
      <c r="J200" s="160" t="s">
        <v>628</v>
      </c>
      <c r="K200" s="161">
        <f t="shared" si="119"/>
        <v>35</v>
      </c>
      <c r="L200" s="162">
        <v>0.28000000000000003</v>
      </c>
      <c r="M200" s="157" t="s">
        <v>540</v>
      </c>
      <c r="N200" s="163">
        <v>42803</v>
      </c>
      <c r="O200" s="1"/>
      <c r="P200" s="1"/>
      <c r="Q200" s="1"/>
      <c r="R200" s="6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54">
        <v>74</v>
      </c>
      <c r="B201" s="155">
        <v>42660</v>
      </c>
      <c r="C201" s="155"/>
      <c r="D201" s="156" t="s">
        <v>437</v>
      </c>
      <c r="E201" s="157" t="s">
        <v>570</v>
      </c>
      <c r="F201" s="158">
        <v>114</v>
      </c>
      <c r="G201" s="157"/>
      <c r="H201" s="157">
        <v>145</v>
      </c>
      <c r="I201" s="159">
        <v>145</v>
      </c>
      <c r="J201" s="160" t="s">
        <v>628</v>
      </c>
      <c r="K201" s="161">
        <f t="shared" si="119"/>
        <v>31</v>
      </c>
      <c r="L201" s="162">
        <f>K201/F201</f>
        <v>0.27192982456140352</v>
      </c>
      <c r="M201" s="157" t="s">
        <v>540</v>
      </c>
      <c r="N201" s="163">
        <v>42859</v>
      </c>
      <c r="O201" s="1"/>
      <c r="P201" s="1"/>
      <c r="Q201" s="1"/>
      <c r="R201" s="6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54">
        <v>75</v>
      </c>
      <c r="B202" s="155">
        <v>42660</v>
      </c>
      <c r="C202" s="155"/>
      <c r="D202" s="156" t="s">
        <v>676</v>
      </c>
      <c r="E202" s="157" t="s">
        <v>570</v>
      </c>
      <c r="F202" s="158">
        <v>212</v>
      </c>
      <c r="G202" s="157"/>
      <c r="H202" s="157">
        <v>280</v>
      </c>
      <c r="I202" s="159">
        <v>276</v>
      </c>
      <c r="J202" s="160" t="s">
        <v>677</v>
      </c>
      <c r="K202" s="161">
        <f t="shared" si="119"/>
        <v>68</v>
      </c>
      <c r="L202" s="162">
        <f>K202/F202</f>
        <v>0.32075471698113206</v>
      </c>
      <c r="M202" s="157" t="s">
        <v>540</v>
      </c>
      <c r="N202" s="163">
        <v>42858</v>
      </c>
      <c r="O202" s="1"/>
      <c r="P202" s="1"/>
      <c r="Q202" s="1"/>
      <c r="R202" s="6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54">
        <v>76</v>
      </c>
      <c r="B203" s="155">
        <v>42678</v>
      </c>
      <c r="C203" s="155"/>
      <c r="D203" s="156" t="s">
        <v>428</v>
      </c>
      <c r="E203" s="157" t="s">
        <v>570</v>
      </c>
      <c r="F203" s="158">
        <v>155</v>
      </c>
      <c r="G203" s="157"/>
      <c r="H203" s="157">
        <v>210</v>
      </c>
      <c r="I203" s="159">
        <v>210</v>
      </c>
      <c r="J203" s="160" t="s">
        <v>678</v>
      </c>
      <c r="K203" s="161">
        <f t="shared" si="119"/>
        <v>55</v>
      </c>
      <c r="L203" s="162">
        <f>K203/F203</f>
        <v>0.35483870967741937</v>
      </c>
      <c r="M203" s="157" t="s">
        <v>540</v>
      </c>
      <c r="N203" s="163">
        <v>42944</v>
      </c>
      <c r="O203" s="1"/>
      <c r="P203" s="1"/>
      <c r="Q203" s="1"/>
      <c r="R203" s="6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64">
        <v>77</v>
      </c>
      <c r="B204" s="165">
        <v>42710</v>
      </c>
      <c r="C204" s="165"/>
      <c r="D204" s="166" t="s">
        <v>679</v>
      </c>
      <c r="E204" s="167" t="s">
        <v>570</v>
      </c>
      <c r="F204" s="168">
        <v>150.5</v>
      </c>
      <c r="G204" s="168"/>
      <c r="H204" s="169">
        <v>72.5</v>
      </c>
      <c r="I204" s="169">
        <v>174</v>
      </c>
      <c r="J204" s="170" t="s">
        <v>680</v>
      </c>
      <c r="K204" s="171">
        <v>-78</v>
      </c>
      <c r="L204" s="172">
        <v>-0.51827242524916906</v>
      </c>
      <c r="M204" s="168" t="s">
        <v>552</v>
      </c>
      <c r="N204" s="165">
        <v>43333</v>
      </c>
      <c r="O204" s="1"/>
      <c r="P204" s="1"/>
      <c r="Q204" s="1"/>
      <c r="R204" s="6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54">
        <v>78</v>
      </c>
      <c r="B205" s="155">
        <v>42712</v>
      </c>
      <c r="C205" s="155"/>
      <c r="D205" s="156" t="s">
        <v>681</v>
      </c>
      <c r="E205" s="157" t="s">
        <v>570</v>
      </c>
      <c r="F205" s="158">
        <v>380</v>
      </c>
      <c r="G205" s="157"/>
      <c r="H205" s="157">
        <v>478</v>
      </c>
      <c r="I205" s="159">
        <v>468</v>
      </c>
      <c r="J205" s="160" t="s">
        <v>628</v>
      </c>
      <c r="K205" s="161">
        <f>H205-F205</f>
        <v>98</v>
      </c>
      <c r="L205" s="162">
        <f>K205/F205</f>
        <v>0.25789473684210529</v>
      </c>
      <c r="M205" s="157" t="s">
        <v>540</v>
      </c>
      <c r="N205" s="163">
        <v>43025</v>
      </c>
      <c r="O205" s="1"/>
      <c r="P205" s="1"/>
      <c r="Q205" s="1"/>
      <c r="R205" s="6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54">
        <v>79</v>
      </c>
      <c r="B206" s="155">
        <v>42734</v>
      </c>
      <c r="C206" s="155"/>
      <c r="D206" s="156" t="s">
        <v>108</v>
      </c>
      <c r="E206" s="157" t="s">
        <v>570</v>
      </c>
      <c r="F206" s="158">
        <v>305</v>
      </c>
      <c r="G206" s="157"/>
      <c r="H206" s="157">
        <v>375</v>
      </c>
      <c r="I206" s="159">
        <v>375</v>
      </c>
      <c r="J206" s="160" t="s">
        <v>628</v>
      </c>
      <c r="K206" s="161">
        <f>H206-F206</f>
        <v>70</v>
      </c>
      <c r="L206" s="162">
        <f>K206/F206</f>
        <v>0.22950819672131148</v>
      </c>
      <c r="M206" s="157" t="s">
        <v>540</v>
      </c>
      <c r="N206" s="163">
        <v>42768</v>
      </c>
      <c r="O206" s="1"/>
      <c r="P206" s="1"/>
      <c r="Q206" s="1"/>
      <c r="R206" s="6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54">
        <v>80</v>
      </c>
      <c r="B207" s="155">
        <v>42739</v>
      </c>
      <c r="C207" s="155"/>
      <c r="D207" s="156" t="s">
        <v>94</v>
      </c>
      <c r="E207" s="157" t="s">
        <v>570</v>
      </c>
      <c r="F207" s="158">
        <v>99.5</v>
      </c>
      <c r="G207" s="157"/>
      <c r="H207" s="157">
        <v>158</v>
      </c>
      <c r="I207" s="159">
        <v>158</v>
      </c>
      <c r="J207" s="160" t="s">
        <v>628</v>
      </c>
      <c r="K207" s="161">
        <f>H207-F207</f>
        <v>58.5</v>
      </c>
      <c r="L207" s="162">
        <f>K207/F207</f>
        <v>0.5879396984924623</v>
      </c>
      <c r="M207" s="157" t="s">
        <v>540</v>
      </c>
      <c r="N207" s="163">
        <v>42898</v>
      </c>
      <c r="O207" s="1"/>
      <c r="P207" s="1"/>
      <c r="Q207" s="1"/>
      <c r="R207" s="6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54">
        <v>81</v>
      </c>
      <c r="B208" s="155">
        <v>42739</v>
      </c>
      <c r="C208" s="155"/>
      <c r="D208" s="156" t="s">
        <v>94</v>
      </c>
      <c r="E208" s="157" t="s">
        <v>570</v>
      </c>
      <c r="F208" s="158">
        <v>99.5</v>
      </c>
      <c r="G208" s="157"/>
      <c r="H208" s="157">
        <v>158</v>
      </c>
      <c r="I208" s="159">
        <v>158</v>
      </c>
      <c r="J208" s="160" t="s">
        <v>628</v>
      </c>
      <c r="K208" s="161">
        <v>58.5</v>
      </c>
      <c r="L208" s="162">
        <v>0.58793969849246197</v>
      </c>
      <c r="M208" s="157" t="s">
        <v>540</v>
      </c>
      <c r="N208" s="163">
        <v>42898</v>
      </c>
      <c r="O208" s="1"/>
      <c r="P208" s="1"/>
      <c r="Q208" s="1"/>
      <c r="R208" s="6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54">
        <v>82</v>
      </c>
      <c r="B209" s="155">
        <v>42786</v>
      </c>
      <c r="C209" s="155"/>
      <c r="D209" s="156" t="s">
        <v>183</v>
      </c>
      <c r="E209" s="157" t="s">
        <v>570</v>
      </c>
      <c r="F209" s="158">
        <v>140.5</v>
      </c>
      <c r="G209" s="157"/>
      <c r="H209" s="157">
        <v>220</v>
      </c>
      <c r="I209" s="159">
        <v>220</v>
      </c>
      <c r="J209" s="160" t="s">
        <v>628</v>
      </c>
      <c r="K209" s="161">
        <f>H209-F209</f>
        <v>79.5</v>
      </c>
      <c r="L209" s="162">
        <f>K209/F209</f>
        <v>0.5658362989323843</v>
      </c>
      <c r="M209" s="157" t="s">
        <v>540</v>
      </c>
      <c r="N209" s="163">
        <v>42864</v>
      </c>
      <c r="O209" s="1"/>
      <c r="P209" s="1"/>
      <c r="Q209" s="1"/>
      <c r="R209" s="6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54">
        <v>83</v>
      </c>
      <c r="B210" s="155">
        <v>42786</v>
      </c>
      <c r="C210" s="155"/>
      <c r="D210" s="156" t="s">
        <v>682</v>
      </c>
      <c r="E210" s="157" t="s">
        <v>570</v>
      </c>
      <c r="F210" s="158">
        <v>202.5</v>
      </c>
      <c r="G210" s="157"/>
      <c r="H210" s="157">
        <v>234</v>
      </c>
      <c r="I210" s="159">
        <v>234</v>
      </c>
      <c r="J210" s="160" t="s">
        <v>628</v>
      </c>
      <c r="K210" s="161">
        <v>31.5</v>
      </c>
      <c r="L210" s="162">
        <v>0.155555555555556</v>
      </c>
      <c r="M210" s="157" t="s">
        <v>540</v>
      </c>
      <c r="N210" s="163">
        <v>42836</v>
      </c>
      <c r="O210" s="1"/>
      <c r="P210" s="1"/>
      <c r="Q210" s="1"/>
      <c r="R210" s="6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54">
        <v>84</v>
      </c>
      <c r="B211" s="155">
        <v>42818</v>
      </c>
      <c r="C211" s="155"/>
      <c r="D211" s="156" t="s">
        <v>683</v>
      </c>
      <c r="E211" s="157" t="s">
        <v>570</v>
      </c>
      <c r="F211" s="158">
        <v>300.5</v>
      </c>
      <c r="G211" s="157"/>
      <c r="H211" s="157">
        <v>417.5</v>
      </c>
      <c r="I211" s="159">
        <v>420</v>
      </c>
      <c r="J211" s="160" t="s">
        <v>684</v>
      </c>
      <c r="K211" s="161">
        <f>H211-F211</f>
        <v>117</v>
      </c>
      <c r="L211" s="162">
        <f>K211/F211</f>
        <v>0.38935108153078202</v>
      </c>
      <c r="M211" s="157" t="s">
        <v>540</v>
      </c>
      <c r="N211" s="163">
        <v>43070</v>
      </c>
      <c r="O211" s="1"/>
      <c r="P211" s="1"/>
      <c r="Q211" s="1"/>
      <c r="R211" s="6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54">
        <v>85</v>
      </c>
      <c r="B212" s="155">
        <v>42818</v>
      </c>
      <c r="C212" s="155"/>
      <c r="D212" s="156" t="s">
        <v>658</v>
      </c>
      <c r="E212" s="157" t="s">
        <v>570</v>
      </c>
      <c r="F212" s="158">
        <v>850</v>
      </c>
      <c r="G212" s="157"/>
      <c r="H212" s="157">
        <v>1042.5</v>
      </c>
      <c r="I212" s="159">
        <v>1023</v>
      </c>
      <c r="J212" s="160" t="s">
        <v>685</v>
      </c>
      <c r="K212" s="161">
        <v>192.5</v>
      </c>
      <c r="L212" s="162">
        <v>0.22647058823529401</v>
      </c>
      <c r="M212" s="157" t="s">
        <v>540</v>
      </c>
      <c r="N212" s="163">
        <v>42830</v>
      </c>
      <c r="O212" s="1"/>
      <c r="P212" s="1"/>
      <c r="Q212" s="1"/>
      <c r="R212" s="6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54">
        <v>86</v>
      </c>
      <c r="B213" s="155">
        <v>42830</v>
      </c>
      <c r="C213" s="155"/>
      <c r="D213" s="156" t="s">
        <v>456</v>
      </c>
      <c r="E213" s="157" t="s">
        <v>570</v>
      </c>
      <c r="F213" s="158">
        <v>785</v>
      </c>
      <c r="G213" s="157"/>
      <c r="H213" s="157">
        <v>930</v>
      </c>
      <c r="I213" s="159">
        <v>920</v>
      </c>
      <c r="J213" s="160" t="s">
        <v>686</v>
      </c>
      <c r="K213" s="161">
        <f>H213-F213</f>
        <v>145</v>
      </c>
      <c r="L213" s="162">
        <f>K213/F213</f>
        <v>0.18471337579617833</v>
      </c>
      <c r="M213" s="157" t="s">
        <v>540</v>
      </c>
      <c r="N213" s="163">
        <v>42976</v>
      </c>
      <c r="O213" s="1"/>
      <c r="P213" s="1"/>
      <c r="Q213" s="1"/>
      <c r="R213" s="6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64">
        <v>87</v>
      </c>
      <c r="B214" s="165">
        <v>42831</v>
      </c>
      <c r="C214" s="165"/>
      <c r="D214" s="166" t="s">
        <v>687</v>
      </c>
      <c r="E214" s="167" t="s">
        <v>570</v>
      </c>
      <c r="F214" s="168">
        <v>40</v>
      </c>
      <c r="G214" s="168"/>
      <c r="H214" s="169">
        <v>13.1</v>
      </c>
      <c r="I214" s="169">
        <v>60</v>
      </c>
      <c r="J214" s="170" t="s">
        <v>688</v>
      </c>
      <c r="K214" s="171">
        <v>-26.9</v>
      </c>
      <c r="L214" s="172">
        <v>-0.67249999999999999</v>
      </c>
      <c r="M214" s="168" t="s">
        <v>552</v>
      </c>
      <c r="N214" s="165">
        <v>43138</v>
      </c>
      <c r="O214" s="1"/>
      <c r="P214" s="1"/>
      <c r="Q214" s="1"/>
      <c r="R214" s="6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54">
        <v>88</v>
      </c>
      <c r="B215" s="155">
        <v>42837</v>
      </c>
      <c r="C215" s="155"/>
      <c r="D215" s="156" t="s">
        <v>93</v>
      </c>
      <c r="E215" s="157" t="s">
        <v>570</v>
      </c>
      <c r="F215" s="158">
        <v>289.5</v>
      </c>
      <c r="G215" s="157"/>
      <c r="H215" s="157">
        <v>354</v>
      </c>
      <c r="I215" s="159">
        <v>360</v>
      </c>
      <c r="J215" s="160" t="s">
        <v>689</v>
      </c>
      <c r="K215" s="161">
        <f t="shared" ref="K215:K223" si="120">H215-F215</f>
        <v>64.5</v>
      </c>
      <c r="L215" s="162">
        <f t="shared" ref="L215:L223" si="121">K215/F215</f>
        <v>0.22279792746113988</v>
      </c>
      <c r="M215" s="157" t="s">
        <v>540</v>
      </c>
      <c r="N215" s="163">
        <v>43040</v>
      </c>
      <c r="O215" s="1"/>
      <c r="P215" s="1"/>
      <c r="Q215" s="1"/>
      <c r="R215" s="6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54">
        <v>89</v>
      </c>
      <c r="B216" s="155">
        <v>42845</v>
      </c>
      <c r="C216" s="155"/>
      <c r="D216" s="156" t="s">
        <v>404</v>
      </c>
      <c r="E216" s="157" t="s">
        <v>570</v>
      </c>
      <c r="F216" s="158">
        <v>700</v>
      </c>
      <c r="G216" s="157"/>
      <c r="H216" s="157">
        <v>840</v>
      </c>
      <c r="I216" s="159">
        <v>840</v>
      </c>
      <c r="J216" s="160" t="s">
        <v>690</v>
      </c>
      <c r="K216" s="161">
        <f t="shared" si="120"/>
        <v>140</v>
      </c>
      <c r="L216" s="162">
        <f t="shared" si="121"/>
        <v>0.2</v>
      </c>
      <c r="M216" s="157" t="s">
        <v>540</v>
      </c>
      <c r="N216" s="163">
        <v>42893</v>
      </c>
      <c r="O216" s="1"/>
      <c r="P216" s="1"/>
      <c r="Q216" s="1"/>
      <c r="R216" s="6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54">
        <v>90</v>
      </c>
      <c r="B217" s="155">
        <v>42887</v>
      </c>
      <c r="C217" s="155"/>
      <c r="D217" s="156" t="s">
        <v>691</v>
      </c>
      <c r="E217" s="157" t="s">
        <v>570</v>
      </c>
      <c r="F217" s="158">
        <v>130</v>
      </c>
      <c r="G217" s="157"/>
      <c r="H217" s="157">
        <v>144.25</v>
      </c>
      <c r="I217" s="159">
        <v>170</v>
      </c>
      <c r="J217" s="160" t="s">
        <v>692</v>
      </c>
      <c r="K217" s="161">
        <f t="shared" si="120"/>
        <v>14.25</v>
      </c>
      <c r="L217" s="162">
        <f t="shared" si="121"/>
        <v>0.10961538461538461</v>
      </c>
      <c r="M217" s="157" t="s">
        <v>540</v>
      </c>
      <c r="N217" s="163">
        <v>43675</v>
      </c>
      <c r="O217" s="1"/>
      <c r="P217" s="1"/>
      <c r="Q217" s="1"/>
      <c r="R217" s="6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54">
        <v>91</v>
      </c>
      <c r="B218" s="155">
        <v>42901</v>
      </c>
      <c r="C218" s="155"/>
      <c r="D218" s="156" t="s">
        <v>693</v>
      </c>
      <c r="E218" s="157" t="s">
        <v>570</v>
      </c>
      <c r="F218" s="158">
        <v>214.5</v>
      </c>
      <c r="G218" s="157"/>
      <c r="H218" s="157">
        <v>262</v>
      </c>
      <c r="I218" s="159">
        <v>262</v>
      </c>
      <c r="J218" s="160" t="s">
        <v>694</v>
      </c>
      <c r="K218" s="161">
        <f t="shared" si="120"/>
        <v>47.5</v>
      </c>
      <c r="L218" s="162">
        <f t="shared" si="121"/>
        <v>0.22144522144522144</v>
      </c>
      <c r="M218" s="157" t="s">
        <v>540</v>
      </c>
      <c r="N218" s="163">
        <v>42977</v>
      </c>
      <c r="O218" s="1"/>
      <c r="P218" s="1"/>
      <c r="Q218" s="1"/>
      <c r="R218" s="6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85">
        <v>92</v>
      </c>
      <c r="B219" s="186">
        <v>42933</v>
      </c>
      <c r="C219" s="186"/>
      <c r="D219" s="187" t="s">
        <v>695</v>
      </c>
      <c r="E219" s="188" t="s">
        <v>570</v>
      </c>
      <c r="F219" s="189">
        <v>370</v>
      </c>
      <c r="G219" s="188"/>
      <c r="H219" s="188">
        <v>447.5</v>
      </c>
      <c r="I219" s="190">
        <v>450</v>
      </c>
      <c r="J219" s="191" t="s">
        <v>628</v>
      </c>
      <c r="K219" s="161">
        <f t="shared" si="120"/>
        <v>77.5</v>
      </c>
      <c r="L219" s="192">
        <f t="shared" si="121"/>
        <v>0.20945945945945946</v>
      </c>
      <c r="M219" s="188" t="s">
        <v>540</v>
      </c>
      <c r="N219" s="193">
        <v>43035</v>
      </c>
      <c r="O219" s="1"/>
      <c r="P219" s="1"/>
      <c r="Q219" s="1"/>
      <c r="R219" s="6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85">
        <v>93</v>
      </c>
      <c r="B220" s="186">
        <v>42943</v>
      </c>
      <c r="C220" s="186"/>
      <c r="D220" s="187" t="s">
        <v>181</v>
      </c>
      <c r="E220" s="188" t="s">
        <v>570</v>
      </c>
      <c r="F220" s="189">
        <v>657.5</v>
      </c>
      <c r="G220" s="188"/>
      <c r="H220" s="188">
        <v>825</v>
      </c>
      <c r="I220" s="190">
        <v>820</v>
      </c>
      <c r="J220" s="191" t="s">
        <v>628</v>
      </c>
      <c r="K220" s="161">
        <f t="shared" si="120"/>
        <v>167.5</v>
      </c>
      <c r="L220" s="192">
        <f t="shared" si="121"/>
        <v>0.25475285171102663</v>
      </c>
      <c r="M220" s="188" t="s">
        <v>540</v>
      </c>
      <c r="N220" s="193">
        <v>43090</v>
      </c>
      <c r="O220" s="1"/>
      <c r="P220" s="1"/>
      <c r="Q220" s="1"/>
      <c r="R220" s="6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54">
        <v>94</v>
      </c>
      <c r="B221" s="155">
        <v>42964</v>
      </c>
      <c r="C221" s="155"/>
      <c r="D221" s="156" t="s">
        <v>349</v>
      </c>
      <c r="E221" s="157" t="s">
        <v>570</v>
      </c>
      <c r="F221" s="158">
        <v>605</v>
      </c>
      <c r="G221" s="157"/>
      <c r="H221" s="157">
        <v>750</v>
      </c>
      <c r="I221" s="159">
        <v>750</v>
      </c>
      <c r="J221" s="160" t="s">
        <v>686</v>
      </c>
      <c r="K221" s="161">
        <f t="shared" si="120"/>
        <v>145</v>
      </c>
      <c r="L221" s="162">
        <f t="shared" si="121"/>
        <v>0.23966942148760331</v>
      </c>
      <c r="M221" s="157" t="s">
        <v>540</v>
      </c>
      <c r="N221" s="163">
        <v>43027</v>
      </c>
      <c r="O221" s="1"/>
      <c r="P221" s="1"/>
      <c r="Q221" s="1"/>
      <c r="R221" s="6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64">
        <v>95</v>
      </c>
      <c r="B222" s="165">
        <v>42979</v>
      </c>
      <c r="C222" s="165"/>
      <c r="D222" s="173" t="s">
        <v>696</v>
      </c>
      <c r="E222" s="168" t="s">
        <v>570</v>
      </c>
      <c r="F222" s="168">
        <v>255</v>
      </c>
      <c r="G222" s="169"/>
      <c r="H222" s="169">
        <v>217.25</v>
      </c>
      <c r="I222" s="169">
        <v>320</v>
      </c>
      <c r="J222" s="170" t="s">
        <v>697</v>
      </c>
      <c r="K222" s="171">
        <f t="shared" si="120"/>
        <v>-37.75</v>
      </c>
      <c r="L222" s="174">
        <f t="shared" si="121"/>
        <v>-0.14803921568627451</v>
      </c>
      <c r="M222" s="168" t="s">
        <v>552</v>
      </c>
      <c r="N222" s="165">
        <v>43661</v>
      </c>
      <c r="O222" s="1"/>
      <c r="P222" s="1"/>
      <c r="Q222" s="1"/>
      <c r="R222" s="6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54">
        <v>96</v>
      </c>
      <c r="B223" s="155">
        <v>42997</v>
      </c>
      <c r="C223" s="155"/>
      <c r="D223" s="156" t="s">
        <v>698</v>
      </c>
      <c r="E223" s="157" t="s">
        <v>570</v>
      </c>
      <c r="F223" s="158">
        <v>215</v>
      </c>
      <c r="G223" s="157"/>
      <c r="H223" s="157">
        <v>258</v>
      </c>
      <c r="I223" s="159">
        <v>258</v>
      </c>
      <c r="J223" s="160" t="s">
        <v>628</v>
      </c>
      <c r="K223" s="161">
        <f t="shared" si="120"/>
        <v>43</v>
      </c>
      <c r="L223" s="162">
        <f t="shared" si="121"/>
        <v>0.2</v>
      </c>
      <c r="M223" s="157" t="s">
        <v>540</v>
      </c>
      <c r="N223" s="163">
        <v>43040</v>
      </c>
      <c r="O223" s="1"/>
      <c r="P223" s="1"/>
      <c r="Q223" s="1"/>
      <c r="R223" s="6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54">
        <v>97</v>
      </c>
      <c r="B224" s="155">
        <v>42997</v>
      </c>
      <c r="C224" s="155"/>
      <c r="D224" s="156" t="s">
        <v>698</v>
      </c>
      <c r="E224" s="157" t="s">
        <v>570</v>
      </c>
      <c r="F224" s="158">
        <v>215</v>
      </c>
      <c r="G224" s="157"/>
      <c r="H224" s="157">
        <v>258</v>
      </c>
      <c r="I224" s="159">
        <v>258</v>
      </c>
      <c r="J224" s="191" t="s">
        <v>628</v>
      </c>
      <c r="K224" s="161">
        <v>43</v>
      </c>
      <c r="L224" s="162">
        <v>0.2</v>
      </c>
      <c r="M224" s="157" t="s">
        <v>540</v>
      </c>
      <c r="N224" s="163">
        <v>43040</v>
      </c>
      <c r="O224" s="1"/>
      <c r="P224" s="1"/>
      <c r="Q224" s="1"/>
      <c r="R224" s="6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85">
        <v>98</v>
      </c>
      <c r="B225" s="186">
        <v>42998</v>
      </c>
      <c r="C225" s="186"/>
      <c r="D225" s="187" t="s">
        <v>699</v>
      </c>
      <c r="E225" s="188" t="s">
        <v>570</v>
      </c>
      <c r="F225" s="158">
        <v>75</v>
      </c>
      <c r="G225" s="188"/>
      <c r="H225" s="188">
        <v>90</v>
      </c>
      <c r="I225" s="190">
        <v>90</v>
      </c>
      <c r="J225" s="160" t="s">
        <v>700</v>
      </c>
      <c r="K225" s="161">
        <f t="shared" ref="K225:K230" si="122">H225-F225</f>
        <v>15</v>
      </c>
      <c r="L225" s="162">
        <f t="shared" ref="L225:L230" si="123">K225/F225</f>
        <v>0.2</v>
      </c>
      <c r="M225" s="157" t="s">
        <v>540</v>
      </c>
      <c r="N225" s="163">
        <v>43019</v>
      </c>
      <c r="O225" s="1"/>
      <c r="P225" s="1"/>
      <c r="Q225" s="1"/>
      <c r="R225" s="6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85">
        <v>99</v>
      </c>
      <c r="B226" s="186">
        <v>43011</v>
      </c>
      <c r="C226" s="186"/>
      <c r="D226" s="187" t="s">
        <v>554</v>
      </c>
      <c r="E226" s="188" t="s">
        <v>570</v>
      </c>
      <c r="F226" s="189">
        <v>315</v>
      </c>
      <c r="G226" s="188"/>
      <c r="H226" s="188">
        <v>392</v>
      </c>
      <c r="I226" s="190">
        <v>384</v>
      </c>
      <c r="J226" s="191" t="s">
        <v>701</v>
      </c>
      <c r="K226" s="161">
        <f t="shared" si="122"/>
        <v>77</v>
      </c>
      <c r="L226" s="192">
        <f t="shared" si="123"/>
        <v>0.24444444444444444</v>
      </c>
      <c r="M226" s="188" t="s">
        <v>540</v>
      </c>
      <c r="N226" s="193">
        <v>43017</v>
      </c>
      <c r="O226" s="1"/>
      <c r="P226" s="1"/>
      <c r="Q226" s="1"/>
      <c r="R226" s="6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85">
        <v>100</v>
      </c>
      <c r="B227" s="186">
        <v>43013</v>
      </c>
      <c r="C227" s="186"/>
      <c r="D227" s="187" t="s">
        <v>432</v>
      </c>
      <c r="E227" s="188" t="s">
        <v>570</v>
      </c>
      <c r="F227" s="189">
        <v>145</v>
      </c>
      <c r="G227" s="188"/>
      <c r="H227" s="188">
        <v>179</v>
      </c>
      <c r="I227" s="190">
        <v>180</v>
      </c>
      <c r="J227" s="191" t="s">
        <v>702</v>
      </c>
      <c r="K227" s="161">
        <f t="shared" si="122"/>
        <v>34</v>
      </c>
      <c r="L227" s="192">
        <f t="shared" si="123"/>
        <v>0.23448275862068965</v>
      </c>
      <c r="M227" s="188" t="s">
        <v>540</v>
      </c>
      <c r="N227" s="193">
        <v>43025</v>
      </c>
      <c r="O227" s="1"/>
      <c r="P227" s="1"/>
      <c r="Q227" s="1"/>
      <c r="R227" s="6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85">
        <v>101</v>
      </c>
      <c r="B228" s="186">
        <v>43014</v>
      </c>
      <c r="C228" s="186"/>
      <c r="D228" s="187" t="s">
        <v>326</v>
      </c>
      <c r="E228" s="188" t="s">
        <v>570</v>
      </c>
      <c r="F228" s="189">
        <v>256</v>
      </c>
      <c r="G228" s="188"/>
      <c r="H228" s="188">
        <v>323</v>
      </c>
      <c r="I228" s="190">
        <v>320</v>
      </c>
      <c r="J228" s="191" t="s">
        <v>628</v>
      </c>
      <c r="K228" s="161">
        <f t="shared" si="122"/>
        <v>67</v>
      </c>
      <c r="L228" s="192">
        <f t="shared" si="123"/>
        <v>0.26171875</v>
      </c>
      <c r="M228" s="188" t="s">
        <v>540</v>
      </c>
      <c r="N228" s="193">
        <v>43067</v>
      </c>
      <c r="O228" s="1"/>
      <c r="P228" s="1"/>
      <c r="Q228" s="1"/>
      <c r="R228" s="6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85">
        <v>102</v>
      </c>
      <c r="B229" s="186">
        <v>43017</v>
      </c>
      <c r="C229" s="186"/>
      <c r="D229" s="187" t="s">
        <v>341</v>
      </c>
      <c r="E229" s="188" t="s">
        <v>570</v>
      </c>
      <c r="F229" s="189">
        <v>137.5</v>
      </c>
      <c r="G229" s="188"/>
      <c r="H229" s="188">
        <v>184</v>
      </c>
      <c r="I229" s="190">
        <v>183</v>
      </c>
      <c r="J229" s="191" t="s">
        <v>703</v>
      </c>
      <c r="K229" s="161">
        <f t="shared" si="122"/>
        <v>46.5</v>
      </c>
      <c r="L229" s="192">
        <f t="shared" si="123"/>
        <v>0.33818181818181819</v>
      </c>
      <c r="M229" s="188" t="s">
        <v>540</v>
      </c>
      <c r="N229" s="193">
        <v>43108</v>
      </c>
      <c r="O229" s="1"/>
      <c r="P229" s="1"/>
      <c r="Q229" s="1"/>
      <c r="R229" s="6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185">
        <v>103</v>
      </c>
      <c r="B230" s="186">
        <v>43018</v>
      </c>
      <c r="C230" s="186"/>
      <c r="D230" s="187" t="s">
        <v>704</v>
      </c>
      <c r="E230" s="188" t="s">
        <v>570</v>
      </c>
      <c r="F230" s="189">
        <v>125.5</v>
      </c>
      <c r="G230" s="188"/>
      <c r="H230" s="188">
        <v>158</v>
      </c>
      <c r="I230" s="190">
        <v>155</v>
      </c>
      <c r="J230" s="191" t="s">
        <v>705</v>
      </c>
      <c r="K230" s="161">
        <f t="shared" si="122"/>
        <v>32.5</v>
      </c>
      <c r="L230" s="192">
        <f t="shared" si="123"/>
        <v>0.25896414342629481</v>
      </c>
      <c r="M230" s="188" t="s">
        <v>540</v>
      </c>
      <c r="N230" s="193">
        <v>43067</v>
      </c>
      <c r="O230" s="1"/>
      <c r="P230" s="1"/>
      <c r="Q230" s="1"/>
      <c r="R230" s="6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185">
        <v>104</v>
      </c>
      <c r="B231" s="186">
        <v>43018</v>
      </c>
      <c r="C231" s="186"/>
      <c r="D231" s="187" t="s">
        <v>706</v>
      </c>
      <c r="E231" s="188" t="s">
        <v>570</v>
      </c>
      <c r="F231" s="189">
        <v>895</v>
      </c>
      <c r="G231" s="188"/>
      <c r="H231" s="188">
        <v>1122.5</v>
      </c>
      <c r="I231" s="190">
        <v>1078</v>
      </c>
      <c r="J231" s="191" t="s">
        <v>707</v>
      </c>
      <c r="K231" s="161">
        <v>227.5</v>
      </c>
      <c r="L231" s="192">
        <v>0.25418994413407803</v>
      </c>
      <c r="M231" s="188" t="s">
        <v>540</v>
      </c>
      <c r="N231" s="193">
        <v>43117</v>
      </c>
      <c r="O231" s="1"/>
      <c r="P231" s="1"/>
      <c r="Q231" s="1"/>
      <c r="R231" s="6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185">
        <v>105</v>
      </c>
      <c r="B232" s="186">
        <v>43020</v>
      </c>
      <c r="C232" s="186"/>
      <c r="D232" s="187" t="s">
        <v>335</v>
      </c>
      <c r="E232" s="188" t="s">
        <v>570</v>
      </c>
      <c r="F232" s="189">
        <v>525</v>
      </c>
      <c r="G232" s="188"/>
      <c r="H232" s="188">
        <v>629</v>
      </c>
      <c r="I232" s="190">
        <v>629</v>
      </c>
      <c r="J232" s="191" t="s">
        <v>628</v>
      </c>
      <c r="K232" s="161">
        <v>104</v>
      </c>
      <c r="L232" s="192">
        <v>0.19809523809523799</v>
      </c>
      <c r="M232" s="188" t="s">
        <v>540</v>
      </c>
      <c r="N232" s="193">
        <v>43119</v>
      </c>
      <c r="O232" s="1"/>
      <c r="P232" s="1"/>
      <c r="Q232" s="1"/>
      <c r="R232" s="6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185">
        <v>106</v>
      </c>
      <c r="B233" s="186">
        <v>43046</v>
      </c>
      <c r="C233" s="186"/>
      <c r="D233" s="187" t="s">
        <v>372</v>
      </c>
      <c r="E233" s="188" t="s">
        <v>570</v>
      </c>
      <c r="F233" s="189">
        <v>740</v>
      </c>
      <c r="G233" s="188"/>
      <c r="H233" s="188">
        <v>892.5</v>
      </c>
      <c r="I233" s="190">
        <v>900</v>
      </c>
      <c r="J233" s="191" t="s">
        <v>708</v>
      </c>
      <c r="K233" s="161">
        <f>H233-F233</f>
        <v>152.5</v>
      </c>
      <c r="L233" s="192">
        <f>K233/F233</f>
        <v>0.20608108108108109</v>
      </c>
      <c r="M233" s="188" t="s">
        <v>540</v>
      </c>
      <c r="N233" s="193">
        <v>43052</v>
      </c>
      <c r="O233" s="1"/>
      <c r="P233" s="1"/>
      <c r="Q233" s="1"/>
      <c r="R233" s="6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154">
        <v>107</v>
      </c>
      <c r="B234" s="155">
        <v>43073</v>
      </c>
      <c r="C234" s="155"/>
      <c r="D234" s="156" t="s">
        <v>709</v>
      </c>
      <c r="E234" s="157" t="s">
        <v>570</v>
      </c>
      <c r="F234" s="158">
        <v>118.5</v>
      </c>
      <c r="G234" s="157"/>
      <c r="H234" s="157">
        <v>143.5</v>
      </c>
      <c r="I234" s="159">
        <v>145</v>
      </c>
      <c r="J234" s="160" t="s">
        <v>561</v>
      </c>
      <c r="K234" s="161">
        <f>H234-F234</f>
        <v>25</v>
      </c>
      <c r="L234" s="162">
        <f>K234/F234</f>
        <v>0.2109704641350211</v>
      </c>
      <c r="M234" s="157" t="s">
        <v>540</v>
      </c>
      <c r="N234" s="163">
        <v>43097</v>
      </c>
      <c r="O234" s="1"/>
      <c r="P234" s="1"/>
      <c r="Q234" s="1"/>
      <c r="R234" s="6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164">
        <v>108</v>
      </c>
      <c r="B235" s="165">
        <v>43090</v>
      </c>
      <c r="C235" s="165"/>
      <c r="D235" s="166" t="s">
        <v>409</v>
      </c>
      <c r="E235" s="167" t="s">
        <v>570</v>
      </c>
      <c r="F235" s="168">
        <v>715</v>
      </c>
      <c r="G235" s="168"/>
      <c r="H235" s="169">
        <v>500</v>
      </c>
      <c r="I235" s="169">
        <v>872</v>
      </c>
      <c r="J235" s="170" t="s">
        <v>710</v>
      </c>
      <c r="K235" s="171">
        <f>H235-F235</f>
        <v>-215</v>
      </c>
      <c r="L235" s="172">
        <f>K235/F235</f>
        <v>-0.30069930069930068</v>
      </c>
      <c r="M235" s="168" t="s">
        <v>552</v>
      </c>
      <c r="N235" s="165">
        <v>43670</v>
      </c>
      <c r="O235" s="1"/>
      <c r="P235" s="1"/>
      <c r="Q235" s="1"/>
      <c r="R235" s="6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154">
        <v>109</v>
      </c>
      <c r="B236" s="155">
        <v>43098</v>
      </c>
      <c r="C236" s="155"/>
      <c r="D236" s="156" t="s">
        <v>554</v>
      </c>
      <c r="E236" s="157" t="s">
        <v>570</v>
      </c>
      <c r="F236" s="158">
        <v>435</v>
      </c>
      <c r="G236" s="157"/>
      <c r="H236" s="157">
        <v>542.5</v>
      </c>
      <c r="I236" s="159">
        <v>539</v>
      </c>
      <c r="J236" s="160" t="s">
        <v>628</v>
      </c>
      <c r="K236" s="161">
        <v>107.5</v>
      </c>
      <c r="L236" s="162">
        <v>0.247126436781609</v>
      </c>
      <c r="M236" s="157" t="s">
        <v>540</v>
      </c>
      <c r="N236" s="163">
        <v>43206</v>
      </c>
      <c r="O236" s="1"/>
      <c r="P236" s="1"/>
      <c r="Q236" s="1"/>
      <c r="R236" s="6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154">
        <v>110</v>
      </c>
      <c r="B237" s="155">
        <v>43098</v>
      </c>
      <c r="C237" s="155"/>
      <c r="D237" s="156" t="s">
        <v>512</v>
      </c>
      <c r="E237" s="157" t="s">
        <v>570</v>
      </c>
      <c r="F237" s="158">
        <v>885</v>
      </c>
      <c r="G237" s="157"/>
      <c r="H237" s="157">
        <v>1090</v>
      </c>
      <c r="I237" s="159">
        <v>1084</v>
      </c>
      <c r="J237" s="160" t="s">
        <v>628</v>
      </c>
      <c r="K237" s="161">
        <v>205</v>
      </c>
      <c r="L237" s="162">
        <v>0.23163841807909599</v>
      </c>
      <c r="M237" s="157" t="s">
        <v>540</v>
      </c>
      <c r="N237" s="163">
        <v>43213</v>
      </c>
      <c r="O237" s="1"/>
      <c r="P237" s="1"/>
      <c r="Q237" s="1"/>
      <c r="R237" s="6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194">
        <v>111</v>
      </c>
      <c r="B238" s="195">
        <v>43192</v>
      </c>
      <c r="C238" s="195"/>
      <c r="D238" s="173" t="s">
        <v>711</v>
      </c>
      <c r="E238" s="168" t="s">
        <v>570</v>
      </c>
      <c r="F238" s="196">
        <v>478.5</v>
      </c>
      <c r="G238" s="168"/>
      <c r="H238" s="168">
        <v>442</v>
      </c>
      <c r="I238" s="169">
        <v>613</v>
      </c>
      <c r="J238" s="170" t="s">
        <v>712</v>
      </c>
      <c r="K238" s="171">
        <f>H238-F238</f>
        <v>-36.5</v>
      </c>
      <c r="L238" s="172">
        <f>K238/F238</f>
        <v>-7.6280041797283177E-2</v>
      </c>
      <c r="M238" s="168" t="s">
        <v>552</v>
      </c>
      <c r="N238" s="165">
        <v>43762</v>
      </c>
      <c r="O238" s="1"/>
      <c r="P238" s="1"/>
      <c r="Q238" s="1"/>
      <c r="R238" s="6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164">
        <v>112</v>
      </c>
      <c r="B239" s="165">
        <v>43194</v>
      </c>
      <c r="C239" s="165"/>
      <c r="D239" s="166" t="s">
        <v>713</v>
      </c>
      <c r="E239" s="167" t="s">
        <v>570</v>
      </c>
      <c r="F239" s="168">
        <f>141.5-7.3</f>
        <v>134.19999999999999</v>
      </c>
      <c r="G239" s="168"/>
      <c r="H239" s="169">
        <v>77</v>
      </c>
      <c r="I239" s="169">
        <v>180</v>
      </c>
      <c r="J239" s="170" t="s">
        <v>714</v>
      </c>
      <c r="K239" s="171">
        <f>H239-F239</f>
        <v>-57.199999999999989</v>
      </c>
      <c r="L239" s="172">
        <f>K239/F239</f>
        <v>-0.42622950819672129</v>
      </c>
      <c r="M239" s="168" t="s">
        <v>552</v>
      </c>
      <c r="N239" s="165">
        <v>43522</v>
      </c>
      <c r="O239" s="1"/>
      <c r="P239" s="1"/>
      <c r="Q239" s="1"/>
      <c r="R239" s="6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164">
        <v>113</v>
      </c>
      <c r="B240" s="165">
        <v>43209</v>
      </c>
      <c r="C240" s="165"/>
      <c r="D240" s="166" t="s">
        <v>715</v>
      </c>
      <c r="E240" s="167" t="s">
        <v>570</v>
      </c>
      <c r="F240" s="168">
        <v>430</v>
      </c>
      <c r="G240" s="168"/>
      <c r="H240" s="169">
        <v>220</v>
      </c>
      <c r="I240" s="169">
        <v>537</v>
      </c>
      <c r="J240" s="170" t="s">
        <v>716</v>
      </c>
      <c r="K240" s="171">
        <f>H240-F240</f>
        <v>-210</v>
      </c>
      <c r="L240" s="172">
        <f>K240/F240</f>
        <v>-0.48837209302325579</v>
      </c>
      <c r="M240" s="168" t="s">
        <v>552</v>
      </c>
      <c r="N240" s="165">
        <v>43252</v>
      </c>
      <c r="O240" s="1"/>
      <c r="P240" s="1"/>
      <c r="Q240" s="1"/>
      <c r="R240" s="6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185">
        <v>114</v>
      </c>
      <c r="B241" s="186">
        <v>43220</v>
      </c>
      <c r="C241" s="186"/>
      <c r="D241" s="187" t="s">
        <v>373</v>
      </c>
      <c r="E241" s="188" t="s">
        <v>570</v>
      </c>
      <c r="F241" s="188">
        <v>153.5</v>
      </c>
      <c r="G241" s="188"/>
      <c r="H241" s="188">
        <v>196</v>
      </c>
      <c r="I241" s="190">
        <v>196</v>
      </c>
      <c r="J241" s="160" t="s">
        <v>717</v>
      </c>
      <c r="K241" s="161">
        <f>H241-F241</f>
        <v>42.5</v>
      </c>
      <c r="L241" s="162">
        <f>K241/F241</f>
        <v>0.27687296416938112</v>
      </c>
      <c r="M241" s="157" t="s">
        <v>540</v>
      </c>
      <c r="N241" s="163">
        <v>43605</v>
      </c>
      <c r="O241" s="1"/>
      <c r="P241" s="1"/>
      <c r="Q241" s="1"/>
      <c r="R241" s="6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164">
        <v>115</v>
      </c>
      <c r="B242" s="165">
        <v>43306</v>
      </c>
      <c r="C242" s="165"/>
      <c r="D242" s="166" t="s">
        <v>687</v>
      </c>
      <c r="E242" s="167" t="s">
        <v>570</v>
      </c>
      <c r="F242" s="168">
        <v>27.5</v>
      </c>
      <c r="G242" s="168"/>
      <c r="H242" s="169">
        <v>13.1</v>
      </c>
      <c r="I242" s="169">
        <v>60</v>
      </c>
      <c r="J242" s="170" t="s">
        <v>718</v>
      </c>
      <c r="K242" s="171">
        <v>-14.4</v>
      </c>
      <c r="L242" s="172">
        <v>-0.52363636363636401</v>
      </c>
      <c r="M242" s="168" t="s">
        <v>552</v>
      </c>
      <c r="N242" s="165">
        <v>43138</v>
      </c>
      <c r="O242" s="1"/>
      <c r="P242" s="1"/>
      <c r="Q242" s="1"/>
      <c r="R242" s="6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194">
        <v>116</v>
      </c>
      <c r="B243" s="195">
        <v>43318</v>
      </c>
      <c r="C243" s="195"/>
      <c r="D243" s="173" t="s">
        <v>719</v>
      </c>
      <c r="E243" s="168" t="s">
        <v>570</v>
      </c>
      <c r="F243" s="168">
        <v>148.5</v>
      </c>
      <c r="G243" s="168"/>
      <c r="H243" s="168">
        <v>102</v>
      </c>
      <c r="I243" s="169">
        <v>182</v>
      </c>
      <c r="J243" s="170" t="s">
        <v>720</v>
      </c>
      <c r="K243" s="171">
        <f>H243-F243</f>
        <v>-46.5</v>
      </c>
      <c r="L243" s="172">
        <f>K243/F243</f>
        <v>-0.31313131313131315</v>
      </c>
      <c r="M243" s="168" t="s">
        <v>552</v>
      </c>
      <c r="N243" s="165">
        <v>43661</v>
      </c>
      <c r="O243" s="1"/>
      <c r="P243" s="1"/>
      <c r="Q243" s="1"/>
      <c r="R243" s="6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154">
        <v>117</v>
      </c>
      <c r="B244" s="155">
        <v>43335</v>
      </c>
      <c r="C244" s="155"/>
      <c r="D244" s="156" t="s">
        <v>721</v>
      </c>
      <c r="E244" s="157" t="s">
        <v>570</v>
      </c>
      <c r="F244" s="188">
        <v>285</v>
      </c>
      <c r="G244" s="157"/>
      <c r="H244" s="157">
        <v>355</v>
      </c>
      <c r="I244" s="159">
        <v>364</v>
      </c>
      <c r="J244" s="160" t="s">
        <v>722</v>
      </c>
      <c r="K244" s="161">
        <v>70</v>
      </c>
      <c r="L244" s="162">
        <v>0.24561403508771901</v>
      </c>
      <c r="M244" s="157" t="s">
        <v>540</v>
      </c>
      <c r="N244" s="163">
        <v>43455</v>
      </c>
      <c r="O244" s="1"/>
      <c r="P244" s="1"/>
      <c r="Q244" s="1"/>
      <c r="R244" s="6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154">
        <v>118</v>
      </c>
      <c r="B245" s="155">
        <v>43341</v>
      </c>
      <c r="C245" s="155"/>
      <c r="D245" s="156" t="s">
        <v>361</v>
      </c>
      <c r="E245" s="157" t="s">
        <v>570</v>
      </c>
      <c r="F245" s="188">
        <v>525</v>
      </c>
      <c r="G245" s="157"/>
      <c r="H245" s="157">
        <v>585</v>
      </c>
      <c r="I245" s="159">
        <v>635</v>
      </c>
      <c r="J245" s="160" t="s">
        <v>723</v>
      </c>
      <c r="K245" s="161">
        <f t="shared" ref="K245:K262" si="124">H245-F245</f>
        <v>60</v>
      </c>
      <c r="L245" s="162">
        <f t="shared" ref="L245:L262" si="125">K245/F245</f>
        <v>0.11428571428571428</v>
      </c>
      <c r="M245" s="157" t="s">
        <v>540</v>
      </c>
      <c r="N245" s="163">
        <v>43662</v>
      </c>
      <c r="O245" s="1"/>
      <c r="P245" s="1"/>
      <c r="Q245" s="1"/>
      <c r="R245" s="6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154">
        <v>119</v>
      </c>
      <c r="B246" s="155">
        <v>43395</v>
      </c>
      <c r="C246" s="155"/>
      <c r="D246" s="156" t="s">
        <v>349</v>
      </c>
      <c r="E246" s="157" t="s">
        <v>570</v>
      </c>
      <c r="F246" s="188">
        <v>475</v>
      </c>
      <c r="G246" s="157"/>
      <c r="H246" s="157">
        <v>574</v>
      </c>
      <c r="I246" s="159">
        <v>570</v>
      </c>
      <c r="J246" s="160" t="s">
        <v>628</v>
      </c>
      <c r="K246" s="161">
        <f t="shared" si="124"/>
        <v>99</v>
      </c>
      <c r="L246" s="162">
        <f t="shared" si="125"/>
        <v>0.20842105263157895</v>
      </c>
      <c r="M246" s="157" t="s">
        <v>540</v>
      </c>
      <c r="N246" s="163">
        <v>43403</v>
      </c>
      <c r="O246" s="1"/>
      <c r="P246" s="1"/>
      <c r="Q246" s="1"/>
      <c r="R246" s="6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185">
        <v>120</v>
      </c>
      <c r="B247" s="186">
        <v>43397</v>
      </c>
      <c r="C247" s="186"/>
      <c r="D247" s="187" t="s">
        <v>368</v>
      </c>
      <c r="E247" s="188" t="s">
        <v>570</v>
      </c>
      <c r="F247" s="188">
        <v>707.5</v>
      </c>
      <c r="G247" s="188"/>
      <c r="H247" s="188">
        <v>872</v>
      </c>
      <c r="I247" s="190">
        <v>872</v>
      </c>
      <c r="J247" s="191" t="s">
        <v>628</v>
      </c>
      <c r="K247" s="161">
        <f t="shared" si="124"/>
        <v>164.5</v>
      </c>
      <c r="L247" s="192">
        <f t="shared" si="125"/>
        <v>0.23250883392226149</v>
      </c>
      <c r="M247" s="188" t="s">
        <v>540</v>
      </c>
      <c r="N247" s="193">
        <v>43482</v>
      </c>
      <c r="O247" s="1"/>
      <c r="P247" s="1"/>
      <c r="Q247" s="1"/>
      <c r="R247" s="6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185">
        <v>121</v>
      </c>
      <c r="B248" s="186">
        <v>43398</v>
      </c>
      <c r="C248" s="186"/>
      <c r="D248" s="187" t="s">
        <v>724</v>
      </c>
      <c r="E248" s="188" t="s">
        <v>570</v>
      </c>
      <c r="F248" s="188">
        <v>162</v>
      </c>
      <c r="G248" s="188"/>
      <c r="H248" s="188">
        <v>204</v>
      </c>
      <c r="I248" s="190">
        <v>209</v>
      </c>
      <c r="J248" s="191" t="s">
        <v>725</v>
      </c>
      <c r="K248" s="161">
        <f t="shared" si="124"/>
        <v>42</v>
      </c>
      <c r="L248" s="192">
        <f t="shared" si="125"/>
        <v>0.25925925925925924</v>
      </c>
      <c r="M248" s="188" t="s">
        <v>540</v>
      </c>
      <c r="N248" s="193">
        <v>43539</v>
      </c>
      <c r="O248" s="1"/>
      <c r="P248" s="1"/>
      <c r="Q248" s="1"/>
      <c r="R248" s="6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185">
        <v>122</v>
      </c>
      <c r="B249" s="186">
        <v>43399</v>
      </c>
      <c r="C249" s="186"/>
      <c r="D249" s="187" t="s">
        <v>449</v>
      </c>
      <c r="E249" s="188" t="s">
        <v>570</v>
      </c>
      <c r="F249" s="188">
        <v>240</v>
      </c>
      <c r="G249" s="188"/>
      <c r="H249" s="188">
        <v>297</v>
      </c>
      <c r="I249" s="190">
        <v>297</v>
      </c>
      <c r="J249" s="191" t="s">
        <v>628</v>
      </c>
      <c r="K249" s="197">
        <f t="shared" si="124"/>
        <v>57</v>
      </c>
      <c r="L249" s="192">
        <f t="shared" si="125"/>
        <v>0.23749999999999999</v>
      </c>
      <c r="M249" s="188" t="s">
        <v>540</v>
      </c>
      <c r="N249" s="193">
        <v>43417</v>
      </c>
      <c r="O249" s="1"/>
      <c r="P249" s="1"/>
      <c r="Q249" s="1"/>
      <c r="R249" s="6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154">
        <v>123</v>
      </c>
      <c r="B250" s="155">
        <v>43439</v>
      </c>
      <c r="C250" s="155"/>
      <c r="D250" s="156" t="s">
        <v>726</v>
      </c>
      <c r="E250" s="157" t="s">
        <v>570</v>
      </c>
      <c r="F250" s="157">
        <v>202.5</v>
      </c>
      <c r="G250" s="157"/>
      <c r="H250" s="157">
        <v>255</v>
      </c>
      <c r="I250" s="159">
        <v>252</v>
      </c>
      <c r="J250" s="160" t="s">
        <v>628</v>
      </c>
      <c r="K250" s="161">
        <f t="shared" si="124"/>
        <v>52.5</v>
      </c>
      <c r="L250" s="162">
        <f t="shared" si="125"/>
        <v>0.25925925925925924</v>
      </c>
      <c r="M250" s="157" t="s">
        <v>540</v>
      </c>
      <c r="N250" s="163">
        <v>43542</v>
      </c>
      <c r="O250" s="1"/>
      <c r="P250" s="1"/>
      <c r="Q250" s="1"/>
      <c r="R250" s="6" t="s">
        <v>727</v>
      </c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185">
        <v>124</v>
      </c>
      <c r="B251" s="186">
        <v>43465</v>
      </c>
      <c r="C251" s="155"/>
      <c r="D251" s="187" t="s">
        <v>396</v>
      </c>
      <c r="E251" s="188" t="s">
        <v>570</v>
      </c>
      <c r="F251" s="188">
        <v>710</v>
      </c>
      <c r="G251" s="188"/>
      <c r="H251" s="188">
        <v>866</v>
      </c>
      <c r="I251" s="190">
        <v>866</v>
      </c>
      <c r="J251" s="191" t="s">
        <v>628</v>
      </c>
      <c r="K251" s="161">
        <f t="shared" si="124"/>
        <v>156</v>
      </c>
      <c r="L251" s="162">
        <f t="shared" si="125"/>
        <v>0.21971830985915494</v>
      </c>
      <c r="M251" s="157" t="s">
        <v>540</v>
      </c>
      <c r="N251" s="163">
        <v>43553</v>
      </c>
      <c r="O251" s="1"/>
      <c r="P251" s="1"/>
      <c r="Q251" s="1"/>
      <c r="R251" s="6" t="s">
        <v>727</v>
      </c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185">
        <v>125</v>
      </c>
      <c r="B252" s="186">
        <v>43522</v>
      </c>
      <c r="C252" s="186"/>
      <c r="D252" s="187" t="s">
        <v>152</v>
      </c>
      <c r="E252" s="188" t="s">
        <v>570</v>
      </c>
      <c r="F252" s="188">
        <v>337.25</v>
      </c>
      <c r="G252" s="188"/>
      <c r="H252" s="188">
        <v>398.5</v>
      </c>
      <c r="I252" s="190">
        <v>411</v>
      </c>
      <c r="J252" s="160" t="s">
        <v>728</v>
      </c>
      <c r="K252" s="161">
        <f t="shared" si="124"/>
        <v>61.25</v>
      </c>
      <c r="L252" s="162">
        <f t="shared" si="125"/>
        <v>0.1816160118606375</v>
      </c>
      <c r="M252" s="157" t="s">
        <v>540</v>
      </c>
      <c r="N252" s="163">
        <v>43760</v>
      </c>
      <c r="O252" s="1"/>
      <c r="P252" s="1"/>
      <c r="Q252" s="1"/>
      <c r="R252" s="6" t="s">
        <v>727</v>
      </c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198">
        <v>126</v>
      </c>
      <c r="B253" s="199">
        <v>43559</v>
      </c>
      <c r="C253" s="199"/>
      <c r="D253" s="200" t="s">
        <v>729</v>
      </c>
      <c r="E253" s="201" t="s">
        <v>570</v>
      </c>
      <c r="F253" s="201">
        <v>130</v>
      </c>
      <c r="G253" s="201"/>
      <c r="H253" s="201">
        <v>65</v>
      </c>
      <c r="I253" s="202">
        <v>158</v>
      </c>
      <c r="J253" s="170" t="s">
        <v>730</v>
      </c>
      <c r="K253" s="171">
        <f t="shared" si="124"/>
        <v>-65</v>
      </c>
      <c r="L253" s="172">
        <f t="shared" si="125"/>
        <v>-0.5</v>
      </c>
      <c r="M253" s="168" t="s">
        <v>552</v>
      </c>
      <c r="N253" s="165">
        <v>43726</v>
      </c>
      <c r="O253" s="1"/>
      <c r="P253" s="1"/>
      <c r="Q253" s="1"/>
      <c r="R253" s="6" t="s">
        <v>731</v>
      </c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185">
        <v>127</v>
      </c>
      <c r="B254" s="186">
        <v>43017</v>
      </c>
      <c r="C254" s="186"/>
      <c r="D254" s="187" t="s">
        <v>183</v>
      </c>
      <c r="E254" s="188" t="s">
        <v>570</v>
      </c>
      <c r="F254" s="188">
        <v>141.5</v>
      </c>
      <c r="G254" s="188"/>
      <c r="H254" s="188">
        <v>183.5</v>
      </c>
      <c r="I254" s="190">
        <v>210</v>
      </c>
      <c r="J254" s="160" t="s">
        <v>725</v>
      </c>
      <c r="K254" s="161">
        <f t="shared" si="124"/>
        <v>42</v>
      </c>
      <c r="L254" s="162">
        <f t="shared" si="125"/>
        <v>0.29681978798586572</v>
      </c>
      <c r="M254" s="157" t="s">
        <v>540</v>
      </c>
      <c r="N254" s="163">
        <v>43042</v>
      </c>
      <c r="O254" s="1"/>
      <c r="P254" s="1"/>
      <c r="Q254" s="1"/>
      <c r="R254" s="6" t="s">
        <v>731</v>
      </c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198">
        <v>128</v>
      </c>
      <c r="B255" s="199">
        <v>43074</v>
      </c>
      <c r="C255" s="199"/>
      <c r="D255" s="200" t="s">
        <v>732</v>
      </c>
      <c r="E255" s="201" t="s">
        <v>570</v>
      </c>
      <c r="F255" s="196">
        <v>172</v>
      </c>
      <c r="G255" s="201"/>
      <c r="H255" s="201">
        <v>155.25</v>
      </c>
      <c r="I255" s="202">
        <v>230</v>
      </c>
      <c r="J255" s="170" t="s">
        <v>733</v>
      </c>
      <c r="K255" s="171">
        <f t="shared" si="124"/>
        <v>-16.75</v>
      </c>
      <c r="L255" s="172">
        <f t="shared" si="125"/>
        <v>-9.7383720930232565E-2</v>
      </c>
      <c r="M255" s="168" t="s">
        <v>552</v>
      </c>
      <c r="N255" s="165">
        <v>43787</v>
      </c>
      <c r="O255" s="1"/>
      <c r="P255" s="1"/>
      <c r="Q255" s="1"/>
      <c r="R255" s="6" t="s">
        <v>731</v>
      </c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185">
        <v>129</v>
      </c>
      <c r="B256" s="186">
        <v>43398</v>
      </c>
      <c r="C256" s="186"/>
      <c r="D256" s="187" t="s">
        <v>107</v>
      </c>
      <c r="E256" s="188" t="s">
        <v>570</v>
      </c>
      <c r="F256" s="188">
        <v>698.5</v>
      </c>
      <c r="G256" s="188"/>
      <c r="H256" s="188">
        <v>890</v>
      </c>
      <c r="I256" s="190">
        <v>890</v>
      </c>
      <c r="J256" s="160" t="s">
        <v>794</v>
      </c>
      <c r="K256" s="161">
        <f t="shared" si="124"/>
        <v>191.5</v>
      </c>
      <c r="L256" s="162">
        <f t="shared" si="125"/>
        <v>0.27415891195418757</v>
      </c>
      <c r="M256" s="157" t="s">
        <v>540</v>
      </c>
      <c r="N256" s="163">
        <v>44328</v>
      </c>
      <c r="O256" s="1"/>
      <c r="P256" s="1"/>
      <c r="Q256" s="1"/>
      <c r="R256" s="6" t="s">
        <v>727</v>
      </c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185">
        <v>130</v>
      </c>
      <c r="B257" s="186">
        <v>42877</v>
      </c>
      <c r="C257" s="186"/>
      <c r="D257" s="187" t="s">
        <v>360</v>
      </c>
      <c r="E257" s="188" t="s">
        <v>570</v>
      </c>
      <c r="F257" s="188">
        <v>127.6</v>
      </c>
      <c r="G257" s="188"/>
      <c r="H257" s="188">
        <v>138</v>
      </c>
      <c r="I257" s="190">
        <v>190</v>
      </c>
      <c r="J257" s="160" t="s">
        <v>734</v>
      </c>
      <c r="K257" s="161">
        <f t="shared" si="124"/>
        <v>10.400000000000006</v>
      </c>
      <c r="L257" s="162">
        <f t="shared" si="125"/>
        <v>8.1504702194357417E-2</v>
      </c>
      <c r="M257" s="157" t="s">
        <v>540</v>
      </c>
      <c r="N257" s="163">
        <v>43774</v>
      </c>
      <c r="O257" s="1"/>
      <c r="P257" s="1"/>
      <c r="Q257" s="1"/>
      <c r="R257" s="6" t="s">
        <v>731</v>
      </c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185">
        <v>131</v>
      </c>
      <c r="B258" s="186">
        <v>43158</v>
      </c>
      <c r="C258" s="186"/>
      <c r="D258" s="187" t="s">
        <v>735</v>
      </c>
      <c r="E258" s="188" t="s">
        <v>570</v>
      </c>
      <c r="F258" s="188">
        <v>317</v>
      </c>
      <c r="G258" s="188"/>
      <c r="H258" s="188">
        <v>382.5</v>
      </c>
      <c r="I258" s="190">
        <v>398</v>
      </c>
      <c r="J258" s="160" t="s">
        <v>736</v>
      </c>
      <c r="K258" s="161">
        <f t="shared" si="124"/>
        <v>65.5</v>
      </c>
      <c r="L258" s="162">
        <f t="shared" si="125"/>
        <v>0.20662460567823343</v>
      </c>
      <c r="M258" s="157" t="s">
        <v>540</v>
      </c>
      <c r="N258" s="163">
        <v>44238</v>
      </c>
      <c r="O258" s="1"/>
      <c r="P258" s="1"/>
      <c r="Q258" s="1"/>
      <c r="R258" s="6" t="s">
        <v>731</v>
      </c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198">
        <v>132</v>
      </c>
      <c r="B259" s="199">
        <v>43164</v>
      </c>
      <c r="C259" s="199"/>
      <c r="D259" s="200" t="s">
        <v>144</v>
      </c>
      <c r="E259" s="201" t="s">
        <v>570</v>
      </c>
      <c r="F259" s="196">
        <f>510-14.4</f>
        <v>495.6</v>
      </c>
      <c r="G259" s="201"/>
      <c r="H259" s="201">
        <v>350</v>
      </c>
      <c r="I259" s="202">
        <v>672</v>
      </c>
      <c r="J259" s="170" t="s">
        <v>737</v>
      </c>
      <c r="K259" s="171">
        <f t="shared" si="124"/>
        <v>-145.60000000000002</v>
      </c>
      <c r="L259" s="172">
        <f t="shared" si="125"/>
        <v>-0.29378531073446329</v>
      </c>
      <c r="M259" s="168" t="s">
        <v>552</v>
      </c>
      <c r="N259" s="165">
        <v>43887</v>
      </c>
      <c r="O259" s="1"/>
      <c r="P259" s="1"/>
      <c r="Q259" s="1"/>
      <c r="R259" s="6" t="s">
        <v>727</v>
      </c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198">
        <v>133</v>
      </c>
      <c r="B260" s="199">
        <v>43237</v>
      </c>
      <c r="C260" s="199"/>
      <c r="D260" s="200" t="s">
        <v>441</v>
      </c>
      <c r="E260" s="201" t="s">
        <v>570</v>
      </c>
      <c r="F260" s="196">
        <v>230.3</v>
      </c>
      <c r="G260" s="201"/>
      <c r="H260" s="201">
        <v>102.5</v>
      </c>
      <c r="I260" s="202">
        <v>348</v>
      </c>
      <c r="J260" s="170" t="s">
        <v>738</v>
      </c>
      <c r="K260" s="171">
        <f t="shared" si="124"/>
        <v>-127.80000000000001</v>
      </c>
      <c r="L260" s="172">
        <f t="shared" si="125"/>
        <v>-0.55492835432045162</v>
      </c>
      <c r="M260" s="168" t="s">
        <v>552</v>
      </c>
      <c r="N260" s="165">
        <v>43896</v>
      </c>
      <c r="O260" s="1"/>
      <c r="P260" s="1"/>
      <c r="Q260" s="1"/>
      <c r="R260" s="6" t="s">
        <v>727</v>
      </c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185">
        <v>134</v>
      </c>
      <c r="B261" s="186">
        <v>43258</v>
      </c>
      <c r="C261" s="186"/>
      <c r="D261" s="187" t="s">
        <v>413</v>
      </c>
      <c r="E261" s="188" t="s">
        <v>570</v>
      </c>
      <c r="F261" s="188">
        <f>342.5-5.1</f>
        <v>337.4</v>
      </c>
      <c r="G261" s="188"/>
      <c r="H261" s="188">
        <v>412.5</v>
      </c>
      <c r="I261" s="190">
        <v>439</v>
      </c>
      <c r="J261" s="160" t="s">
        <v>739</v>
      </c>
      <c r="K261" s="161">
        <f t="shared" si="124"/>
        <v>75.100000000000023</v>
      </c>
      <c r="L261" s="162">
        <f t="shared" si="125"/>
        <v>0.22258446947243635</v>
      </c>
      <c r="M261" s="157" t="s">
        <v>540</v>
      </c>
      <c r="N261" s="163">
        <v>44230</v>
      </c>
      <c r="O261" s="1"/>
      <c r="P261" s="1"/>
      <c r="Q261" s="1"/>
      <c r="R261" s="6" t="s">
        <v>731</v>
      </c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179">
        <v>135</v>
      </c>
      <c r="B262" s="178">
        <v>43285</v>
      </c>
      <c r="C262" s="178"/>
      <c r="D262" s="179" t="s">
        <v>55</v>
      </c>
      <c r="E262" s="180" t="s">
        <v>570</v>
      </c>
      <c r="F262" s="180">
        <f>127.5-5.53</f>
        <v>121.97</v>
      </c>
      <c r="G262" s="181"/>
      <c r="H262" s="181">
        <v>122.5</v>
      </c>
      <c r="I262" s="181">
        <v>170</v>
      </c>
      <c r="J262" s="182" t="s">
        <v>766</v>
      </c>
      <c r="K262" s="183">
        <f t="shared" si="124"/>
        <v>0.53000000000000114</v>
      </c>
      <c r="L262" s="184">
        <f t="shared" si="125"/>
        <v>4.3453308190538747E-3</v>
      </c>
      <c r="M262" s="180" t="s">
        <v>661</v>
      </c>
      <c r="N262" s="178">
        <v>44431</v>
      </c>
      <c r="O262" s="1"/>
      <c r="P262" s="1"/>
      <c r="Q262" s="1"/>
      <c r="R262" s="6" t="s">
        <v>727</v>
      </c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198">
        <v>136</v>
      </c>
      <c r="B263" s="199">
        <v>43294</v>
      </c>
      <c r="C263" s="199"/>
      <c r="D263" s="200" t="s">
        <v>351</v>
      </c>
      <c r="E263" s="201" t="s">
        <v>570</v>
      </c>
      <c r="F263" s="196">
        <v>46.5</v>
      </c>
      <c r="G263" s="201"/>
      <c r="H263" s="201">
        <v>17</v>
      </c>
      <c r="I263" s="202">
        <v>59</v>
      </c>
      <c r="J263" s="170" t="s">
        <v>740</v>
      </c>
      <c r="K263" s="171">
        <f t="shared" ref="K263:K271" si="126">H263-F263</f>
        <v>-29.5</v>
      </c>
      <c r="L263" s="172">
        <f t="shared" ref="L263:L271" si="127">K263/F263</f>
        <v>-0.63440860215053763</v>
      </c>
      <c r="M263" s="168" t="s">
        <v>552</v>
      </c>
      <c r="N263" s="165">
        <v>43887</v>
      </c>
      <c r="O263" s="1"/>
      <c r="P263" s="1"/>
      <c r="Q263" s="1"/>
      <c r="R263" s="6" t="s">
        <v>727</v>
      </c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185">
        <v>137</v>
      </c>
      <c r="B264" s="186">
        <v>43396</v>
      </c>
      <c r="C264" s="186"/>
      <c r="D264" s="187" t="s">
        <v>398</v>
      </c>
      <c r="E264" s="188" t="s">
        <v>570</v>
      </c>
      <c r="F264" s="188">
        <v>156.5</v>
      </c>
      <c r="G264" s="188"/>
      <c r="H264" s="188">
        <v>207.5</v>
      </c>
      <c r="I264" s="190">
        <v>191</v>
      </c>
      <c r="J264" s="160" t="s">
        <v>628</v>
      </c>
      <c r="K264" s="161">
        <f t="shared" si="126"/>
        <v>51</v>
      </c>
      <c r="L264" s="162">
        <f t="shared" si="127"/>
        <v>0.32587859424920129</v>
      </c>
      <c r="M264" s="157" t="s">
        <v>540</v>
      </c>
      <c r="N264" s="163">
        <v>44369</v>
      </c>
      <c r="O264" s="1"/>
      <c r="P264" s="1"/>
      <c r="Q264" s="1"/>
      <c r="R264" s="6" t="s">
        <v>727</v>
      </c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185">
        <v>138</v>
      </c>
      <c r="B265" s="186">
        <v>43439</v>
      </c>
      <c r="C265" s="186"/>
      <c r="D265" s="187" t="s">
        <v>316</v>
      </c>
      <c r="E265" s="188" t="s">
        <v>570</v>
      </c>
      <c r="F265" s="188">
        <v>259.5</v>
      </c>
      <c r="G265" s="188"/>
      <c r="H265" s="188">
        <v>320</v>
      </c>
      <c r="I265" s="190">
        <v>320</v>
      </c>
      <c r="J265" s="160" t="s">
        <v>628</v>
      </c>
      <c r="K265" s="161">
        <f t="shared" si="126"/>
        <v>60.5</v>
      </c>
      <c r="L265" s="162">
        <f t="shared" si="127"/>
        <v>0.23314065510597304</v>
      </c>
      <c r="M265" s="157" t="s">
        <v>540</v>
      </c>
      <c r="N265" s="163">
        <v>44323</v>
      </c>
      <c r="O265" s="1"/>
      <c r="P265" s="1"/>
      <c r="Q265" s="1"/>
      <c r="R265" s="6" t="s">
        <v>727</v>
      </c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198">
        <v>139</v>
      </c>
      <c r="B266" s="199">
        <v>43439</v>
      </c>
      <c r="C266" s="199"/>
      <c r="D266" s="200" t="s">
        <v>741</v>
      </c>
      <c r="E266" s="201" t="s">
        <v>570</v>
      </c>
      <c r="F266" s="201">
        <v>715</v>
      </c>
      <c r="G266" s="201"/>
      <c r="H266" s="201">
        <v>445</v>
      </c>
      <c r="I266" s="202">
        <v>840</v>
      </c>
      <c r="J266" s="170" t="s">
        <v>742</v>
      </c>
      <c r="K266" s="171">
        <f t="shared" si="126"/>
        <v>-270</v>
      </c>
      <c r="L266" s="172">
        <f t="shared" si="127"/>
        <v>-0.3776223776223776</v>
      </c>
      <c r="M266" s="168" t="s">
        <v>552</v>
      </c>
      <c r="N266" s="165">
        <v>43800</v>
      </c>
      <c r="O266" s="1"/>
      <c r="P266" s="1"/>
      <c r="Q266" s="1"/>
      <c r="R266" s="6" t="s">
        <v>727</v>
      </c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185">
        <v>140</v>
      </c>
      <c r="B267" s="186">
        <v>43469</v>
      </c>
      <c r="C267" s="186"/>
      <c r="D267" s="187" t="s">
        <v>157</v>
      </c>
      <c r="E267" s="188" t="s">
        <v>570</v>
      </c>
      <c r="F267" s="188">
        <v>875</v>
      </c>
      <c r="G267" s="188"/>
      <c r="H267" s="188">
        <v>1165</v>
      </c>
      <c r="I267" s="190">
        <v>1185</v>
      </c>
      <c r="J267" s="160" t="s">
        <v>743</v>
      </c>
      <c r="K267" s="161">
        <f t="shared" si="126"/>
        <v>290</v>
      </c>
      <c r="L267" s="162">
        <f t="shared" si="127"/>
        <v>0.33142857142857141</v>
      </c>
      <c r="M267" s="157" t="s">
        <v>540</v>
      </c>
      <c r="N267" s="163">
        <v>43847</v>
      </c>
      <c r="O267" s="1"/>
      <c r="P267" s="1"/>
      <c r="Q267" s="1"/>
      <c r="R267" s="6" t="s">
        <v>727</v>
      </c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185">
        <v>141</v>
      </c>
      <c r="B268" s="186">
        <v>43559</v>
      </c>
      <c r="C268" s="186"/>
      <c r="D268" s="187" t="s">
        <v>332</v>
      </c>
      <c r="E268" s="188" t="s">
        <v>570</v>
      </c>
      <c r="F268" s="188">
        <f>387-14.63</f>
        <v>372.37</v>
      </c>
      <c r="G268" s="188"/>
      <c r="H268" s="188">
        <v>490</v>
      </c>
      <c r="I268" s="190">
        <v>490</v>
      </c>
      <c r="J268" s="160" t="s">
        <v>628</v>
      </c>
      <c r="K268" s="161">
        <f t="shared" si="126"/>
        <v>117.63</v>
      </c>
      <c r="L268" s="162">
        <f t="shared" si="127"/>
        <v>0.31589548030185027</v>
      </c>
      <c r="M268" s="157" t="s">
        <v>540</v>
      </c>
      <c r="N268" s="163">
        <v>43850</v>
      </c>
      <c r="O268" s="1"/>
      <c r="P268" s="1"/>
      <c r="Q268" s="1"/>
      <c r="R268" s="6" t="s">
        <v>727</v>
      </c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198">
        <v>142</v>
      </c>
      <c r="B269" s="199">
        <v>43578</v>
      </c>
      <c r="C269" s="199"/>
      <c r="D269" s="200" t="s">
        <v>744</v>
      </c>
      <c r="E269" s="201" t="s">
        <v>542</v>
      </c>
      <c r="F269" s="201">
        <v>220</v>
      </c>
      <c r="G269" s="201"/>
      <c r="H269" s="201">
        <v>127.5</v>
      </c>
      <c r="I269" s="202">
        <v>284</v>
      </c>
      <c r="J269" s="170" t="s">
        <v>745</v>
      </c>
      <c r="K269" s="171">
        <f t="shared" si="126"/>
        <v>-92.5</v>
      </c>
      <c r="L269" s="172">
        <f t="shared" si="127"/>
        <v>-0.42045454545454547</v>
      </c>
      <c r="M269" s="168" t="s">
        <v>552</v>
      </c>
      <c r="N269" s="165">
        <v>43896</v>
      </c>
      <c r="O269" s="1"/>
      <c r="P269" s="1"/>
      <c r="Q269" s="1"/>
      <c r="R269" s="6" t="s">
        <v>727</v>
      </c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185">
        <v>143</v>
      </c>
      <c r="B270" s="186">
        <v>43622</v>
      </c>
      <c r="C270" s="186"/>
      <c r="D270" s="187" t="s">
        <v>450</v>
      </c>
      <c r="E270" s="188" t="s">
        <v>542</v>
      </c>
      <c r="F270" s="188">
        <v>332.8</v>
      </c>
      <c r="G270" s="188"/>
      <c r="H270" s="188">
        <v>405</v>
      </c>
      <c r="I270" s="190">
        <v>419</v>
      </c>
      <c r="J270" s="160" t="s">
        <v>746</v>
      </c>
      <c r="K270" s="161">
        <f t="shared" si="126"/>
        <v>72.199999999999989</v>
      </c>
      <c r="L270" s="162">
        <f t="shared" si="127"/>
        <v>0.21694711538461534</v>
      </c>
      <c r="M270" s="157" t="s">
        <v>540</v>
      </c>
      <c r="N270" s="163">
        <v>43860</v>
      </c>
      <c r="O270" s="1"/>
      <c r="P270" s="1"/>
      <c r="Q270" s="1"/>
      <c r="R270" s="6" t="s">
        <v>731</v>
      </c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179">
        <v>144</v>
      </c>
      <c r="B271" s="178">
        <v>43641</v>
      </c>
      <c r="C271" s="178"/>
      <c r="D271" s="179" t="s">
        <v>150</v>
      </c>
      <c r="E271" s="180" t="s">
        <v>570</v>
      </c>
      <c r="F271" s="180">
        <v>386</v>
      </c>
      <c r="G271" s="181"/>
      <c r="H271" s="181">
        <v>395</v>
      </c>
      <c r="I271" s="181">
        <v>452</v>
      </c>
      <c r="J271" s="182" t="s">
        <v>747</v>
      </c>
      <c r="K271" s="183">
        <f t="shared" si="126"/>
        <v>9</v>
      </c>
      <c r="L271" s="184">
        <f t="shared" si="127"/>
        <v>2.3316062176165803E-2</v>
      </c>
      <c r="M271" s="180" t="s">
        <v>661</v>
      </c>
      <c r="N271" s="178">
        <v>43868</v>
      </c>
      <c r="O271" s="1"/>
      <c r="P271" s="1"/>
      <c r="Q271" s="1"/>
      <c r="R271" s="6" t="s">
        <v>731</v>
      </c>
      <c r="S271" s="1"/>
      <c r="T271" s="1"/>
      <c r="U271" s="1"/>
      <c r="V271" s="1"/>
      <c r="W271" s="1"/>
      <c r="X271" s="1"/>
      <c r="Y271" s="1"/>
      <c r="Z271" s="1"/>
    </row>
    <row r="272" spans="1:26" ht="12.75" customHeight="1">
      <c r="A272" s="179">
        <v>145</v>
      </c>
      <c r="B272" s="178">
        <v>43707</v>
      </c>
      <c r="C272" s="178"/>
      <c r="D272" s="179" t="s">
        <v>130</v>
      </c>
      <c r="E272" s="180" t="s">
        <v>570</v>
      </c>
      <c r="F272" s="180">
        <v>137.5</v>
      </c>
      <c r="G272" s="181"/>
      <c r="H272" s="181">
        <v>138.5</v>
      </c>
      <c r="I272" s="181">
        <v>190</v>
      </c>
      <c r="J272" s="182" t="s">
        <v>765</v>
      </c>
      <c r="K272" s="183">
        <f>H272-F272</f>
        <v>1</v>
      </c>
      <c r="L272" s="184">
        <f>K272/F272</f>
        <v>7.2727272727272727E-3</v>
      </c>
      <c r="M272" s="180" t="s">
        <v>661</v>
      </c>
      <c r="N272" s="178">
        <v>44432</v>
      </c>
      <c r="O272" s="1"/>
      <c r="P272" s="1"/>
      <c r="Q272" s="1"/>
      <c r="R272" s="6" t="s">
        <v>727</v>
      </c>
      <c r="S272" s="1"/>
      <c r="T272" s="1"/>
      <c r="U272" s="1"/>
      <c r="V272" s="1"/>
      <c r="W272" s="1"/>
      <c r="X272" s="1"/>
      <c r="Y272" s="1"/>
      <c r="Z272" s="1"/>
    </row>
    <row r="273" spans="1:26" ht="12.75" customHeight="1">
      <c r="A273" s="185">
        <v>146</v>
      </c>
      <c r="B273" s="186">
        <v>43731</v>
      </c>
      <c r="C273" s="186"/>
      <c r="D273" s="187" t="s">
        <v>406</v>
      </c>
      <c r="E273" s="188" t="s">
        <v>570</v>
      </c>
      <c r="F273" s="188">
        <v>235</v>
      </c>
      <c r="G273" s="188"/>
      <c r="H273" s="188">
        <v>295</v>
      </c>
      <c r="I273" s="190">
        <v>296</v>
      </c>
      <c r="J273" s="160" t="s">
        <v>748</v>
      </c>
      <c r="K273" s="161">
        <f t="shared" ref="K273:K279" si="128">H273-F273</f>
        <v>60</v>
      </c>
      <c r="L273" s="162">
        <f t="shared" ref="L273:L279" si="129">K273/F273</f>
        <v>0.25531914893617019</v>
      </c>
      <c r="M273" s="157" t="s">
        <v>540</v>
      </c>
      <c r="N273" s="163">
        <v>43844</v>
      </c>
      <c r="O273" s="1"/>
      <c r="P273" s="1"/>
      <c r="Q273" s="1"/>
      <c r="R273" s="6" t="s">
        <v>731</v>
      </c>
      <c r="S273" s="1"/>
      <c r="T273" s="1"/>
      <c r="U273" s="1"/>
      <c r="V273" s="1"/>
      <c r="W273" s="1"/>
      <c r="X273" s="1"/>
      <c r="Y273" s="1"/>
      <c r="Z273" s="1"/>
    </row>
    <row r="274" spans="1:26" ht="12.75" customHeight="1">
      <c r="A274" s="185">
        <v>147</v>
      </c>
      <c r="B274" s="186">
        <v>43752</v>
      </c>
      <c r="C274" s="186"/>
      <c r="D274" s="187" t="s">
        <v>749</v>
      </c>
      <c r="E274" s="188" t="s">
        <v>570</v>
      </c>
      <c r="F274" s="188">
        <v>277.5</v>
      </c>
      <c r="G274" s="188"/>
      <c r="H274" s="188">
        <v>333</v>
      </c>
      <c r="I274" s="190">
        <v>333</v>
      </c>
      <c r="J274" s="160" t="s">
        <v>750</v>
      </c>
      <c r="K274" s="161">
        <f t="shared" si="128"/>
        <v>55.5</v>
      </c>
      <c r="L274" s="162">
        <f t="shared" si="129"/>
        <v>0.2</v>
      </c>
      <c r="M274" s="157" t="s">
        <v>540</v>
      </c>
      <c r="N274" s="163">
        <v>43846</v>
      </c>
      <c r="O274" s="1"/>
      <c r="P274" s="1"/>
      <c r="Q274" s="1"/>
      <c r="R274" s="6" t="s">
        <v>727</v>
      </c>
      <c r="S274" s="1"/>
      <c r="T274" s="1"/>
      <c r="U274" s="1"/>
      <c r="V274" s="1"/>
      <c r="W274" s="1"/>
      <c r="X274" s="1"/>
      <c r="Y274" s="1"/>
      <c r="Z274" s="1"/>
    </row>
    <row r="275" spans="1:26" ht="12.75" customHeight="1">
      <c r="A275" s="185">
        <v>148</v>
      </c>
      <c r="B275" s="186">
        <v>43752</v>
      </c>
      <c r="C275" s="186"/>
      <c r="D275" s="187" t="s">
        <v>751</v>
      </c>
      <c r="E275" s="188" t="s">
        <v>570</v>
      </c>
      <c r="F275" s="188">
        <v>930</v>
      </c>
      <c r="G275" s="188"/>
      <c r="H275" s="188">
        <v>1165</v>
      </c>
      <c r="I275" s="190">
        <v>1200</v>
      </c>
      <c r="J275" s="160" t="s">
        <v>752</v>
      </c>
      <c r="K275" s="161">
        <f t="shared" si="128"/>
        <v>235</v>
      </c>
      <c r="L275" s="162">
        <f t="shared" si="129"/>
        <v>0.25268817204301075</v>
      </c>
      <c r="M275" s="157" t="s">
        <v>540</v>
      </c>
      <c r="N275" s="163">
        <v>43847</v>
      </c>
      <c r="O275" s="1"/>
      <c r="P275" s="1"/>
      <c r="Q275" s="1"/>
      <c r="R275" s="6" t="s">
        <v>731</v>
      </c>
      <c r="S275" s="1"/>
      <c r="T275" s="1"/>
      <c r="U275" s="1"/>
      <c r="V275" s="1"/>
      <c r="W275" s="1"/>
      <c r="X275" s="1"/>
      <c r="Y275" s="1"/>
      <c r="Z275" s="1"/>
    </row>
    <row r="276" spans="1:26" ht="12.75" customHeight="1">
      <c r="A276" s="185">
        <v>149</v>
      </c>
      <c r="B276" s="186">
        <v>43753</v>
      </c>
      <c r="C276" s="186"/>
      <c r="D276" s="187" t="s">
        <v>753</v>
      </c>
      <c r="E276" s="188" t="s">
        <v>570</v>
      </c>
      <c r="F276" s="158">
        <v>111</v>
      </c>
      <c r="G276" s="188"/>
      <c r="H276" s="188">
        <v>141</v>
      </c>
      <c r="I276" s="190">
        <v>141</v>
      </c>
      <c r="J276" s="160" t="s">
        <v>555</v>
      </c>
      <c r="K276" s="161">
        <f t="shared" si="128"/>
        <v>30</v>
      </c>
      <c r="L276" s="162">
        <f t="shared" si="129"/>
        <v>0.27027027027027029</v>
      </c>
      <c r="M276" s="157" t="s">
        <v>540</v>
      </c>
      <c r="N276" s="163">
        <v>44328</v>
      </c>
      <c r="O276" s="1"/>
      <c r="P276" s="1"/>
      <c r="Q276" s="1"/>
      <c r="R276" s="6" t="s">
        <v>731</v>
      </c>
      <c r="S276" s="1"/>
      <c r="T276" s="1"/>
      <c r="U276" s="1"/>
      <c r="V276" s="1"/>
      <c r="W276" s="1"/>
      <c r="X276" s="1"/>
      <c r="Y276" s="1"/>
      <c r="Z276" s="1"/>
    </row>
    <row r="277" spans="1:26" ht="12.75" customHeight="1">
      <c r="A277" s="185">
        <v>150</v>
      </c>
      <c r="B277" s="186">
        <v>43753</v>
      </c>
      <c r="C277" s="186"/>
      <c r="D277" s="187" t="s">
        <v>754</v>
      </c>
      <c r="E277" s="188" t="s">
        <v>570</v>
      </c>
      <c r="F277" s="158">
        <v>296</v>
      </c>
      <c r="G277" s="188"/>
      <c r="H277" s="188">
        <v>370</v>
      </c>
      <c r="I277" s="190">
        <v>370</v>
      </c>
      <c r="J277" s="160" t="s">
        <v>628</v>
      </c>
      <c r="K277" s="161">
        <f t="shared" si="128"/>
        <v>74</v>
      </c>
      <c r="L277" s="162">
        <f t="shared" si="129"/>
        <v>0.25</v>
      </c>
      <c r="M277" s="157" t="s">
        <v>540</v>
      </c>
      <c r="N277" s="163">
        <v>43853</v>
      </c>
      <c r="O277" s="1"/>
      <c r="P277" s="1"/>
      <c r="Q277" s="1"/>
      <c r="R277" s="6" t="s">
        <v>731</v>
      </c>
      <c r="S277" s="1"/>
      <c r="T277" s="1"/>
      <c r="U277" s="1"/>
      <c r="V277" s="1"/>
      <c r="W277" s="1"/>
      <c r="X277" s="1"/>
      <c r="Y277" s="1"/>
      <c r="Z277" s="1"/>
    </row>
    <row r="278" spans="1:26" ht="12.75" customHeight="1">
      <c r="A278" s="185">
        <v>151</v>
      </c>
      <c r="B278" s="186">
        <v>43754</v>
      </c>
      <c r="C278" s="186"/>
      <c r="D278" s="187" t="s">
        <v>755</v>
      </c>
      <c r="E278" s="188" t="s">
        <v>570</v>
      </c>
      <c r="F278" s="158">
        <v>300</v>
      </c>
      <c r="G278" s="188"/>
      <c r="H278" s="188">
        <v>382.5</v>
      </c>
      <c r="I278" s="190">
        <v>344</v>
      </c>
      <c r="J278" s="160" t="s">
        <v>798</v>
      </c>
      <c r="K278" s="161">
        <f t="shared" si="128"/>
        <v>82.5</v>
      </c>
      <c r="L278" s="162">
        <f t="shared" si="129"/>
        <v>0.27500000000000002</v>
      </c>
      <c r="M278" s="157" t="s">
        <v>540</v>
      </c>
      <c r="N278" s="163">
        <v>44238</v>
      </c>
      <c r="O278" s="1"/>
      <c r="P278" s="1"/>
      <c r="Q278" s="1"/>
      <c r="R278" s="6" t="s">
        <v>731</v>
      </c>
      <c r="S278" s="1"/>
      <c r="T278" s="1"/>
      <c r="U278" s="1"/>
      <c r="V278" s="1"/>
      <c r="W278" s="1"/>
      <c r="X278" s="1"/>
      <c r="Y278" s="1"/>
      <c r="Z278" s="1"/>
    </row>
    <row r="279" spans="1:26" ht="12.75" customHeight="1">
      <c r="A279" s="185">
        <v>152</v>
      </c>
      <c r="B279" s="186">
        <v>43832</v>
      </c>
      <c r="C279" s="186"/>
      <c r="D279" s="187" t="s">
        <v>756</v>
      </c>
      <c r="E279" s="188" t="s">
        <v>570</v>
      </c>
      <c r="F279" s="158">
        <v>495</v>
      </c>
      <c r="G279" s="188"/>
      <c r="H279" s="188">
        <v>595</v>
      </c>
      <c r="I279" s="190">
        <v>590</v>
      </c>
      <c r="J279" s="160" t="s">
        <v>797</v>
      </c>
      <c r="K279" s="161">
        <f t="shared" si="128"/>
        <v>100</v>
      </c>
      <c r="L279" s="162">
        <f t="shared" si="129"/>
        <v>0.20202020202020202</v>
      </c>
      <c r="M279" s="157" t="s">
        <v>540</v>
      </c>
      <c r="N279" s="163">
        <v>44589</v>
      </c>
      <c r="O279" s="1"/>
      <c r="P279" s="1"/>
      <c r="Q279" s="1"/>
      <c r="R279" s="6" t="s">
        <v>731</v>
      </c>
      <c r="S279" s="1"/>
      <c r="T279" s="1"/>
      <c r="U279" s="1"/>
      <c r="V279" s="1"/>
      <c r="W279" s="1"/>
      <c r="X279" s="1"/>
      <c r="Y279" s="1"/>
      <c r="Z279" s="1"/>
    </row>
    <row r="280" spans="1:26" ht="12.75" customHeight="1">
      <c r="A280" s="185">
        <v>153</v>
      </c>
      <c r="B280" s="186">
        <v>43966</v>
      </c>
      <c r="C280" s="186"/>
      <c r="D280" s="187" t="s">
        <v>71</v>
      </c>
      <c r="E280" s="188" t="s">
        <v>570</v>
      </c>
      <c r="F280" s="158">
        <v>67.5</v>
      </c>
      <c r="G280" s="188"/>
      <c r="H280" s="188">
        <v>86</v>
      </c>
      <c r="I280" s="190">
        <v>86</v>
      </c>
      <c r="J280" s="160" t="s">
        <v>757</v>
      </c>
      <c r="K280" s="161">
        <f t="shared" ref="K280:K288" si="130">H280-F280</f>
        <v>18.5</v>
      </c>
      <c r="L280" s="162">
        <f t="shared" ref="L280:L288" si="131">K280/F280</f>
        <v>0.27407407407407408</v>
      </c>
      <c r="M280" s="157" t="s">
        <v>540</v>
      </c>
      <c r="N280" s="163">
        <v>44008</v>
      </c>
      <c r="O280" s="1"/>
      <c r="P280" s="1"/>
      <c r="Q280" s="1"/>
      <c r="R280" s="6" t="s">
        <v>731</v>
      </c>
      <c r="S280" s="1"/>
      <c r="T280" s="1"/>
      <c r="U280" s="1"/>
      <c r="V280" s="1"/>
      <c r="W280" s="1"/>
      <c r="X280" s="1"/>
      <c r="Y280" s="1"/>
      <c r="Z280" s="1"/>
    </row>
    <row r="281" spans="1:26" ht="12.75" customHeight="1">
      <c r="A281" s="185">
        <v>154</v>
      </c>
      <c r="B281" s="186">
        <v>44035</v>
      </c>
      <c r="C281" s="186"/>
      <c r="D281" s="187" t="s">
        <v>449</v>
      </c>
      <c r="E281" s="188" t="s">
        <v>570</v>
      </c>
      <c r="F281" s="158">
        <v>231</v>
      </c>
      <c r="G281" s="188"/>
      <c r="H281" s="188">
        <v>281</v>
      </c>
      <c r="I281" s="190">
        <v>281</v>
      </c>
      <c r="J281" s="160" t="s">
        <v>628</v>
      </c>
      <c r="K281" s="161">
        <f t="shared" si="130"/>
        <v>50</v>
      </c>
      <c r="L281" s="162">
        <f t="shared" si="131"/>
        <v>0.21645021645021645</v>
      </c>
      <c r="M281" s="157" t="s">
        <v>540</v>
      </c>
      <c r="N281" s="163">
        <v>44358</v>
      </c>
      <c r="O281" s="1"/>
      <c r="P281" s="1"/>
      <c r="Q281" s="1"/>
      <c r="R281" s="6" t="s">
        <v>731</v>
      </c>
      <c r="S281" s="1"/>
      <c r="T281" s="1"/>
      <c r="U281" s="1"/>
      <c r="V281" s="1"/>
      <c r="W281" s="1"/>
      <c r="X281" s="1"/>
      <c r="Y281" s="1"/>
      <c r="Z281" s="1"/>
    </row>
    <row r="282" spans="1:26" ht="12.75" customHeight="1">
      <c r="A282" s="185">
        <v>155</v>
      </c>
      <c r="B282" s="186">
        <v>44092</v>
      </c>
      <c r="C282" s="186"/>
      <c r="D282" s="187" t="s">
        <v>389</v>
      </c>
      <c r="E282" s="188" t="s">
        <v>570</v>
      </c>
      <c r="F282" s="188">
        <v>206</v>
      </c>
      <c r="G282" s="188"/>
      <c r="H282" s="188">
        <v>248</v>
      </c>
      <c r="I282" s="190">
        <v>248</v>
      </c>
      <c r="J282" s="160" t="s">
        <v>628</v>
      </c>
      <c r="K282" s="161">
        <f t="shared" si="130"/>
        <v>42</v>
      </c>
      <c r="L282" s="162">
        <f t="shared" si="131"/>
        <v>0.20388349514563106</v>
      </c>
      <c r="M282" s="157" t="s">
        <v>540</v>
      </c>
      <c r="N282" s="163">
        <v>44214</v>
      </c>
      <c r="O282" s="1"/>
      <c r="P282" s="1"/>
      <c r="Q282" s="1"/>
      <c r="R282" s="6" t="s">
        <v>731</v>
      </c>
      <c r="S282" s="1"/>
      <c r="T282" s="1"/>
      <c r="U282" s="1"/>
      <c r="V282" s="1"/>
      <c r="W282" s="1"/>
      <c r="X282" s="1"/>
      <c r="Y282" s="1"/>
      <c r="Z282" s="1"/>
    </row>
    <row r="283" spans="1:26" ht="12.75" customHeight="1">
      <c r="A283" s="185">
        <v>156</v>
      </c>
      <c r="B283" s="186">
        <v>44140</v>
      </c>
      <c r="C283" s="186"/>
      <c r="D283" s="187" t="s">
        <v>389</v>
      </c>
      <c r="E283" s="188" t="s">
        <v>570</v>
      </c>
      <c r="F283" s="188">
        <v>182.5</v>
      </c>
      <c r="G283" s="188"/>
      <c r="H283" s="188">
        <v>248</v>
      </c>
      <c r="I283" s="190">
        <v>248</v>
      </c>
      <c r="J283" s="160" t="s">
        <v>628</v>
      </c>
      <c r="K283" s="161">
        <f t="shared" si="130"/>
        <v>65.5</v>
      </c>
      <c r="L283" s="162">
        <f t="shared" si="131"/>
        <v>0.35890410958904112</v>
      </c>
      <c r="M283" s="157" t="s">
        <v>540</v>
      </c>
      <c r="N283" s="163">
        <v>44214</v>
      </c>
      <c r="O283" s="1"/>
      <c r="P283" s="1"/>
      <c r="Q283" s="1"/>
      <c r="R283" s="6" t="s">
        <v>731</v>
      </c>
      <c r="S283" s="1"/>
      <c r="T283" s="1"/>
      <c r="U283" s="1"/>
      <c r="V283" s="1"/>
      <c r="W283" s="1"/>
      <c r="X283" s="1"/>
      <c r="Y283" s="1"/>
      <c r="Z283" s="1"/>
    </row>
    <row r="284" spans="1:26" ht="12.75" customHeight="1">
      <c r="A284" s="185">
        <v>157</v>
      </c>
      <c r="B284" s="186">
        <v>44140</v>
      </c>
      <c r="C284" s="186"/>
      <c r="D284" s="187" t="s">
        <v>316</v>
      </c>
      <c r="E284" s="188" t="s">
        <v>570</v>
      </c>
      <c r="F284" s="188">
        <v>247.5</v>
      </c>
      <c r="G284" s="188"/>
      <c r="H284" s="188">
        <v>320</v>
      </c>
      <c r="I284" s="190">
        <v>320</v>
      </c>
      <c r="J284" s="160" t="s">
        <v>628</v>
      </c>
      <c r="K284" s="161">
        <f t="shared" si="130"/>
        <v>72.5</v>
      </c>
      <c r="L284" s="162">
        <f t="shared" si="131"/>
        <v>0.29292929292929293</v>
      </c>
      <c r="M284" s="157" t="s">
        <v>540</v>
      </c>
      <c r="N284" s="163">
        <v>44323</v>
      </c>
      <c r="O284" s="1"/>
      <c r="P284" s="1"/>
      <c r="Q284" s="1"/>
      <c r="R284" s="6" t="s">
        <v>731</v>
      </c>
      <c r="S284" s="1"/>
      <c r="T284" s="1"/>
      <c r="U284" s="1"/>
      <c r="V284" s="1"/>
      <c r="W284" s="1"/>
      <c r="X284" s="1"/>
      <c r="Y284" s="1"/>
      <c r="Z284" s="1"/>
    </row>
    <row r="285" spans="1:26" ht="12.75" customHeight="1">
      <c r="A285" s="185">
        <v>158</v>
      </c>
      <c r="B285" s="186">
        <v>44140</v>
      </c>
      <c r="C285" s="186"/>
      <c r="D285" s="187" t="s">
        <v>269</v>
      </c>
      <c r="E285" s="188" t="s">
        <v>570</v>
      </c>
      <c r="F285" s="158">
        <v>925</v>
      </c>
      <c r="G285" s="188"/>
      <c r="H285" s="188">
        <v>1095</v>
      </c>
      <c r="I285" s="190">
        <v>1093</v>
      </c>
      <c r="J285" s="160" t="s">
        <v>758</v>
      </c>
      <c r="K285" s="161">
        <f t="shared" si="130"/>
        <v>170</v>
      </c>
      <c r="L285" s="162">
        <f t="shared" si="131"/>
        <v>0.18378378378378379</v>
      </c>
      <c r="M285" s="157" t="s">
        <v>540</v>
      </c>
      <c r="N285" s="163">
        <v>44201</v>
      </c>
      <c r="O285" s="1"/>
      <c r="P285" s="1"/>
      <c r="Q285" s="1"/>
      <c r="R285" s="6" t="s">
        <v>731</v>
      </c>
      <c r="S285" s="1"/>
      <c r="T285" s="1"/>
      <c r="U285" s="1"/>
      <c r="V285" s="1"/>
      <c r="W285" s="1"/>
      <c r="X285" s="1"/>
      <c r="Y285" s="1"/>
      <c r="Z285" s="1"/>
    </row>
    <row r="286" spans="1:26" ht="12.75" customHeight="1">
      <c r="A286" s="185">
        <v>159</v>
      </c>
      <c r="B286" s="186">
        <v>44140</v>
      </c>
      <c r="C286" s="186"/>
      <c r="D286" s="187" t="s">
        <v>332</v>
      </c>
      <c r="E286" s="188" t="s">
        <v>570</v>
      </c>
      <c r="F286" s="158">
        <v>332.5</v>
      </c>
      <c r="G286" s="188"/>
      <c r="H286" s="188">
        <v>393</v>
      </c>
      <c r="I286" s="190">
        <v>406</v>
      </c>
      <c r="J286" s="160" t="s">
        <v>759</v>
      </c>
      <c r="K286" s="161">
        <f t="shared" si="130"/>
        <v>60.5</v>
      </c>
      <c r="L286" s="162">
        <f t="shared" si="131"/>
        <v>0.18195488721804512</v>
      </c>
      <c r="M286" s="157" t="s">
        <v>540</v>
      </c>
      <c r="N286" s="163">
        <v>44256</v>
      </c>
      <c r="O286" s="1"/>
      <c r="P286" s="1"/>
      <c r="Q286" s="1"/>
      <c r="R286" s="6" t="s">
        <v>731</v>
      </c>
      <c r="S286" s="1"/>
      <c r="T286" s="1"/>
      <c r="U286" s="1"/>
      <c r="V286" s="1"/>
      <c r="W286" s="1"/>
      <c r="X286" s="1"/>
      <c r="Y286" s="1"/>
      <c r="Z286" s="1"/>
    </row>
    <row r="287" spans="1:26" ht="12.75" customHeight="1">
      <c r="A287" s="185">
        <v>160</v>
      </c>
      <c r="B287" s="186">
        <v>44141</v>
      </c>
      <c r="C287" s="186"/>
      <c r="D287" s="187" t="s">
        <v>449</v>
      </c>
      <c r="E287" s="188" t="s">
        <v>570</v>
      </c>
      <c r="F287" s="158">
        <v>231</v>
      </c>
      <c r="G287" s="188"/>
      <c r="H287" s="188">
        <v>281</v>
      </c>
      <c r="I287" s="190">
        <v>281</v>
      </c>
      <c r="J287" s="160" t="s">
        <v>628</v>
      </c>
      <c r="K287" s="161">
        <f t="shared" si="130"/>
        <v>50</v>
      </c>
      <c r="L287" s="162">
        <f t="shared" si="131"/>
        <v>0.21645021645021645</v>
      </c>
      <c r="M287" s="157" t="s">
        <v>540</v>
      </c>
      <c r="N287" s="163">
        <v>44358</v>
      </c>
      <c r="O287" s="1"/>
      <c r="P287" s="1"/>
      <c r="Q287" s="1"/>
      <c r="R287" s="6" t="s">
        <v>731</v>
      </c>
      <c r="S287" s="1"/>
      <c r="T287" s="1"/>
      <c r="U287" s="1"/>
      <c r="V287" s="1"/>
      <c r="W287" s="1"/>
      <c r="X287" s="1"/>
      <c r="Y287" s="1"/>
      <c r="Z287" s="1"/>
    </row>
    <row r="288" spans="1:26" ht="12.75" customHeight="1">
      <c r="A288" s="185">
        <v>161</v>
      </c>
      <c r="B288" s="186">
        <v>44187</v>
      </c>
      <c r="C288" s="186"/>
      <c r="D288" s="187" t="s">
        <v>425</v>
      </c>
      <c r="E288" s="188" t="s">
        <v>570</v>
      </c>
      <c r="F288" s="158">
        <v>190</v>
      </c>
      <c r="G288" s="188"/>
      <c r="H288" s="188">
        <v>239</v>
      </c>
      <c r="I288" s="190">
        <v>239</v>
      </c>
      <c r="J288" s="160" t="s">
        <v>851</v>
      </c>
      <c r="K288" s="161">
        <f t="shared" si="130"/>
        <v>49</v>
      </c>
      <c r="L288" s="162">
        <f t="shared" si="131"/>
        <v>0.25789473684210529</v>
      </c>
      <c r="M288" s="157" t="s">
        <v>540</v>
      </c>
      <c r="N288" s="163">
        <v>44844</v>
      </c>
      <c r="O288" s="1"/>
      <c r="P288" s="1"/>
      <c r="Q288" s="1"/>
      <c r="R288" s="6" t="s">
        <v>731</v>
      </c>
    </row>
    <row r="289" spans="1:26" ht="12.75" customHeight="1">
      <c r="A289" s="185">
        <v>162</v>
      </c>
      <c r="B289" s="186">
        <v>44258</v>
      </c>
      <c r="C289" s="186"/>
      <c r="D289" s="187" t="s">
        <v>756</v>
      </c>
      <c r="E289" s="188" t="s">
        <v>570</v>
      </c>
      <c r="F289" s="158">
        <v>495</v>
      </c>
      <c r="G289" s="188"/>
      <c r="H289" s="188">
        <v>595</v>
      </c>
      <c r="I289" s="190">
        <v>590</v>
      </c>
      <c r="J289" s="160" t="s">
        <v>797</v>
      </c>
      <c r="K289" s="161">
        <f t="shared" ref="K289:K296" si="132">H289-F289</f>
        <v>100</v>
      </c>
      <c r="L289" s="162">
        <f t="shared" ref="L289:L296" si="133">K289/F289</f>
        <v>0.20202020202020202</v>
      </c>
      <c r="M289" s="157" t="s">
        <v>540</v>
      </c>
      <c r="N289" s="163">
        <v>44589</v>
      </c>
      <c r="O289" s="1"/>
      <c r="P289" s="1"/>
      <c r="R289" s="6" t="s">
        <v>731</v>
      </c>
    </row>
    <row r="290" spans="1:26" ht="12.75" customHeight="1">
      <c r="A290" s="185">
        <v>163</v>
      </c>
      <c r="B290" s="186">
        <v>44274</v>
      </c>
      <c r="C290" s="186"/>
      <c r="D290" s="187" t="s">
        <v>332</v>
      </c>
      <c r="E290" s="188" t="s">
        <v>570</v>
      </c>
      <c r="F290" s="158">
        <v>355</v>
      </c>
      <c r="G290" s="188"/>
      <c r="H290" s="188">
        <v>422.5</v>
      </c>
      <c r="I290" s="190">
        <v>420</v>
      </c>
      <c r="J290" s="160" t="s">
        <v>760</v>
      </c>
      <c r="K290" s="161">
        <f t="shared" si="132"/>
        <v>67.5</v>
      </c>
      <c r="L290" s="162">
        <f t="shared" si="133"/>
        <v>0.19014084507042253</v>
      </c>
      <c r="M290" s="157" t="s">
        <v>540</v>
      </c>
      <c r="N290" s="163">
        <v>44361</v>
      </c>
      <c r="O290" s="1"/>
      <c r="R290" s="203" t="s">
        <v>731</v>
      </c>
      <c r="S290" s="1"/>
      <c r="T290" s="1"/>
      <c r="U290" s="1"/>
      <c r="V290" s="1"/>
      <c r="W290" s="1"/>
      <c r="X290" s="1"/>
      <c r="Y290" s="1"/>
      <c r="Z290" s="1"/>
    </row>
    <row r="291" spans="1:26" ht="12.75" customHeight="1">
      <c r="A291" s="185">
        <v>164</v>
      </c>
      <c r="B291" s="186">
        <v>44295</v>
      </c>
      <c r="C291" s="186"/>
      <c r="D291" s="187" t="s">
        <v>761</v>
      </c>
      <c r="E291" s="188" t="s">
        <v>570</v>
      </c>
      <c r="F291" s="158">
        <v>555</v>
      </c>
      <c r="G291" s="188"/>
      <c r="H291" s="188">
        <v>663</v>
      </c>
      <c r="I291" s="190">
        <v>663</v>
      </c>
      <c r="J291" s="160" t="s">
        <v>762</v>
      </c>
      <c r="K291" s="161">
        <f t="shared" si="132"/>
        <v>108</v>
      </c>
      <c r="L291" s="162">
        <f t="shared" si="133"/>
        <v>0.19459459459459461</v>
      </c>
      <c r="M291" s="157" t="s">
        <v>540</v>
      </c>
      <c r="N291" s="163">
        <v>44321</v>
      </c>
      <c r="O291" s="1"/>
      <c r="P291" s="1"/>
      <c r="Q291" s="1"/>
      <c r="R291" s="203" t="s">
        <v>731</v>
      </c>
    </row>
    <row r="292" spans="1:26" ht="12.75" customHeight="1">
      <c r="A292" s="185">
        <v>165</v>
      </c>
      <c r="B292" s="186">
        <v>44308</v>
      </c>
      <c r="C292" s="186"/>
      <c r="D292" s="187" t="s">
        <v>360</v>
      </c>
      <c r="E292" s="188" t="s">
        <v>570</v>
      </c>
      <c r="F292" s="158">
        <v>126.5</v>
      </c>
      <c r="G292" s="188"/>
      <c r="H292" s="188">
        <v>155</v>
      </c>
      <c r="I292" s="190">
        <v>155</v>
      </c>
      <c r="J292" s="160" t="s">
        <v>628</v>
      </c>
      <c r="K292" s="161">
        <f t="shared" si="132"/>
        <v>28.5</v>
      </c>
      <c r="L292" s="162">
        <f t="shared" si="133"/>
        <v>0.22529644268774704</v>
      </c>
      <c r="M292" s="157" t="s">
        <v>540</v>
      </c>
      <c r="N292" s="163">
        <v>44362</v>
      </c>
      <c r="O292" s="1"/>
      <c r="R292" s="203" t="s">
        <v>731</v>
      </c>
    </row>
    <row r="293" spans="1:26" ht="12.75" customHeight="1">
      <c r="A293" s="230">
        <v>166</v>
      </c>
      <c r="B293" s="231">
        <v>44368</v>
      </c>
      <c r="C293" s="231"/>
      <c r="D293" s="232" t="s">
        <v>377</v>
      </c>
      <c r="E293" s="233" t="s">
        <v>570</v>
      </c>
      <c r="F293" s="234">
        <v>287.5</v>
      </c>
      <c r="G293" s="233"/>
      <c r="H293" s="233">
        <v>245</v>
      </c>
      <c r="I293" s="235">
        <v>344</v>
      </c>
      <c r="J293" s="170" t="s">
        <v>792</v>
      </c>
      <c r="K293" s="171">
        <f t="shared" si="132"/>
        <v>-42.5</v>
      </c>
      <c r="L293" s="172">
        <f t="shared" si="133"/>
        <v>-0.14782608695652175</v>
      </c>
      <c r="M293" s="168" t="s">
        <v>552</v>
      </c>
      <c r="N293" s="165">
        <v>44508</v>
      </c>
      <c r="O293" s="1"/>
      <c r="R293" s="203" t="s">
        <v>731</v>
      </c>
    </row>
    <row r="294" spans="1:26" ht="12.75" customHeight="1">
      <c r="A294" s="185">
        <v>167</v>
      </c>
      <c r="B294" s="186">
        <v>44368</v>
      </c>
      <c r="C294" s="186"/>
      <c r="D294" s="187" t="s">
        <v>449</v>
      </c>
      <c r="E294" s="188" t="s">
        <v>570</v>
      </c>
      <c r="F294" s="158">
        <v>241</v>
      </c>
      <c r="G294" s="188"/>
      <c r="H294" s="188">
        <v>298</v>
      </c>
      <c r="I294" s="190">
        <v>320</v>
      </c>
      <c r="J294" s="160" t="s">
        <v>628</v>
      </c>
      <c r="K294" s="161">
        <f t="shared" si="132"/>
        <v>57</v>
      </c>
      <c r="L294" s="162">
        <f t="shared" si="133"/>
        <v>0.23651452282157676</v>
      </c>
      <c r="M294" s="157" t="s">
        <v>540</v>
      </c>
      <c r="N294" s="163">
        <v>44802</v>
      </c>
      <c r="O294" s="41"/>
      <c r="R294" s="203" t="s">
        <v>731</v>
      </c>
    </row>
    <row r="295" spans="1:26" ht="12.75" customHeight="1">
      <c r="A295" s="185">
        <v>168</v>
      </c>
      <c r="B295" s="186">
        <v>44406</v>
      </c>
      <c r="C295" s="186"/>
      <c r="D295" s="187" t="s">
        <v>360</v>
      </c>
      <c r="E295" s="188" t="s">
        <v>570</v>
      </c>
      <c r="F295" s="158">
        <v>162.5</v>
      </c>
      <c r="G295" s="188"/>
      <c r="H295" s="188">
        <v>200</v>
      </c>
      <c r="I295" s="190">
        <v>200</v>
      </c>
      <c r="J295" s="160" t="s">
        <v>628</v>
      </c>
      <c r="K295" s="161">
        <f t="shared" si="132"/>
        <v>37.5</v>
      </c>
      <c r="L295" s="162">
        <f t="shared" si="133"/>
        <v>0.23076923076923078</v>
      </c>
      <c r="M295" s="157" t="s">
        <v>540</v>
      </c>
      <c r="N295" s="163">
        <v>44802</v>
      </c>
      <c r="O295" s="1"/>
      <c r="R295" s="203" t="s">
        <v>731</v>
      </c>
    </row>
    <row r="296" spans="1:26" ht="12.75" customHeight="1">
      <c r="A296" s="185">
        <v>169</v>
      </c>
      <c r="B296" s="186">
        <v>44462</v>
      </c>
      <c r="C296" s="186"/>
      <c r="D296" s="187" t="s">
        <v>767</v>
      </c>
      <c r="E296" s="188" t="s">
        <v>570</v>
      </c>
      <c r="F296" s="158">
        <v>1235</v>
      </c>
      <c r="G296" s="188"/>
      <c r="H296" s="188">
        <v>1505</v>
      </c>
      <c r="I296" s="190">
        <v>1500</v>
      </c>
      <c r="J296" s="160" t="s">
        <v>628</v>
      </c>
      <c r="K296" s="161">
        <f t="shared" si="132"/>
        <v>270</v>
      </c>
      <c r="L296" s="162">
        <f t="shared" si="133"/>
        <v>0.21862348178137653</v>
      </c>
      <c r="M296" s="157" t="s">
        <v>540</v>
      </c>
      <c r="N296" s="163">
        <v>44564</v>
      </c>
      <c r="O296" s="1"/>
      <c r="R296" s="203" t="s">
        <v>731</v>
      </c>
    </row>
    <row r="297" spans="1:26" ht="12.75" customHeight="1">
      <c r="A297" s="215">
        <v>170</v>
      </c>
      <c r="B297" s="216">
        <v>44480</v>
      </c>
      <c r="C297" s="216"/>
      <c r="D297" s="217" t="s">
        <v>769</v>
      </c>
      <c r="E297" s="218" t="s">
        <v>570</v>
      </c>
      <c r="F297" s="219" t="s">
        <v>772</v>
      </c>
      <c r="G297" s="218"/>
      <c r="H297" s="218"/>
      <c r="I297" s="218">
        <v>145</v>
      </c>
      <c r="J297" s="220" t="s">
        <v>543</v>
      </c>
      <c r="K297" s="215"/>
      <c r="L297" s="216"/>
      <c r="M297" s="216"/>
      <c r="N297" s="217"/>
      <c r="O297" s="41"/>
      <c r="R297" s="203" t="s">
        <v>731</v>
      </c>
    </row>
    <row r="298" spans="1:26" ht="12.75" customHeight="1">
      <c r="A298" s="221">
        <v>171</v>
      </c>
      <c r="B298" s="222">
        <v>44481</v>
      </c>
      <c r="C298" s="222"/>
      <c r="D298" s="223" t="s">
        <v>258</v>
      </c>
      <c r="E298" s="224" t="s">
        <v>570</v>
      </c>
      <c r="F298" s="225" t="s">
        <v>771</v>
      </c>
      <c r="G298" s="224"/>
      <c r="H298" s="224"/>
      <c r="I298" s="224">
        <v>380</v>
      </c>
      <c r="J298" s="226" t="s">
        <v>543</v>
      </c>
      <c r="K298" s="221"/>
      <c r="L298" s="222"/>
      <c r="M298" s="222"/>
      <c r="N298" s="223"/>
      <c r="O298" s="41"/>
      <c r="R298" s="203" t="s">
        <v>731</v>
      </c>
    </row>
    <row r="299" spans="1:26" ht="12.75" customHeight="1">
      <c r="A299" s="185">
        <v>172</v>
      </c>
      <c r="B299" s="186">
        <v>44481</v>
      </c>
      <c r="C299" s="186"/>
      <c r="D299" s="187" t="s">
        <v>384</v>
      </c>
      <c r="E299" s="188" t="s">
        <v>570</v>
      </c>
      <c r="F299" s="158">
        <v>45.5</v>
      </c>
      <c r="G299" s="188"/>
      <c r="H299" s="188">
        <v>56.5</v>
      </c>
      <c r="I299" s="190">
        <v>56</v>
      </c>
      <c r="J299" s="160" t="s">
        <v>887</v>
      </c>
      <c r="K299" s="161">
        <f>H299-F299</f>
        <v>11</v>
      </c>
      <c r="L299" s="162">
        <f>K299/F299</f>
        <v>0.24175824175824176</v>
      </c>
      <c r="M299" s="157" t="s">
        <v>540</v>
      </c>
      <c r="N299" s="163">
        <v>44881</v>
      </c>
      <c r="O299" s="41"/>
      <c r="R299" s="203"/>
    </row>
    <row r="300" spans="1:26" ht="12.75" customHeight="1">
      <c r="A300" s="185">
        <v>173</v>
      </c>
      <c r="B300" s="186">
        <v>44551</v>
      </c>
      <c r="C300" s="186"/>
      <c r="D300" s="187" t="s">
        <v>118</v>
      </c>
      <c r="E300" s="188" t="s">
        <v>570</v>
      </c>
      <c r="F300" s="158">
        <v>2300</v>
      </c>
      <c r="G300" s="188"/>
      <c r="H300" s="188">
        <f>(2820+2200)/2</f>
        <v>2510</v>
      </c>
      <c r="I300" s="190">
        <v>3000</v>
      </c>
      <c r="J300" s="160" t="s">
        <v>805</v>
      </c>
      <c r="K300" s="161">
        <f>H300-F300</f>
        <v>210</v>
      </c>
      <c r="L300" s="162">
        <f>K300/F300</f>
        <v>9.1304347826086957E-2</v>
      </c>
      <c r="M300" s="157" t="s">
        <v>540</v>
      </c>
      <c r="N300" s="163">
        <v>44649</v>
      </c>
      <c r="O300" s="1"/>
      <c r="R300" s="203"/>
    </row>
    <row r="301" spans="1:26" ht="12.75" customHeight="1">
      <c r="A301" s="227">
        <v>174</v>
      </c>
      <c r="B301" s="222">
        <v>44606</v>
      </c>
      <c r="C301" s="227"/>
      <c r="D301" s="227" t="s">
        <v>404</v>
      </c>
      <c r="E301" s="224" t="s">
        <v>570</v>
      </c>
      <c r="F301" s="224" t="s">
        <v>800</v>
      </c>
      <c r="G301" s="224"/>
      <c r="H301" s="224"/>
      <c r="I301" s="224">
        <v>764</v>
      </c>
      <c r="J301" s="224" t="s">
        <v>543</v>
      </c>
      <c r="K301" s="224"/>
      <c r="L301" s="224"/>
      <c r="M301" s="224"/>
      <c r="N301" s="227"/>
      <c r="O301" s="41"/>
      <c r="R301" s="203"/>
    </row>
    <row r="302" spans="1:26" ht="12.75" customHeight="1">
      <c r="A302" s="185">
        <v>175</v>
      </c>
      <c r="B302" s="186">
        <v>44613</v>
      </c>
      <c r="C302" s="186"/>
      <c r="D302" s="187" t="s">
        <v>767</v>
      </c>
      <c r="E302" s="188" t="s">
        <v>570</v>
      </c>
      <c r="F302" s="158">
        <v>1255</v>
      </c>
      <c r="G302" s="188"/>
      <c r="H302" s="188">
        <v>1515</v>
      </c>
      <c r="I302" s="190">
        <v>1510</v>
      </c>
      <c r="J302" s="160" t="s">
        <v>628</v>
      </c>
      <c r="K302" s="161">
        <f>H302-F302</f>
        <v>260</v>
      </c>
      <c r="L302" s="162">
        <f>K302/F302</f>
        <v>0.20717131474103587</v>
      </c>
      <c r="M302" s="157" t="s">
        <v>540</v>
      </c>
      <c r="N302" s="163">
        <v>44834</v>
      </c>
      <c r="O302" s="41"/>
      <c r="R302" s="203"/>
    </row>
    <row r="303" spans="1:26" ht="12.75" customHeight="1">
      <c r="A303">
        <v>176</v>
      </c>
      <c r="B303" s="222">
        <v>44670</v>
      </c>
      <c r="C303" s="222"/>
      <c r="D303" s="227" t="s">
        <v>505</v>
      </c>
      <c r="E303" s="260" t="s">
        <v>570</v>
      </c>
      <c r="F303" s="224" t="s">
        <v>807</v>
      </c>
      <c r="G303" s="224"/>
      <c r="H303" s="224"/>
      <c r="I303" s="224">
        <v>553</v>
      </c>
      <c r="J303" s="224" t="s">
        <v>543</v>
      </c>
      <c r="K303" s="224"/>
      <c r="L303" s="224"/>
      <c r="M303" s="224"/>
      <c r="N303" s="224"/>
      <c r="O303" s="41"/>
      <c r="R303" s="203"/>
    </row>
    <row r="304" spans="1:26" ht="12.75" customHeight="1">
      <c r="A304" s="185">
        <v>177</v>
      </c>
      <c r="B304" s="186">
        <v>44746</v>
      </c>
      <c r="C304" s="186"/>
      <c r="D304" s="187" t="s">
        <v>841</v>
      </c>
      <c r="E304" s="188" t="s">
        <v>570</v>
      </c>
      <c r="F304" s="158">
        <v>207.5</v>
      </c>
      <c r="G304" s="188"/>
      <c r="H304" s="188">
        <v>254</v>
      </c>
      <c r="I304" s="190">
        <v>254</v>
      </c>
      <c r="J304" s="160" t="s">
        <v>628</v>
      </c>
      <c r="K304" s="161">
        <f>H304-F304</f>
        <v>46.5</v>
      </c>
      <c r="L304" s="162">
        <f>K304/F304</f>
        <v>0.22409638554216868</v>
      </c>
      <c r="M304" s="157" t="s">
        <v>540</v>
      </c>
      <c r="N304" s="163">
        <v>44792</v>
      </c>
      <c r="O304" s="1"/>
      <c r="R304" s="203"/>
    </row>
    <row r="305" spans="1:18" ht="12.75" customHeight="1">
      <c r="A305" s="185">
        <v>178</v>
      </c>
      <c r="B305" s="186">
        <v>44775</v>
      </c>
      <c r="C305" s="186"/>
      <c r="D305" s="187" t="s">
        <v>451</v>
      </c>
      <c r="E305" s="188" t="s">
        <v>570</v>
      </c>
      <c r="F305" s="158">
        <v>31.25</v>
      </c>
      <c r="G305" s="188"/>
      <c r="H305" s="188">
        <v>38.75</v>
      </c>
      <c r="I305" s="190">
        <v>38</v>
      </c>
      <c r="J305" s="160" t="s">
        <v>628</v>
      </c>
      <c r="K305" s="161">
        <f t="shared" ref="K305" si="134">H305-F305</f>
        <v>7.5</v>
      </c>
      <c r="L305" s="162">
        <f t="shared" ref="L305" si="135">K305/F305</f>
        <v>0.24</v>
      </c>
      <c r="M305" s="157" t="s">
        <v>540</v>
      </c>
      <c r="N305" s="163">
        <v>44844</v>
      </c>
      <c r="O305" s="41"/>
      <c r="R305" s="54"/>
    </row>
    <row r="306" spans="1:18" ht="12.75" customHeight="1">
      <c r="A306" s="221">
        <v>179</v>
      </c>
      <c r="B306" s="222">
        <v>44841</v>
      </c>
      <c r="C306" s="227"/>
      <c r="D306" s="227" t="s">
        <v>849</v>
      </c>
      <c r="E306" s="260" t="s">
        <v>570</v>
      </c>
      <c r="F306" s="224" t="s">
        <v>850</v>
      </c>
      <c r="G306" s="224"/>
      <c r="H306" s="224"/>
      <c r="I306" s="224">
        <v>840</v>
      </c>
      <c r="J306" s="224" t="s">
        <v>543</v>
      </c>
      <c r="K306" s="224"/>
      <c r="L306" s="224"/>
      <c r="M306" s="224"/>
      <c r="N306" s="224"/>
      <c r="O306" s="41"/>
      <c r="Q306" s="206"/>
      <c r="R306" s="54"/>
    </row>
    <row r="307" spans="1:18" ht="12.75" customHeight="1">
      <c r="A307" s="221">
        <v>180</v>
      </c>
      <c r="B307" s="222">
        <v>44844</v>
      </c>
      <c r="C307" s="227"/>
      <c r="D307" s="227" t="s">
        <v>406</v>
      </c>
      <c r="E307" s="260" t="s">
        <v>570</v>
      </c>
      <c r="F307" s="224" t="s">
        <v>852</v>
      </c>
      <c r="G307" s="224"/>
      <c r="H307" s="224"/>
      <c r="I307" s="224">
        <v>291</v>
      </c>
      <c r="J307" s="224" t="s">
        <v>543</v>
      </c>
      <c r="K307" s="224"/>
      <c r="L307" s="224"/>
      <c r="M307" s="224"/>
      <c r="N307" s="224"/>
      <c r="O307" s="41"/>
      <c r="Q307" s="206"/>
      <c r="R307" s="54"/>
    </row>
    <row r="308" spans="1:18" ht="12.75" customHeight="1">
      <c r="A308" s="221">
        <v>181</v>
      </c>
      <c r="B308" s="222">
        <v>44845</v>
      </c>
      <c r="C308" s="227"/>
      <c r="D308" s="227" t="s">
        <v>404</v>
      </c>
      <c r="E308" s="260" t="s">
        <v>570</v>
      </c>
      <c r="F308" s="224" t="s">
        <v>884</v>
      </c>
      <c r="G308" s="224"/>
      <c r="H308" s="224"/>
      <c r="I308" s="224">
        <v>765</v>
      </c>
      <c r="J308" s="224" t="s">
        <v>543</v>
      </c>
      <c r="K308" s="224"/>
      <c r="L308" s="224"/>
      <c r="M308" s="224"/>
      <c r="N308" s="224"/>
      <c r="O308" s="41"/>
      <c r="Q308" s="206"/>
      <c r="R308" s="54"/>
    </row>
    <row r="309" spans="1:18" ht="12.75" customHeight="1">
      <c r="F309" s="54"/>
      <c r="G309" s="54"/>
      <c r="H309" s="54"/>
      <c r="I309" s="54"/>
      <c r="J309" s="41"/>
      <c r="K309" s="54"/>
      <c r="L309" s="54"/>
      <c r="M309" s="54"/>
      <c r="O309" s="41"/>
      <c r="R309" s="54"/>
    </row>
    <row r="310" spans="1:18" ht="12.75" customHeight="1">
      <c r="F310" s="54"/>
      <c r="G310" s="54"/>
      <c r="H310" s="54"/>
      <c r="I310" s="54"/>
      <c r="J310" s="41"/>
      <c r="K310" s="54"/>
      <c r="L310" s="54"/>
      <c r="M310" s="54"/>
      <c r="O310" s="41"/>
      <c r="R310" s="54"/>
    </row>
    <row r="311" spans="1:18" ht="12.75" customHeight="1">
      <c r="B311" s="204" t="s">
        <v>763</v>
      </c>
      <c r="F311" s="54"/>
      <c r="G311" s="54"/>
      <c r="H311" s="54"/>
      <c r="I311" s="54"/>
      <c r="J311" s="41"/>
      <c r="K311" s="54"/>
      <c r="L311" s="54"/>
      <c r="M311" s="54"/>
      <c r="O311" s="41"/>
      <c r="R311" s="54"/>
    </row>
    <row r="312" spans="1:18" ht="12.75" customHeight="1">
      <c r="F312" s="54"/>
      <c r="G312" s="54"/>
      <c r="H312" s="54"/>
      <c r="I312" s="54"/>
      <c r="J312" s="41"/>
      <c r="K312" s="54"/>
      <c r="L312" s="54"/>
      <c r="M312" s="54"/>
      <c r="O312" s="41"/>
      <c r="R312" s="54"/>
    </row>
    <row r="313" spans="1:18" ht="12.75" customHeight="1">
      <c r="F313" s="54"/>
      <c r="G313" s="54"/>
      <c r="H313" s="54"/>
      <c r="I313" s="54"/>
      <c r="J313" s="41"/>
      <c r="K313" s="54"/>
      <c r="L313" s="54"/>
      <c r="M313" s="54"/>
      <c r="O313" s="41"/>
      <c r="R313" s="54"/>
    </row>
    <row r="314" spans="1:18" ht="12.75" customHeight="1">
      <c r="F314" s="54"/>
      <c r="G314" s="54"/>
      <c r="H314" s="54"/>
      <c r="I314" s="54"/>
      <c r="J314" s="41"/>
      <c r="K314" s="54"/>
      <c r="L314" s="54"/>
      <c r="M314" s="54"/>
      <c r="O314" s="41"/>
      <c r="R314" s="54"/>
    </row>
    <row r="315" spans="1:18" ht="12.75" customHeight="1">
      <c r="A315" s="205"/>
      <c r="F315" s="54"/>
      <c r="G315" s="54"/>
      <c r="H315" s="54"/>
      <c r="I315" s="54"/>
      <c r="J315" s="41"/>
      <c r="K315" s="54"/>
      <c r="L315" s="54"/>
      <c r="M315" s="54"/>
      <c r="O315" s="41"/>
      <c r="R315" s="54"/>
    </row>
    <row r="316" spans="1:18" ht="12.75" customHeight="1">
      <c r="A316" s="205"/>
      <c r="F316" s="54"/>
      <c r="G316" s="54"/>
      <c r="H316" s="54"/>
      <c r="I316" s="54"/>
      <c r="J316" s="41"/>
      <c r="K316" s="54"/>
      <c r="L316" s="54"/>
      <c r="M316" s="54"/>
      <c r="O316" s="41"/>
      <c r="R316" s="54"/>
    </row>
    <row r="317" spans="1:18" ht="12.75" customHeight="1">
      <c r="A317" s="53"/>
      <c r="F317" s="54"/>
      <c r="G317" s="54"/>
      <c r="H317" s="54"/>
      <c r="I317" s="54"/>
      <c r="J317" s="41"/>
      <c r="K317" s="54"/>
      <c r="L317" s="54"/>
      <c r="M317" s="54"/>
      <c r="O317" s="41"/>
      <c r="R317" s="54"/>
    </row>
    <row r="318" spans="1:18" ht="12.75" customHeight="1">
      <c r="F318" s="54"/>
      <c r="G318" s="54"/>
      <c r="H318" s="54"/>
      <c r="I318" s="54"/>
      <c r="J318" s="41"/>
      <c r="K318" s="54"/>
      <c r="L318" s="54"/>
      <c r="M318" s="54"/>
      <c r="O318" s="41"/>
      <c r="R318" s="54"/>
    </row>
    <row r="319" spans="1:18" ht="12.75" customHeight="1">
      <c r="F319" s="54"/>
      <c r="G319" s="54"/>
      <c r="H319" s="54"/>
      <c r="I319" s="54"/>
      <c r="J319" s="41"/>
      <c r="K319" s="54"/>
      <c r="L319" s="54"/>
      <c r="M319" s="54"/>
      <c r="O319" s="41"/>
      <c r="R319" s="54"/>
    </row>
    <row r="320" spans="1:18" ht="12.75" customHeight="1">
      <c r="F320" s="54"/>
      <c r="G320" s="54"/>
      <c r="H320" s="54"/>
      <c r="I320" s="54"/>
      <c r="J320" s="41"/>
      <c r="K320" s="54"/>
      <c r="L320" s="54"/>
      <c r="M320" s="54"/>
      <c r="O320" s="41"/>
      <c r="R320" s="54"/>
    </row>
    <row r="321" spans="6:18" ht="12.75" customHeight="1">
      <c r="F321" s="54"/>
      <c r="G321" s="54"/>
      <c r="H321" s="54"/>
      <c r="I321" s="54"/>
      <c r="J321" s="41"/>
      <c r="K321" s="54"/>
      <c r="L321" s="54"/>
      <c r="M321" s="54"/>
      <c r="O321" s="41"/>
      <c r="R321" s="54"/>
    </row>
    <row r="322" spans="6:18" ht="12.75" customHeight="1">
      <c r="F322" s="54"/>
      <c r="G322" s="54"/>
      <c r="H322" s="54"/>
      <c r="I322" s="54"/>
      <c r="J322" s="41"/>
      <c r="K322" s="54"/>
      <c r="L322" s="54"/>
      <c r="M322" s="54"/>
      <c r="O322" s="41"/>
      <c r="R322" s="54"/>
    </row>
    <row r="323" spans="6:18" ht="12.75" customHeight="1">
      <c r="F323" s="54"/>
      <c r="G323" s="54"/>
      <c r="H323" s="54"/>
      <c r="I323" s="54"/>
      <c r="J323" s="41"/>
      <c r="K323" s="54"/>
      <c r="L323" s="54"/>
      <c r="M323" s="54"/>
      <c r="O323" s="41"/>
      <c r="R323" s="54"/>
    </row>
    <row r="324" spans="6:18" ht="12.75" customHeight="1">
      <c r="F324" s="54"/>
      <c r="G324" s="54"/>
      <c r="H324" s="54"/>
      <c r="I324" s="54"/>
      <c r="J324" s="41"/>
      <c r="K324" s="54"/>
      <c r="L324" s="54"/>
      <c r="M324" s="54"/>
      <c r="O324" s="41"/>
      <c r="R324" s="54"/>
    </row>
    <row r="325" spans="6:18" ht="12.75" customHeight="1">
      <c r="F325" s="54"/>
      <c r="G325" s="54"/>
      <c r="H325" s="54"/>
      <c r="I325" s="54"/>
      <c r="J325" s="41"/>
      <c r="K325" s="54"/>
      <c r="L325" s="54"/>
      <c r="M325" s="54"/>
      <c r="O325" s="41"/>
      <c r="R325" s="54"/>
    </row>
    <row r="326" spans="6:18" ht="12.75" customHeight="1">
      <c r="F326" s="54"/>
      <c r="G326" s="54"/>
      <c r="H326" s="54"/>
      <c r="I326" s="54"/>
      <c r="J326" s="41"/>
      <c r="K326" s="54"/>
      <c r="L326" s="54"/>
      <c r="M326" s="54"/>
      <c r="O326" s="41"/>
      <c r="R326" s="54"/>
    </row>
    <row r="327" spans="6:18" ht="12.75" customHeight="1">
      <c r="F327" s="54"/>
      <c r="G327" s="54"/>
      <c r="H327" s="54"/>
      <c r="I327" s="54"/>
      <c r="J327" s="41"/>
      <c r="K327" s="54"/>
      <c r="L327" s="54"/>
      <c r="M327" s="54"/>
      <c r="O327" s="41"/>
      <c r="R327" s="54"/>
    </row>
    <row r="328" spans="6:18" ht="12.75" customHeight="1">
      <c r="F328" s="54"/>
      <c r="G328" s="54"/>
      <c r="H328" s="54"/>
      <c r="I328" s="54"/>
      <c r="J328" s="41"/>
      <c r="K328" s="54"/>
      <c r="L328" s="54"/>
      <c r="M328" s="54"/>
      <c r="O328" s="41"/>
      <c r="R328" s="54"/>
    </row>
    <row r="329" spans="6:18" ht="12.75" customHeight="1">
      <c r="F329" s="54"/>
      <c r="G329" s="54"/>
      <c r="H329" s="54"/>
      <c r="I329" s="54"/>
      <c r="J329" s="41"/>
      <c r="K329" s="54"/>
      <c r="L329" s="54"/>
      <c r="M329" s="54"/>
      <c r="O329" s="41"/>
      <c r="R329" s="54"/>
    </row>
    <row r="330" spans="6:18" ht="12.75" customHeight="1">
      <c r="F330" s="54"/>
      <c r="G330" s="54"/>
      <c r="H330" s="54"/>
      <c r="I330" s="54"/>
      <c r="J330" s="41"/>
      <c r="K330" s="54"/>
      <c r="L330" s="54"/>
      <c r="M330" s="54"/>
      <c r="O330" s="41"/>
      <c r="R330" s="54"/>
    </row>
    <row r="331" spans="6:18" ht="12.75" customHeight="1">
      <c r="F331" s="54"/>
      <c r="G331" s="54"/>
      <c r="H331" s="54"/>
      <c r="I331" s="54"/>
      <c r="J331" s="41"/>
      <c r="K331" s="54"/>
      <c r="L331" s="54"/>
      <c r="M331" s="54"/>
      <c r="O331" s="41"/>
      <c r="R331" s="54"/>
    </row>
    <row r="332" spans="6:18" ht="12.75" customHeight="1">
      <c r="F332" s="54"/>
      <c r="G332" s="54"/>
      <c r="H332" s="54"/>
      <c r="I332" s="54"/>
      <c r="J332" s="41"/>
      <c r="K332" s="54"/>
      <c r="L332" s="54"/>
      <c r="M332" s="54"/>
      <c r="O332" s="41"/>
      <c r="R332" s="54"/>
    </row>
    <row r="333" spans="6:18" ht="12.75" customHeight="1">
      <c r="F333" s="54"/>
      <c r="G333" s="54"/>
      <c r="H333" s="54"/>
      <c r="I333" s="54"/>
      <c r="J333" s="41"/>
      <c r="K333" s="54"/>
      <c r="L333" s="54"/>
      <c r="M333" s="54"/>
      <c r="O333" s="41"/>
      <c r="R333" s="54"/>
    </row>
    <row r="334" spans="6:18" ht="12.75" customHeight="1">
      <c r="F334" s="54"/>
      <c r="G334" s="54"/>
      <c r="H334" s="54"/>
      <c r="I334" s="54"/>
      <c r="J334" s="41"/>
      <c r="K334" s="54"/>
      <c r="L334" s="54"/>
      <c r="M334" s="54"/>
      <c r="O334" s="41"/>
      <c r="R334" s="54"/>
    </row>
    <row r="335" spans="6:18" ht="12.75" customHeight="1">
      <c r="F335" s="54"/>
      <c r="G335" s="54"/>
      <c r="H335" s="54"/>
      <c r="I335" s="54"/>
      <c r="J335" s="41"/>
      <c r="K335" s="54"/>
      <c r="L335" s="54"/>
      <c r="M335" s="54"/>
      <c r="O335" s="41"/>
      <c r="R335" s="54"/>
    </row>
    <row r="336" spans="6:18" ht="12.75" customHeight="1">
      <c r="F336" s="54"/>
      <c r="G336" s="54"/>
      <c r="H336" s="54"/>
      <c r="I336" s="54"/>
      <c r="J336" s="41"/>
      <c r="K336" s="54"/>
      <c r="L336" s="54"/>
      <c r="M336" s="54"/>
      <c r="O336" s="41"/>
      <c r="R336" s="54"/>
    </row>
    <row r="337" spans="6:18" ht="12.75" customHeight="1">
      <c r="F337" s="54"/>
      <c r="G337" s="54"/>
      <c r="H337" s="54"/>
      <c r="I337" s="54"/>
      <c r="J337" s="41"/>
      <c r="K337" s="54"/>
      <c r="L337" s="54"/>
      <c r="M337" s="54"/>
      <c r="O337" s="41"/>
      <c r="R337" s="54"/>
    </row>
    <row r="338" spans="6:18" ht="12.75" customHeight="1">
      <c r="F338" s="54"/>
      <c r="G338" s="54"/>
      <c r="H338" s="54"/>
      <c r="I338" s="54"/>
      <c r="J338" s="41"/>
      <c r="K338" s="54"/>
      <c r="L338" s="54"/>
      <c r="M338" s="54"/>
      <c r="O338" s="41"/>
      <c r="R338" s="54"/>
    </row>
    <row r="339" spans="6:18" ht="12.75" customHeight="1">
      <c r="F339" s="54"/>
      <c r="G339" s="54"/>
      <c r="H339" s="54"/>
      <c r="I339" s="54"/>
      <c r="J339" s="41"/>
      <c r="K339" s="54"/>
      <c r="L339" s="54"/>
      <c r="M339" s="54"/>
      <c r="O339" s="41"/>
      <c r="R339" s="54"/>
    </row>
    <row r="340" spans="6:18" ht="12.75" customHeight="1">
      <c r="F340" s="54"/>
      <c r="G340" s="54"/>
      <c r="H340" s="54"/>
      <c r="I340" s="54"/>
      <c r="J340" s="41"/>
      <c r="K340" s="54"/>
      <c r="L340" s="54"/>
      <c r="M340" s="54"/>
      <c r="O340" s="41"/>
      <c r="R340" s="54"/>
    </row>
    <row r="341" spans="6:18" ht="12.75" customHeight="1">
      <c r="F341" s="54"/>
      <c r="G341" s="54"/>
      <c r="H341" s="54"/>
      <c r="I341" s="54"/>
      <c r="J341" s="41"/>
      <c r="K341" s="54"/>
      <c r="L341" s="54"/>
      <c r="M341" s="54"/>
      <c r="O341" s="41"/>
      <c r="R341" s="54"/>
    </row>
    <row r="342" spans="6:18" ht="12.75" customHeight="1">
      <c r="F342" s="54"/>
      <c r="G342" s="54"/>
      <c r="H342" s="54"/>
      <c r="I342" s="54"/>
      <c r="J342" s="41"/>
      <c r="K342" s="54"/>
      <c r="L342" s="54"/>
      <c r="M342" s="54"/>
      <c r="O342" s="41"/>
      <c r="R342" s="54"/>
    </row>
    <row r="343" spans="6:18" ht="12.75" customHeight="1">
      <c r="F343" s="54"/>
      <c r="G343" s="54"/>
      <c r="H343" s="54"/>
      <c r="I343" s="54"/>
      <c r="J343" s="41"/>
      <c r="K343" s="54"/>
      <c r="L343" s="54"/>
      <c r="M343" s="54"/>
      <c r="O343" s="41"/>
      <c r="R343" s="54"/>
    </row>
    <row r="344" spans="6:18" ht="12.75" customHeight="1">
      <c r="F344" s="54"/>
      <c r="G344" s="54"/>
      <c r="H344" s="54"/>
      <c r="I344" s="54"/>
      <c r="J344" s="41"/>
      <c r="K344" s="54"/>
      <c r="L344" s="54"/>
      <c r="M344" s="54"/>
      <c r="O344" s="41"/>
      <c r="R344" s="54"/>
    </row>
    <row r="345" spans="6:18" ht="12.75" customHeight="1">
      <c r="F345" s="54"/>
      <c r="G345" s="54"/>
      <c r="H345" s="54"/>
      <c r="I345" s="54"/>
      <c r="J345" s="41"/>
      <c r="K345" s="54"/>
      <c r="L345" s="54"/>
      <c r="M345" s="54"/>
      <c r="O345" s="41"/>
      <c r="R345" s="54"/>
    </row>
    <row r="346" spans="6:18" ht="12.75" customHeight="1">
      <c r="F346" s="54"/>
      <c r="G346" s="54"/>
      <c r="H346" s="54"/>
      <c r="I346" s="54"/>
      <c r="J346" s="41"/>
      <c r="K346" s="54"/>
      <c r="L346" s="54"/>
      <c r="M346" s="54"/>
      <c r="O346" s="41"/>
      <c r="R346" s="54"/>
    </row>
    <row r="347" spans="6:18" ht="12.75" customHeight="1">
      <c r="F347" s="54"/>
      <c r="G347" s="54"/>
      <c r="H347" s="54"/>
      <c r="I347" s="54"/>
      <c r="J347" s="41"/>
      <c r="K347" s="54"/>
      <c r="L347" s="54"/>
      <c r="M347" s="54"/>
      <c r="O347" s="41"/>
      <c r="R347" s="54"/>
    </row>
    <row r="348" spans="6:18" ht="12.75" customHeight="1">
      <c r="F348" s="54"/>
      <c r="G348" s="54"/>
      <c r="H348" s="54"/>
      <c r="I348" s="54"/>
      <c r="J348" s="41"/>
      <c r="K348" s="54"/>
      <c r="L348" s="54"/>
      <c r="M348" s="54"/>
      <c r="O348" s="41"/>
      <c r="R348" s="54"/>
    </row>
    <row r="349" spans="6:18" ht="12.75" customHeight="1">
      <c r="F349" s="54"/>
      <c r="G349" s="54"/>
      <c r="H349" s="54"/>
      <c r="I349" s="54"/>
      <c r="J349" s="41"/>
      <c r="K349" s="54"/>
      <c r="L349" s="54"/>
      <c r="M349" s="54"/>
      <c r="O349" s="41"/>
      <c r="R349" s="54"/>
    </row>
    <row r="350" spans="6:18" ht="12.75" customHeight="1">
      <c r="F350" s="54"/>
      <c r="G350" s="54"/>
      <c r="H350" s="54"/>
      <c r="I350" s="54"/>
      <c r="J350" s="41"/>
      <c r="K350" s="54"/>
      <c r="L350" s="54"/>
      <c r="M350" s="54"/>
      <c r="O350" s="41"/>
      <c r="R350" s="54"/>
    </row>
    <row r="351" spans="6:18" ht="12.75" customHeight="1">
      <c r="F351" s="54"/>
      <c r="G351" s="54"/>
      <c r="H351" s="54"/>
      <c r="I351" s="54"/>
      <c r="J351" s="41"/>
      <c r="K351" s="54"/>
      <c r="L351" s="54"/>
      <c r="M351" s="54"/>
      <c r="O351" s="41"/>
      <c r="R351" s="54"/>
    </row>
    <row r="352" spans="6:18" ht="12.75" customHeight="1">
      <c r="F352" s="54"/>
      <c r="G352" s="54"/>
      <c r="H352" s="54"/>
      <c r="I352" s="54"/>
      <c r="J352" s="41"/>
      <c r="K352" s="54"/>
      <c r="L352" s="54"/>
      <c r="M352" s="54"/>
      <c r="O352" s="41"/>
      <c r="R352" s="54"/>
    </row>
    <row r="353" spans="6:18" ht="12.75" customHeight="1">
      <c r="F353" s="54"/>
      <c r="G353" s="54"/>
      <c r="H353" s="54"/>
      <c r="I353" s="54"/>
      <c r="J353" s="41"/>
      <c r="K353" s="54"/>
      <c r="L353" s="54"/>
      <c r="M353" s="54"/>
      <c r="O353" s="41"/>
      <c r="R353" s="54"/>
    </row>
    <row r="354" spans="6:18" ht="12.75" customHeight="1">
      <c r="F354" s="54"/>
      <c r="G354" s="54"/>
      <c r="H354" s="54"/>
      <c r="I354" s="54"/>
      <c r="J354" s="41"/>
      <c r="K354" s="54"/>
      <c r="L354" s="54"/>
      <c r="M354" s="54"/>
      <c r="O354" s="41"/>
      <c r="R354" s="54"/>
    </row>
    <row r="355" spans="6:18" ht="12.75" customHeight="1">
      <c r="F355" s="54"/>
      <c r="G355" s="54"/>
      <c r="H355" s="54"/>
      <c r="I355" s="54"/>
      <c r="J355" s="41"/>
      <c r="K355" s="54"/>
      <c r="L355" s="54"/>
      <c r="M355" s="54"/>
      <c r="O355" s="41"/>
      <c r="R355" s="54"/>
    </row>
    <row r="356" spans="6:18" ht="12.75" customHeight="1">
      <c r="F356" s="54"/>
      <c r="G356" s="54"/>
      <c r="H356" s="54"/>
      <c r="I356" s="54"/>
      <c r="J356" s="41"/>
      <c r="K356" s="54"/>
      <c r="L356" s="54"/>
      <c r="M356" s="54"/>
      <c r="O356" s="41"/>
      <c r="R356" s="54"/>
    </row>
    <row r="357" spans="6:18" ht="12.75" customHeight="1">
      <c r="F357" s="54"/>
      <c r="G357" s="54"/>
      <c r="H357" s="54"/>
      <c r="I357" s="54"/>
      <c r="J357" s="41"/>
      <c r="K357" s="54"/>
      <c r="L357" s="54"/>
      <c r="M357" s="54"/>
      <c r="O357" s="41"/>
      <c r="R357" s="54"/>
    </row>
    <row r="358" spans="6:18" ht="12.75" customHeight="1">
      <c r="F358" s="54"/>
      <c r="G358" s="54"/>
      <c r="H358" s="54"/>
      <c r="I358" s="54"/>
      <c r="J358" s="41"/>
      <c r="K358" s="54"/>
      <c r="L358" s="54"/>
      <c r="M358" s="54"/>
      <c r="O358" s="41"/>
      <c r="R358" s="54"/>
    </row>
    <row r="359" spans="6:18" ht="12.75" customHeight="1">
      <c r="F359" s="54"/>
      <c r="G359" s="54"/>
      <c r="H359" s="54"/>
      <c r="I359" s="54"/>
      <c r="J359" s="41"/>
      <c r="K359" s="54"/>
      <c r="L359" s="54"/>
      <c r="M359" s="54"/>
      <c r="O359" s="41"/>
      <c r="R359" s="54"/>
    </row>
    <row r="360" spans="6:18" ht="12.75" customHeight="1">
      <c r="F360" s="54"/>
      <c r="G360" s="54"/>
      <c r="H360" s="54"/>
      <c r="I360" s="54"/>
      <c r="J360" s="41"/>
      <c r="K360" s="54"/>
      <c r="L360" s="54"/>
      <c r="M360" s="54"/>
      <c r="O360" s="41"/>
      <c r="R360" s="54"/>
    </row>
    <row r="361" spans="6:18" ht="12.75" customHeight="1">
      <c r="F361" s="54"/>
      <c r="G361" s="54"/>
      <c r="H361" s="54"/>
      <c r="I361" s="54"/>
      <c r="J361" s="41"/>
      <c r="K361" s="54"/>
      <c r="L361" s="54"/>
      <c r="M361" s="54"/>
      <c r="O361" s="41"/>
      <c r="R361" s="54"/>
    </row>
    <row r="362" spans="6:18" ht="12.75" customHeight="1">
      <c r="F362" s="54"/>
      <c r="G362" s="54"/>
      <c r="H362" s="54"/>
      <c r="I362" s="54"/>
      <c r="J362" s="41"/>
      <c r="K362" s="54"/>
      <c r="L362" s="54"/>
      <c r="M362" s="54"/>
      <c r="O362" s="41"/>
      <c r="R362" s="54"/>
    </row>
    <row r="363" spans="6:18" ht="12.75" customHeight="1">
      <c r="F363" s="54"/>
      <c r="G363" s="54"/>
      <c r="H363" s="54"/>
      <c r="I363" s="54"/>
      <c r="J363" s="41"/>
      <c r="K363" s="54"/>
      <c r="L363" s="54"/>
      <c r="M363" s="54"/>
      <c r="O363" s="41"/>
      <c r="R363" s="54"/>
    </row>
    <row r="364" spans="6:18" ht="12.75" customHeight="1">
      <c r="F364" s="54"/>
      <c r="G364" s="54"/>
      <c r="H364" s="54"/>
      <c r="I364" s="54"/>
      <c r="J364" s="41"/>
      <c r="K364" s="54"/>
      <c r="L364" s="54"/>
      <c r="M364" s="54"/>
      <c r="O364" s="41"/>
      <c r="R364" s="54"/>
    </row>
    <row r="365" spans="6:18" ht="12.75" customHeight="1">
      <c r="F365" s="54"/>
      <c r="G365" s="54"/>
      <c r="H365" s="54"/>
      <c r="I365" s="54"/>
      <c r="J365" s="41"/>
      <c r="K365" s="54"/>
      <c r="L365" s="54"/>
      <c r="M365" s="54"/>
      <c r="O365" s="41"/>
      <c r="R365" s="54"/>
    </row>
    <row r="366" spans="6:18" ht="12.75" customHeight="1">
      <c r="F366" s="54"/>
      <c r="G366" s="54"/>
      <c r="H366" s="54"/>
      <c r="I366" s="54"/>
      <c r="J366" s="41"/>
      <c r="K366" s="54"/>
      <c r="L366" s="54"/>
      <c r="M366" s="54"/>
      <c r="O366" s="41"/>
      <c r="R366" s="54"/>
    </row>
    <row r="367" spans="6:18" ht="12.75" customHeight="1">
      <c r="F367" s="54"/>
      <c r="G367" s="54"/>
      <c r="H367" s="54"/>
      <c r="I367" s="54"/>
      <c r="J367" s="41"/>
      <c r="K367" s="54"/>
      <c r="L367" s="54"/>
      <c r="M367" s="54"/>
      <c r="O367" s="41"/>
      <c r="R367" s="54"/>
    </row>
    <row r="368" spans="6:18" ht="12.75" customHeight="1">
      <c r="F368" s="54"/>
      <c r="G368" s="54"/>
      <c r="H368" s="54"/>
      <c r="I368" s="54"/>
      <c r="J368" s="41"/>
      <c r="K368" s="54"/>
      <c r="L368" s="54"/>
      <c r="M368" s="54"/>
      <c r="O368" s="41"/>
      <c r="R368" s="54"/>
    </row>
    <row r="369" spans="6:18" ht="12.75" customHeight="1">
      <c r="F369" s="54"/>
      <c r="G369" s="54"/>
      <c r="H369" s="54"/>
      <c r="I369" s="54"/>
      <c r="J369" s="41"/>
      <c r="K369" s="54"/>
      <c r="L369" s="54"/>
      <c r="M369" s="54"/>
      <c r="O369" s="41"/>
      <c r="R369" s="54"/>
    </row>
    <row r="370" spans="6:18" ht="12.75" customHeight="1">
      <c r="F370" s="54"/>
      <c r="G370" s="54"/>
      <c r="H370" s="54"/>
      <c r="I370" s="54"/>
      <c r="J370" s="41"/>
      <c r="K370" s="54"/>
      <c r="L370" s="54"/>
      <c r="M370" s="54"/>
      <c r="O370" s="41"/>
      <c r="R370" s="54"/>
    </row>
    <row r="371" spans="6:18" ht="12.75" customHeight="1">
      <c r="F371" s="54"/>
      <c r="G371" s="54"/>
      <c r="H371" s="54"/>
      <c r="I371" s="54"/>
      <c r="J371" s="41"/>
      <c r="K371" s="54"/>
      <c r="L371" s="54"/>
      <c r="M371" s="54"/>
      <c r="O371" s="41"/>
      <c r="R371" s="54"/>
    </row>
    <row r="372" spans="6:18" ht="12.75" customHeight="1">
      <c r="F372" s="54"/>
      <c r="G372" s="54"/>
      <c r="H372" s="54"/>
      <c r="I372" s="54"/>
      <c r="J372" s="41"/>
      <c r="K372" s="54"/>
      <c r="L372" s="54"/>
      <c r="M372" s="54"/>
      <c r="O372" s="41"/>
      <c r="R372" s="54"/>
    </row>
    <row r="373" spans="6:18" ht="12.75" customHeight="1">
      <c r="F373" s="54"/>
      <c r="G373" s="54"/>
      <c r="H373" s="54"/>
      <c r="I373" s="54"/>
      <c r="J373" s="41"/>
      <c r="K373" s="54"/>
      <c r="L373" s="54"/>
      <c r="M373" s="54"/>
      <c r="O373" s="41"/>
      <c r="R373" s="54"/>
    </row>
    <row r="374" spans="6:18" ht="12.75" customHeight="1">
      <c r="F374" s="54"/>
      <c r="G374" s="54"/>
      <c r="H374" s="54"/>
      <c r="I374" s="54"/>
      <c r="J374" s="41"/>
      <c r="K374" s="54"/>
      <c r="L374" s="54"/>
      <c r="M374" s="54"/>
      <c r="O374" s="41"/>
      <c r="R374" s="54"/>
    </row>
    <row r="375" spans="6:18" ht="12.75" customHeight="1">
      <c r="F375" s="54"/>
      <c r="G375" s="54"/>
      <c r="H375" s="54"/>
      <c r="I375" s="54"/>
      <c r="J375" s="41"/>
      <c r="K375" s="54"/>
      <c r="L375" s="54"/>
      <c r="M375" s="54"/>
      <c r="O375" s="41"/>
      <c r="R375" s="54"/>
    </row>
    <row r="376" spans="6:18" ht="12.75" customHeight="1">
      <c r="F376" s="54"/>
      <c r="G376" s="54"/>
      <c r="H376" s="54"/>
      <c r="I376" s="54"/>
      <c r="J376" s="41"/>
      <c r="K376" s="54"/>
      <c r="L376" s="54"/>
      <c r="M376" s="54"/>
      <c r="O376" s="41"/>
      <c r="R376" s="54"/>
    </row>
    <row r="377" spans="6:18" ht="12.75" customHeight="1">
      <c r="F377" s="54"/>
      <c r="G377" s="54"/>
      <c r="H377" s="54"/>
      <c r="I377" s="54"/>
      <c r="J377" s="41"/>
      <c r="K377" s="54"/>
      <c r="L377" s="54"/>
      <c r="M377" s="54"/>
      <c r="O377" s="41"/>
      <c r="R377" s="54"/>
    </row>
    <row r="378" spans="6:18" ht="12.75" customHeight="1">
      <c r="F378" s="54"/>
      <c r="G378" s="54"/>
      <c r="H378" s="54"/>
      <c r="I378" s="54"/>
      <c r="J378" s="41"/>
      <c r="K378" s="54"/>
      <c r="L378" s="54"/>
      <c r="M378" s="54"/>
      <c r="O378" s="41"/>
      <c r="R378" s="54"/>
    </row>
    <row r="379" spans="6:18" ht="12.75" customHeight="1">
      <c r="F379" s="54"/>
      <c r="G379" s="54"/>
      <c r="H379" s="54"/>
      <c r="I379" s="54"/>
      <c r="J379" s="41"/>
      <c r="K379" s="54"/>
      <c r="L379" s="54"/>
      <c r="M379" s="54"/>
      <c r="O379" s="41"/>
      <c r="R379" s="54"/>
    </row>
    <row r="380" spans="6:18" ht="12.75" customHeight="1">
      <c r="F380" s="54"/>
      <c r="G380" s="54"/>
      <c r="H380" s="54"/>
      <c r="I380" s="54"/>
      <c r="J380" s="41"/>
      <c r="K380" s="54"/>
      <c r="L380" s="54"/>
      <c r="M380" s="54"/>
      <c r="O380" s="41"/>
      <c r="R380" s="54"/>
    </row>
    <row r="381" spans="6:18" ht="12.75" customHeight="1">
      <c r="F381" s="54"/>
      <c r="G381" s="54"/>
      <c r="H381" s="54"/>
      <c r="I381" s="54"/>
      <c r="J381" s="41"/>
      <c r="K381" s="54"/>
      <c r="L381" s="54"/>
      <c r="M381" s="54"/>
      <c r="O381" s="41"/>
      <c r="R381" s="54"/>
    </row>
    <row r="382" spans="6:18" ht="12.75" customHeight="1">
      <c r="F382" s="54"/>
      <c r="G382" s="54"/>
      <c r="H382" s="54"/>
      <c r="I382" s="54"/>
      <c r="J382" s="41"/>
      <c r="K382" s="54"/>
      <c r="L382" s="54"/>
      <c r="M382" s="54"/>
      <c r="O382" s="41"/>
      <c r="R382" s="54"/>
    </row>
    <row r="383" spans="6:18" ht="12.75" customHeight="1">
      <c r="F383" s="54"/>
      <c r="G383" s="54"/>
      <c r="H383" s="54"/>
      <c r="I383" s="54"/>
      <c r="J383" s="41"/>
      <c r="K383" s="54"/>
      <c r="L383" s="54"/>
      <c r="M383" s="54"/>
      <c r="O383" s="41"/>
      <c r="R383" s="54"/>
    </row>
    <row r="384" spans="6:18" ht="12.75" customHeight="1">
      <c r="F384" s="54"/>
      <c r="G384" s="54"/>
      <c r="H384" s="54"/>
      <c r="I384" s="54"/>
      <c r="J384" s="41"/>
      <c r="K384" s="54"/>
      <c r="L384" s="54"/>
      <c r="M384" s="54"/>
      <c r="O384" s="41"/>
      <c r="R384" s="54"/>
    </row>
    <row r="385" spans="6:18" ht="12.75" customHeight="1">
      <c r="F385" s="54"/>
      <c r="G385" s="54"/>
      <c r="H385" s="54"/>
      <c r="I385" s="54"/>
      <c r="J385" s="41"/>
      <c r="K385" s="54"/>
      <c r="L385" s="54"/>
      <c r="M385" s="54"/>
      <c r="O385" s="41"/>
      <c r="R385" s="54"/>
    </row>
    <row r="386" spans="6:18" ht="12.75" customHeight="1">
      <c r="F386" s="54"/>
      <c r="G386" s="54"/>
      <c r="H386" s="54"/>
      <c r="I386" s="54"/>
      <c r="J386" s="41"/>
      <c r="K386" s="54"/>
      <c r="L386" s="54"/>
      <c r="M386" s="54"/>
      <c r="O386" s="41"/>
      <c r="R386" s="54"/>
    </row>
    <row r="387" spans="6:18" ht="12.75" customHeight="1">
      <c r="F387" s="54"/>
      <c r="G387" s="54"/>
      <c r="H387" s="54"/>
      <c r="I387" s="54"/>
      <c r="J387" s="41"/>
      <c r="K387" s="54"/>
      <c r="L387" s="54"/>
      <c r="M387" s="54"/>
      <c r="O387" s="41"/>
      <c r="R387" s="54"/>
    </row>
    <row r="388" spans="6:18" ht="12.75" customHeight="1">
      <c r="F388" s="54"/>
      <c r="G388" s="54"/>
      <c r="H388" s="54"/>
      <c r="I388" s="54"/>
      <c r="J388" s="41"/>
      <c r="K388" s="54"/>
      <c r="L388" s="54"/>
      <c r="M388" s="54"/>
      <c r="O388" s="41"/>
      <c r="R388" s="54"/>
    </row>
    <row r="389" spans="6:18" ht="12.75" customHeight="1">
      <c r="F389" s="54"/>
      <c r="G389" s="54"/>
      <c r="H389" s="54"/>
      <c r="I389" s="54"/>
      <c r="J389" s="41"/>
      <c r="K389" s="54"/>
      <c r="L389" s="54"/>
      <c r="M389" s="54"/>
      <c r="O389" s="41"/>
      <c r="R389" s="54"/>
    </row>
    <row r="390" spans="6:18" ht="12.75" customHeight="1">
      <c r="F390" s="54"/>
      <c r="G390" s="54"/>
      <c r="H390" s="54"/>
      <c r="I390" s="54"/>
      <c r="J390" s="41"/>
      <c r="K390" s="54"/>
      <c r="L390" s="54"/>
      <c r="M390" s="54"/>
      <c r="O390" s="41"/>
      <c r="R390" s="54"/>
    </row>
    <row r="391" spans="6:18" ht="12.75" customHeight="1">
      <c r="F391" s="54"/>
      <c r="G391" s="54"/>
      <c r="H391" s="54"/>
      <c r="I391" s="54"/>
      <c r="J391" s="41"/>
      <c r="K391" s="54"/>
      <c r="L391" s="54"/>
      <c r="M391" s="54"/>
      <c r="O391" s="41"/>
      <c r="R391" s="54"/>
    </row>
    <row r="392" spans="6:18" ht="12.75" customHeight="1">
      <c r="F392" s="54"/>
      <c r="G392" s="54"/>
      <c r="H392" s="54"/>
      <c r="I392" s="54"/>
      <c r="J392" s="41"/>
      <c r="K392" s="54"/>
      <c r="L392" s="54"/>
      <c r="M392" s="54"/>
      <c r="O392" s="41"/>
      <c r="R392" s="54"/>
    </row>
    <row r="393" spans="6:18" ht="12.75" customHeight="1">
      <c r="F393" s="54"/>
      <c r="G393" s="54"/>
      <c r="H393" s="54"/>
      <c r="I393" s="54"/>
      <c r="J393" s="41"/>
      <c r="K393" s="54"/>
      <c r="L393" s="54"/>
      <c r="M393" s="54"/>
      <c r="O393" s="41"/>
      <c r="R393" s="54"/>
    </row>
    <row r="394" spans="6:18" ht="12.75" customHeight="1">
      <c r="F394" s="54"/>
      <c r="G394" s="54"/>
      <c r="H394" s="54"/>
      <c r="I394" s="54"/>
      <c r="J394" s="41"/>
      <c r="K394" s="54"/>
      <c r="L394" s="54"/>
      <c r="M394" s="54"/>
      <c r="O394" s="41"/>
      <c r="R394" s="54"/>
    </row>
    <row r="395" spans="6:18" ht="12.75" customHeight="1">
      <c r="F395" s="54"/>
      <c r="G395" s="54"/>
      <c r="H395" s="54"/>
      <c r="I395" s="54"/>
      <c r="J395" s="41"/>
      <c r="K395" s="54"/>
      <c r="L395" s="54"/>
      <c r="M395" s="54"/>
      <c r="O395" s="41"/>
      <c r="R395" s="54"/>
    </row>
    <row r="396" spans="6:18" ht="12.75" customHeight="1">
      <c r="F396" s="54"/>
      <c r="G396" s="54"/>
      <c r="H396" s="54"/>
      <c r="I396" s="54"/>
      <c r="J396" s="41"/>
      <c r="K396" s="54"/>
      <c r="L396" s="54"/>
      <c r="M396" s="54"/>
      <c r="O396" s="41"/>
      <c r="R396" s="54"/>
    </row>
    <row r="397" spans="6:18" ht="12.75" customHeight="1">
      <c r="F397" s="54"/>
      <c r="G397" s="54"/>
      <c r="H397" s="54"/>
      <c r="I397" s="54"/>
      <c r="J397" s="41"/>
      <c r="K397" s="54"/>
      <c r="L397" s="54"/>
      <c r="M397" s="54"/>
      <c r="O397" s="41"/>
      <c r="R397" s="54"/>
    </row>
    <row r="398" spans="6:18" ht="12.75" customHeight="1">
      <c r="F398" s="54"/>
      <c r="G398" s="54"/>
      <c r="H398" s="54"/>
      <c r="I398" s="54"/>
      <c r="J398" s="41"/>
      <c r="K398" s="54"/>
      <c r="L398" s="54"/>
      <c r="M398" s="54"/>
      <c r="O398" s="41"/>
      <c r="R398" s="54"/>
    </row>
    <row r="399" spans="6:18" ht="12.75" customHeight="1">
      <c r="F399" s="54"/>
      <c r="G399" s="54"/>
      <c r="H399" s="54"/>
      <c r="I399" s="54"/>
      <c r="J399" s="41"/>
      <c r="K399" s="54"/>
      <c r="L399" s="54"/>
      <c r="M399" s="54"/>
      <c r="O399" s="41"/>
      <c r="R399" s="54"/>
    </row>
    <row r="400" spans="6:18" ht="12.75" customHeight="1">
      <c r="F400" s="54"/>
      <c r="G400" s="54"/>
      <c r="H400" s="54"/>
      <c r="I400" s="54"/>
      <c r="J400" s="41"/>
      <c r="K400" s="54"/>
      <c r="L400" s="54"/>
      <c r="M400" s="54"/>
      <c r="O400" s="41"/>
      <c r="R400" s="54"/>
    </row>
    <row r="401" spans="6:18" ht="12.75" customHeight="1">
      <c r="F401" s="54"/>
      <c r="G401" s="54"/>
      <c r="H401" s="54"/>
      <c r="I401" s="54"/>
      <c r="J401" s="41"/>
      <c r="K401" s="54"/>
      <c r="L401" s="54"/>
      <c r="M401" s="54"/>
      <c r="O401" s="41"/>
      <c r="R401" s="54"/>
    </row>
    <row r="402" spans="6:18" ht="12.75" customHeight="1">
      <c r="F402" s="54"/>
      <c r="G402" s="54"/>
      <c r="H402" s="54"/>
      <c r="I402" s="54"/>
      <c r="J402" s="41"/>
      <c r="K402" s="54"/>
      <c r="L402" s="54"/>
      <c r="M402" s="54"/>
      <c r="O402" s="41"/>
      <c r="R402" s="54"/>
    </row>
    <row r="403" spans="6:18" ht="12.75" customHeight="1">
      <c r="F403" s="54"/>
      <c r="G403" s="54"/>
      <c r="H403" s="54"/>
      <c r="I403" s="54"/>
      <c r="J403" s="41"/>
      <c r="K403" s="54"/>
      <c r="L403" s="54"/>
      <c r="M403" s="54"/>
      <c r="O403" s="41"/>
      <c r="R403" s="54"/>
    </row>
    <row r="404" spans="6:18" ht="12.75" customHeight="1">
      <c r="F404" s="54"/>
      <c r="G404" s="54"/>
      <c r="H404" s="54"/>
      <c r="I404" s="54"/>
      <c r="J404" s="41"/>
      <c r="K404" s="54"/>
      <c r="L404" s="54"/>
      <c r="M404" s="54"/>
      <c r="O404" s="41"/>
      <c r="R404" s="54"/>
    </row>
    <row r="405" spans="6:18" ht="12.75" customHeight="1">
      <c r="F405" s="54"/>
      <c r="G405" s="54"/>
      <c r="H405" s="54"/>
      <c r="I405" s="54"/>
      <c r="J405" s="41"/>
      <c r="K405" s="54"/>
      <c r="L405" s="54"/>
      <c r="M405" s="54"/>
      <c r="O405" s="41"/>
      <c r="R405" s="54"/>
    </row>
    <row r="406" spans="6:18" ht="12.75" customHeight="1">
      <c r="F406" s="54"/>
      <c r="G406" s="54"/>
      <c r="H406" s="54"/>
      <c r="I406" s="54"/>
      <c r="J406" s="41"/>
      <c r="K406" s="54"/>
      <c r="L406" s="54"/>
      <c r="M406" s="54"/>
      <c r="O406" s="41"/>
      <c r="R406" s="54"/>
    </row>
    <row r="407" spans="6:18" ht="12.75" customHeight="1">
      <c r="F407" s="54"/>
      <c r="G407" s="54"/>
      <c r="H407" s="54"/>
      <c r="I407" s="54"/>
      <c r="J407" s="41"/>
      <c r="K407" s="54"/>
      <c r="L407" s="54"/>
      <c r="M407" s="54"/>
      <c r="O407" s="41"/>
      <c r="R407" s="54"/>
    </row>
    <row r="408" spans="6:18" ht="12.75" customHeight="1">
      <c r="F408" s="54"/>
      <c r="G408" s="54"/>
      <c r="H408" s="54"/>
      <c r="I408" s="54"/>
      <c r="J408" s="41"/>
      <c r="K408" s="54"/>
      <c r="L408" s="54"/>
      <c r="M408" s="54"/>
      <c r="O408" s="41"/>
      <c r="R408" s="54"/>
    </row>
    <row r="409" spans="6:18" ht="12.75" customHeight="1">
      <c r="F409" s="54"/>
      <c r="G409" s="54"/>
      <c r="H409" s="54"/>
      <c r="I409" s="54"/>
      <c r="J409" s="41"/>
      <c r="K409" s="54"/>
      <c r="L409" s="54"/>
      <c r="M409" s="54"/>
      <c r="O409" s="41"/>
      <c r="R409" s="54"/>
    </row>
    <row r="410" spans="6:18" ht="12.75" customHeight="1">
      <c r="F410" s="54"/>
      <c r="G410" s="54"/>
      <c r="H410" s="54"/>
      <c r="I410" s="54"/>
      <c r="J410" s="41"/>
      <c r="K410" s="54"/>
      <c r="L410" s="54"/>
      <c r="M410" s="54"/>
      <c r="O410" s="41"/>
      <c r="R410" s="54"/>
    </row>
    <row r="411" spans="6:18" ht="12.75" customHeight="1">
      <c r="F411" s="54"/>
      <c r="G411" s="54"/>
      <c r="H411" s="54"/>
      <c r="I411" s="54"/>
      <c r="J411" s="41"/>
      <c r="K411" s="54"/>
      <c r="L411" s="54"/>
      <c r="M411" s="54"/>
      <c r="O411" s="41"/>
      <c r="R411" s="54"/>
    </row>
    <row r="412" spans="6:18" ht="12.75" customHeight="1">
      <c r="F412" s="54"/>
      <c r="G412" s="54"/>
      <c r="H412" s="54"/>
      <c r="I412" s="54"/>
      <c r="J412" s="41"/>
      <c r="K412" s="54"/>
      <c r="L412" s="54"/>
      <c r="M412" s="54"/>
      <c r="O412" s="41"/>
      <c r="R412" s="54"/>
    </row>
    <row r="413" spans="6:18" ht="12.75" customHeight="1">
      <c r="F413" s="54"/>
      <c r="G413" s="54"/>
      <c r="H413" s="54"/>
      <c r="I413" s="54"/>
      <c r="J413" s="41"/>
      <c r="K413" s="54"/>
      <c r="L413" s="54"/>
      <c r="M413" s="54"/>
      <c r="O413" s="41"/>
      <c r="R413" s="54"/>
    </row>
    <row r="414" spans="6:18" ht="12.75" customHeight="1">
      <c r="F414" s="54"/>
      <c r="G414" s="54"/>
      <c r="H414" s="54"/>
      <c r="I414" s="54"/>
      <c r="J414" s="41"/>
      <c r="K414" s="54"/>
      <c r="L414" s="54"/>
      <c r="M414" s="54"/>
      <c r="O414" s="41"/>
      <c r="R414" s="54"/>
    </row>
    <row r="415" spans="6:18" ht="12.75" customHeight="1">
      <c r="F415" s="54"/>
      <c r="G415" s="54"/>
      <c r="H415" s="54"/>
      <c r="I415" s="54"/>
      <c r="J415" s="41"/>
      <c r="K415" s="54"/>
      <c r="L415" s="54"/>
      <c r="M415" s="54"/>
      <c r="O415" s="41"/>
      <c r="R415" s="54"/>
    </row>
    <row r="416" spans="6:18" ht="12.75" customHeight="1">
      <c r="F416" s="54"/>
      <c r="G416" s="54"/>
      <c r="H416" s="54"/>
      <c r="I416" s="54"/>
      <c r="J416" s="41"/>
      <c r="K416" s="54"/>
      <c r="L416" s="54"/>
      <c r="M416" s="54"/>
      <c r="O416" s="41"/>
      <c r="R416" s="54"/>
    </row>
    <row r="417" spans="6:18" ht="12.75" customHeight="1">
      <c r="F417" s="54"/>
      <c r="G417" s="54"/>
      <c r="H417" s="54"/>
      <c r="I417" s="54"/>
      <c r="J417" s="41"/>
      <c r="K417" s="54"/>
      <c r="L417" s="54"/>
      <c r="M417" s="54"/>
      <c r="O417" s="41"/>
      <c r="R417" s="54"/>
    </row>
    <row r="418" spans="6:18" ht="12.75" customHeight="1">
      <c r="F418" s="54"/>
      <c r="G418" s="54"/>
      <c r="H418" s="54"/>
      <c r="I418" s="54"/>
      <c r="J418" s="41"/>
      <c r="K418" s="54"/>
      <c r="L418" s="54"/>
      <c r="M418" s="54"/>
      <c r="O418" s="41"/>
      <c r="R418" s="54"/>
    </row>
    <row r="419" spans="6:18" ht="12.75" customHeight="1">
      <c r="F419" s="54"/>
      <c r="G419" s="54"/>
      <c r="H419" s="54"/>
      <c r="I419" s="54"/>
      <c r="J419" s="41"/>
      <c r="K419" s="54"/>
      <c r="L419" s="54"/>
      <c r="M419" s="54"/>
      <c r="O419" s="41"/>
      <c r="R419" s="54"/>
    </row>
    <row r="420" spans="6:18" ht="12.75" customHeight="1">
      <c r="F420" s="54"/>
      <c r="G420" s="54"/>
      <c r="H420" s="54"/>
      <c r="I420" s="54"/>
      <c r="J420" s="41"/>
      <c r="K420" s="54"/>
      <c r="L420" s="54"/>
      <c r="M420" s="54"/>
      <c r="O420" s="41"/>
      <c r="R420" s="54"/>
    </row>
    <row r="421" spans="6:18" ht="12.75" customHeight="1">
      <c r="F421" s="54"/>
      <c r="G421" s="54"/>
      <c r="H421" s="54"/>
      <c r="I421" s="54"/>
      <c r="J421" s="41"/>
      <c r="K421" s="54"/>
      <c r="L421" s="54"/>
      <c r="M421" s="54"/>
      <c r="O421" s="41"/>
      <c r="R421" s="54"/>
    </row>
    <row r="422" spans="6:18" ht="12.75" customHeight="1">
      <c r="F422" s="54"/>
      <c r="G422" s="54"/>
      <c r="H422" s="54"/>
      <c r="I422" s="54"/>
      <c r="J422" s="41"/>
      <c r="K422" s="54"/>
      <c r="L422" s="54"/>
      <c r="M422" s="54"/>
      <c r="O422" s="41"/>
      <c r="R422" s="54"/>
    </row>
    <row r="423" spans="6:18" ht="12.75" customHeight="1">
      <c r="F423" s="54"/>
      <c r="G423" s="54"/>
      <c r="H423" s="54"/>
      <c r="I423" s="54"/>
      <c r="J423" s="41"/>
      <c r="K423" s="54"/>
      <c r="L423" s="54"/>
      <c r="M423" s="54"/>
      <c r="O423" s="41"/>
      <c r="R423" s="54"/>
    </row>
    <row r="424" spans="6:18" ht="12.75" customHeight="1">
      <c r="F424" s="54"/>
      <c r="G424" s="54"/>
      <c r="H424" s="54"/>
      <c r="I424" s="54"/>
      <c r="J424" s="41"/>
      <c r="K424" s="54"/>
      <c r="L424" s="54"/>
      <c r="M424" s="54"/>
      <c r="O424" s="41"/>
      <c r="R424" s="54"/>
    </row>
    <row r="425" spans="6:18" ht="12.75" customHeight="1">
      <c r="F425" s="54"/>
      <c r="G425" s="54"/>
      <c r="H425" s="54"/>
      <c r="I425" s="54"/>
      <c r="J425" s="41"/>
      <c r="K425" s="54"/>
      <c r="L425" s="54"/>
      <c r="M425" s="54"/>
      <c r="O425" s="41"/>
      <c r="R425" s="54"/>
    </row>
    <row r="426" spans="6:18" ht="12.75" customHeight="1">
      <c r="F426" s="54"/>
      <c r="G426" s="54"/>
      <c r="H426" s="54"/>
      <c r="I426" s="54"/>
      <c r="J426" s="41"/>
      <c r="K426" s="54"/>
      <c r="L426" s="54"/>
      <c r="M426" s="54"/>
      <c r="O426" s="41"/>
      <c r="R426" s="54"/>
    </row>
    <row r="427" spans="6:18" ht="12.75" customHeight="1">
      <c r="F427" s="54"/>
      <c r="G427" s="54"/>
      <c r="H427" s="54"/>
      <c r="I427" s="54"/>
      <c r="J427" s="41"/>
      <c r="K427" s="54"/>
      <c r="L427" s="54"/>
      <c r="M427" s="54"/>
      <c r="O427" s="41"/>
      <c r="R427" s="54"/>
    </row>
    <row r="428" spans="6:18" ht="12.75" customHeight="1">
      <c r="F428" s="54"/>
      <c r="G428" s="54"/>
      <c r="H428" s="54"/>
      <c r="I428" s="54"/>
      <c r="J428" s="41"/>
      <c r="K428" s="54"/>
      <c r="L428" s="54"/>
      <c r="M428" s="54"/>
      <c r="O428" s="41"/>
      <c r="R428" s="54"/>
    </row>
    <row r="429" spans="6:18" ht="12.75" customHeight="1">
      <c r="F429" s="54"/>
      <c r="G429" s="54"/>
      <c r="H429" s="54"/>
      <c r="I429" s="54"/>
      <c r="J429" s="41"/>
      <c r="K429" s="54"/>
      <c r="L429" s="54"/>
      <c r="M429" s="54"/>
      <c r="O429" s="41"/>
      <c r="R429" s="54"/>
    </row>
    <row r="430" spans="6:18" ht="12.75" customHeight="1">
      <c r="F430" s="54"/>
      <c r="G430" s="54"/>
      <c r="H430" s="54"/>
      <c r="I430" s="54"/>
      <c r="J430" s="41"/>
      <c r="K430" s="54"/>
      <c r="L430" s="54"/>
      <c r="M430" s="54"/>
      <c r="O430" s="41"/>
      <c r="R430" s="54"/>
    </row>
    <row r="431" spans="6:18" ht="12.75" customHeight="1">
      <c r="F431" s="54"/>
      <c r="G431" s="54"/>
      <c r="H431" s="54"/>
      <c r="I431" s="54"/>
      <c r="J431" s="41"/>
      <c r="K431" s="54"/>
      <c r="L431" s="54"/>
      <c r="M431" s="54"/>
      <c r="O431" s="41"/>
      <c r="R431" s="54"/>
    </row>
    <row r="432" spans="6:18" ht="12.75" customHeight="1">
      <c r="F432" s="54"/>
      <c r="G432" s="54"/>
      <c r="H432" s="54"/>
      <c r="I432" s="54"/>
      <c r="J432" s="41"/>
      <c r="K432" s="54"/>
      <c r="L432" s="54"/>
      <c r="M432" s="54"/>
      <c r="O432" s="41"/>
      <c r="R432" s="54"/>
    </row>
    <row r="433" spans="6:18" ht="12.75" customHeight="1">
      <c r="F433" s="54"/>
      <c r="G433" s="54"/>
      <c r="H433" s="54"/>
      <c r="I433" s="54"/>
      <c r="J433" s="41"/>
      <c r="K433" s="54"/>
      <c r="L433" s="54"/>
      <c r="M433" s="54"/>
      <c r="O433" s="41"/>
      <c r="R433" s="54"/>
    </row>
    <row r="434" spans="6:18" ht="12.75" customHeight="1">
      <c r="F434" s="54"/>
      <c r="G434" s="54"/>
      <c r="H434" s="54"/>
      <c r="I434" s="54"/>
      <c r="J434" s="41"/>
      <c r="K434" s="54"/>
      <c r="L434" s="54"/>
      <c r="M434" s="54"/>
      <c r="O434" s="41"/>
      <c r="R434" s="54"/>
    </row>
    <row r="435" spans="6:18" ht="12.75" customHeight="1">
      <c r="F435" s="54"/>
      <c r="G435" s="54"/>
      <c r="H435" s="54"/>
      <c r="I435" s="54"/>
      <c r="J435" s="41"/>
      <c r="K435" s="54"/>
      <c r="L435" s="54"/>
      <c r="M435" s="54"/>
      <c r="O435" s="41"/>
      <c r="R435" s="54"/>
    </row>
    <row r="436" spans="6:18" ht="12.75" customHeight="1">
      <c r="F436" s="54"/>
      <c r="G436" s="54"/>
      <c r="H436" s="54"/>
      <c r="I436" s="54"/>
      <c r="J436" s="41"/>
      <c r="K436" s="54"/>
      <c r="L436" s="54"/>
      <c r="M436" s="54"/>
      <c r="O436" s="41"/>
      <c r="R436" s="54"/>
    </row>
    <row r="437" spans="6:18" ht="12.75" customHeight="1">
      <c r="F437" s="54"/>
      <c r="G437" s="54"/>
      <c r="H437" s="54"/>
      <c r="I437" s="54"/>
      <c r="J437" s="41"/>
      <c r="K437" s="54"/>
      <c r="L437" s="54"/>
      <c r="M437" s="54"/>
      <c r="O437" s="41"/>
      <c r="R437" s="54"/>
    </row>
    <row r="438" spans="6:18" ht="12.75" customHeight="1">
      <c r="F438" s="54"/>
      <c r="G438" s="54"/>
      <c r="H438" s="54"/>
      <c r="I438" s="54"/>
      <c r="J438" s="41"/>
      <c r="K438" s="54"/>
      <c r="L438" s="54"/>
      <c r="M438" s="54"/>
      <c r="O438" s="41"/>
      <c r="R438" s="54"/>
    </row>
    <row r="439" spans="6:18" ht="12.75" customHeight="1">
      <c r="F439" s="54"/>
      <c r="G439" s="54"/>
      <c r="H439" s="54"/>
      <c r="I439" s="54"/>
      <c r="J439" s="41"/>
      <c r="K439" s="54"/>
      <c r="L439" s="54"/>
      <c r="M439" s="54"/>
      <c r="O439" s="41"/>
      <c r="R439" s="54"/>
    </row>
    <row r="440" spans="6:18" ht="12.75" customHeight="1">
      <c r="F440" s="54"/>
      <c r="G440" s="54"/>
      <c r="H440" s="54"/>
      <c r="I440" s="54"/>
      <c r="J440" s="41"/>
      <c r="K440" s="54"/>
      <c r="L440" s="54"/>
      <c r="M440" s="54"/>
      <c r="O440" s="41"/>
      <c r="R440" s="54"/>
    </row>
    <row r="441" spans="6:18" ht="12.75" customHeight="1">
      <c r="F441" s="54"/>
      <c r="G441" s="54"/>
      <c r="H441" s="54"/>
      <c r="I441" s="54"/>
      <c r="J441" s="41"/>
      <c r="K441" s="54"/>
      <c r="L441" s="54"/>
      <c r="M441" s="54"/>
      <c r="O441" s="41"/>
      <c r="R441" s="54"/>
    </row>
    <row r="442" spans="6:18" ht="12.75" customHeight="1">
      <c r="F442" s="54"/>
      <c r="G442" s="54"/>
      <c r="H442" s="54"/>
      <c r="I442" s="54"/>
      <c r="J442" s="41"/>
      <c r="K442" s="54"/>
      <c r="L442" s="54"/>
      <c r="M442" s="54"/>
      <c r="O442" s="41"/>
      <c r="R442" s="54"/>
    </row>
    <row r="443" spans="6:18" ht="12.75" customHeight="1">
      <c r="F443" s="54"/>
      <c r="G443" s="54"/>
      <c r="H443" s="54"/>
      <c r="I443" s="54"/>
      <c r="J443" s="41"/>
      <c r="K443" s="54"/>
      <c r="L443" s="54"/>
      <c r="M443" s="54"/>
      <c r="O443" s="41"/>
      <c r="R443" s="54"/>
    </row>
    <row r="444" spans="6:18" ht="12.75" customHeight="1">
      <c r="F444" s="54"/>
      <c r="G444" s="54"/>
      <c r="H444" s="54"/>
      <c r="I444" s="54"/>
      <c r="J444" s="41"/>
      <c r="K444" s="54"/>
      <c r="L444" s="54"/>
      <c r="M444" s="54"/>
      <c r="O444" s="41"/>
      <c r="R444" s="54"/>
    </row>
    <row r="445" spans="6:18" ht="12.75" customHeight="1">
      <c r="F445" s="54"/>
      <c r="G445" s="54"/>
      <c r="H445" s="54"/>
      <c r="I445" s="54"/>
      <c r="J445" s="41"/>
      <c r="K445" s="54"/>
      <c r="L445" s="54"/>
      <c r="M445" s="54"/>
      <c r="O445" s="41"/>
      <c r="R445" s="54"/>
    </row>
    <row r="446" spans="6:18" ht="12.75" customHeight="1">
      <c r="F446" s="54"/>
      <c r="G446" s="54"/>
      <c r="H446" s="54"/>
      <c r="I446" s="54"/>
      <c r="J446" s="41"/>
      <c r="K446" s="54"/>
      <c r="L446" s="54"/>
      <c r="M446" s="54"/>
      <c r="O446" s="41"/>
      <c r="R446" s="54"/>
    </row>
    <row r="447" spans="6:18" ht="12.75" customHeight="1">
      <c r="F447" s="54"/>
      <c r="G447" s="54"/>
      <c r="H447" s="54"/>
      <c r="I447" s="54"/>
      <c r="J447" s="41"/>
      <c r="K447" s="54"/>
      <c r="L447" s="54"/>
      <c r="M447" s="54"/>
      <c r="O447" s="41"/>
      <c r="R447" s="54"/>
    </row>
    <row r="448" spans="6:18" ht="12.75" customHeight="1">
      <c r="F448" s="54"/>
      <c r="G448" s="54"/>
      <c r="H448" s="54"/>
      <c r="I448" s="54"/>
      <c r="J448" s="41"/>
      <c r="K448" s="54"/>
      <c r="L448" s="54"/>
      <c r="M448" s="54"/>
      <c r="O448" s="41"/>
      <c r="R448" s="54"/>
    </row>
    <row r="449" spans="6:18" ht="12.75" customHeight="1">
      <c r="F449" s="54"/>
      <c r="G449" s="54"/>
      <c r="H449" s="54"/>
      <c r="I449" s="54"/>
      <c r="J449" s="41"/>
      <c r="K449" s="54"/>
      <c r="L449" s="54"/>
      <c r="M449" s="54"/>
      <c r="O449" s="41"/>
      <c r="R449" s="54"/>
    </row>
    <row r="450" spans="6:18" ht="12.75" customHeight="1">
      <c r="F450" s="54"/>
      <c r="G450" s="54"/>
      <c r="H450" s="54"/>
      <c r="I450" s="54"/>
      <c r="J450" s="41"/>
      <c r="K450" s="54"/>
      <c r="L450" s="54"/>
      <c r="M450" s="54"/>
      <c r="O450" s="41"/>
      <c r="R450" s="54"/>
    </row>
    <row r="451" spans="6:18" ht="12.75" customHeight="1">
      <c r="F451" s="54"/>
      <c r="G451" s="54"/>
      <c r="H451" s="54"/>
      <c r="I451" s="54"/>
      <c r="J451" s="41"/>
      <c r="K451" s="54"/>
      <c r="L451" s="54"/>
      <c r="M451" s="54"/>
      <c r="O451" s="41"/>
      <c r="R451" s="54"/>
    </row>
    <row r="452" spans="6:18" ht="12.75" customHeight="1">
      <c r="F452" s="54"/>
      <c r="G452" s="54"/>
      <c r="H452" s="54"/>
      <c r="I452" s="54"/>
      <c r="J452" s="41"/>
      <c r="K452" s="54"/>
      <c r="L452" s="54"/>
      <c r="M452" s="54"/>
      <c r="O452" s="41"/>
      <c r="R452" s="54"/>
    </row>
    <row r="453" spans="6:18" ht="12.75" customHeight="1">
      <c r="F453" s="54"/>
      <c r="G453" s="54"/>
      <c r="H453" s="54"/>
      <c r="I453" s="54"/>
      <c r="J453" s="41"/>
      <c r="K453" s="54"/>
      <c r="L453" s="54"/>
      <c r="M453" s="54"/>
      <c r="O453" s="41"/>
      <c r="R453" s="54"/>
    </row>
    <row r="454" spans="6:18" ht="12.75" customHeight="1">
      <c r="F454" s="54"/>
      <c r="G454" s="54"/>
      <c r="H454" s="54"/>
      <c r="I454" s="54"/>
      <c r="J454" s="41"/>
      <c r="K454" s="54"/>
      <c r="L454" s="54"/>
      <c r="M454" s="54"/>
      <c r="O454" s="41"/>
      <c r="R454" s="54"/>
    </row>
    <row r="455" spans="6:18" ht="12.75" customHeight="1">
      <c r="F455" s="54"/>
      <c r="G455" s="54"/>
      <c r="H455" s="54"/>
      <c r="I455" s="54"/>
      <c r="J455" s="41"/>
      <c r="K455" s="54"/>
      <c r="L455" s="54"/>
      <c r="M455" s="54"/>
      <c r="O455" s="41"/>
      <c r="R455" s="54"/>
    </row>
    <row r="456" spans="6:18" ht="12.75" customHeight="1">
      <c r="F456" s="54"/>
      <c r="G456" s="54"/>
      <c r="H456" s="54"/>
      <c r="I456" s="54"/>
      <c r="J456" s="41"/>
      <c r="K456" s="54"/>
      <c r="L456" s="54"/>
      <c r="M456" s="54"/>
      <c r="O456" s="41"/>
      <c r="R456" s="54"/>
    </row>
    <row r="457" spans="6:18" ht="12.75" customHeight="1">
      <c r="F457" s="54"/>
      <c r="G457" s="54"/>
      <c r="H457" s="54"/>
      <c r="I457" s="54"/>
      <c r="J457" s="41"/>
      <c r="K457" s="54"/>
      <c r="L457" s="54"/>
      <c r="M457" s="54"/>
      <c r="O457" s="41"/>
      <c r="R457" s="54"/>
    </row>
    <row r="458" spans="6:18" ht="12.75" customHeight="1">
      <c r="F458" s="54"/>
      <c r="G458" s="54"/>
      <c r="H458" s="54"/>
      <c r="I458" s="54"/>
      <c r="J458" s="41"/>
      <c r="K458" s="54"/>
      <c r="L458" s="54"/>
      <c r="M458" s="54"/>
      <c r="O458" s="41"/>
      <c r="R458" s="54"/>
    </row>
    <row r="459" spans="6:18" ht="12.75" customHeight="1">
      <c r="F459" s="54"/>
      <c r="G459" s="54"/>
      <c r="H459" s="54"/>
      <c r="I459" s="54"/>
      <c r="J459" s="41"/>
      <c r="K459" s="54"/>
      <c r="L459" s="54"/>
      <c r="M459" s="54"/>
      <c r="O459" s="41"/>
      <c r="R459" s="54"/>
    </row>
    <row r="460" spans="6:18" ht="12.75" customHeight="1">
      <c r="F460" s="54"/>
      <c r="G460" s="54"/>
      <c r="H460" s="54"/>
      <c r="I460" s="54"/>
      <c r="J460" s="41"/>
      <c r="K460" s="54"/>
      <c r="L460" s="54"/>
      <c r="M460" s="54"/>
      <c r="O460" s="41"/>
      <c r="R460" s="54"/>
    </row>
    <row r="461" spans="6:18" ht="12.75" customHeight="1">
      <c r="F461" s="54"/>
      <c r="G461" s="54"/>
      <c r="H461" s="54"/>
      <c r="I461" s="54"/>
      <c r="J461" s="41"/>
      <c r="K461" s="54"/>
      <c r="L461" s="54"/>
      <c r="M461" s="54"/>
      <c r="O461" s="41"/>
      <c r="R461" s="54"/>
    </row>
    <row r="462" spans="6:18" ht="12.75" customHeight="1">
      <c r="F462" s="54"/>
      <c r="G462" s="54"/>
      <c r="H462" s="54"/>
      <c r="I462" s="54"/>
      <c r="J462" s="41"/>
      <c r="K462" s="54"/>
      <c r="L462" s="54"/>
      <c r="M462" s="54"/>
      <c r="O462" s="41"/>
      <c r="R462" s="54"/>
    </row>
    <row r="463" spans="6:18" ht="12.75" customHeight="1">
      <c r="F463" s="54"/>
      <c r="G463" s="54"/>
      <c r="H463" s="54"/>
      <c r="I463" s="54"/>
      <c r="J463" s="41"/>
      <c r="K463" s="54"/>
      <c r="L463" s="54"/>
      <c r="M463" s="54"/>
      <c r="O463" s="41"/>
      <c r="R463" s="54"/>
    </row>
    <row r="464" spans="6:18" ht="12.75" customHeight="1">
      <c r="F464" s="54"/>
      <c r="G464" s="54"/>
      <c r="H464" s="54"/>
      <c r="I464" s="54"/>
      <c r="J464" s="41"/>
      <c r="K464" s="54"/>
      <c r="L464" s="54"/>
      <c r="M464" s="54"/>
      <c r="O464" s="41"/>
      <c r="R464" s="54"/>
    </row>
    <row r="465" spans="6:18" ht="12.75" customHeight="1">
      <c r="F465" s="54"/>
      <c r="G465" s="54"/>
      <c r="H465" s="54"/>
      <c r="I465" s="54"/>
      <c r="J465" s="41"/>
      <c r="K465" s="54"/>
      <c r="L465" s="54"/>
      <c r="M465" s="54"/>
      <c r="O465" s="41"/>
      <c r="R465" s="54"/>
    </row>
    <row r="466" spans="6:18" ht="12.75" customHeight="1">
      <c r="F466" s="54"/>
      <c r="G466" s="54"/>
      <c r="H466" s="54"/>
      <c r="I466" s="54"/>
      <c r="J466" s="41"/>
      <c r="K466" s="54"/>
      <c r="L466" s="54"/>
      <c r="M466" s="54"/>
      <c r="O466" s="41"/>
      <c r="R466" s="54"/>
    </row>
    <row r="467" spans="6:18" ht="12.75" customHeight="1">
      <c r="F467" s="54"/>
      <c r="G467" s="54"/>
      <c r="H467" s="54"/>
      <c r="I467" s="54"/>
      <c r="J467" s="41"/>
      <c r="K467" s="54"/>
      <c r="L467" s="54"/>
      <c r="M467" s="54"/>
      <c r="O467" s="41"/>
      <c r="R467" s="54"/>
    </row>
    <row r="468" spans="6:18" ht="12.75" customHeight="1">
      <c r="F468" s="54"/>
      <c r="G468" s="54"/>
      <c r="H468" s="54"/>
      <c r="I468" s="54"/>
      <c r="J468" s="41"/>
      <c r="K468" s="54"/>
      <c r="L468" s="54"/>
      <c r="M468" s="54"/>
      <c r="O468" s="41"/>
      <c r="R468" s="54"/>
    </row>
    <row r="469" spans="6:18" ht="12.75" customHeight="1">
      <c r="F469" s="54"/>
      <c r="G469" s="54"/>
      <c r="H469" s="54"/>
      <c r="I469" s="54"/>
      <c r="J469" s="41"/>
      <c r="K469" s="54"/>
      <c r="L469" s="54"/>
      <c r="M469" s="54"/>
      <c r="O469" s="41"/>
      <c r="R469" s="54"/>
    </row>
    <row r="470" spans="6:18" ht="12.75" customHeight="1">
      <c r="F470" s="54"/>
      <c r="G470" s="54"/>
      <c r="H470" s="54"/>
      <c r="I470" s="54"/>
      <c r="J470" s="41"/>
      <c r="K470" s="54"/>
      <c r="L470" s="54"/>
      <c r="M470" s="54"/>
      <c r="O470" s="41"/>
      <c r="R470" s="54"/>
    </row>
    <row r="471" spans="6:18" ht="12.75" customHeight="1">
      <c r="F471" s="54"/>
      <c r="G471" s="54"/>
      <c r="H471" s="54"/>
      <c r="I471" s="54"/>
      <c r="J471" s="41"/>
      <c r="K471" s="54"/>
      <c r="L471" s="54"/>
      <c r="M471" s="54"/>
      <c r="O471" s="41"/>
      <c r="R471" s="54"/>
    </row>
    <row r="472" spans="6:18" ht="12.75" customHeight="1">
      <c r="F472" s="54"/>
      <c r="G472" s="54"/>
      <c r="H472" s="54"/>
      <c r="I472" s="54"/>
      <c r="J472" s="41"/>
      <c r="K472" s="54"/>
      <c r="L472" s="54"/>
      <c r="M472" s="54"/>
      <c r="O472" s="41"/>
      <c r="R472" s="54"/>
    </row>
    <row r="473" spans="6:18" ht="12.75" customHeight="1">
      <c r="F473" s="54"/>
      <c r="G473" s="54"/>
      <c r="H473" s="54"/>
      <c r="I473" s="54"/>
      <c r="J473" s="41"/>
      <c r="K473" s="54"/>
      <c r="L473" s="54"/>
      <c r="M473" s="54"/>
      <c r="O473" s="41"/>
      <c r="R473" s="54"/>
    </row>
    <row r="474" spans="6:18" ht="12.75" customHeight="1">
      <c r="F474" s="54"/>
      <c r="G474" s="54"/>
      <c r="H474" s="54"/>
      <c r="I474" s="54"/>
      <c r="J474" s="41"/>
      <c r="K474" s="54"/>
      <c r="L474" s="54"/>
      <c r="M474" s="54"/>
      <c r="O474" s="41"/>
      <c r="R474" s="54"/>
    </row>
    <row r="475" spans="6:18" ht="12.75" customHeight="1">
      <c r="F475" s="54"/>
      <c r="G475" s="54"/>
      <c r="H475" s="54"/>
      <c r="I475" s="54"/>
      <c r="J475" s="41"/>
      <c r="K475" s="54"/>
      <c r="L475" s="54"/>
      <c r="M475" s="54"/>
      <c r="O475" s="41"/>
      <c r="R475" s="54"/>
    </row>
    <row r="476" spans="6:18" ht="12.75" customHeight="1">
      <c r="F476" s="54"/>
      <c r="G476" s="54"/>
      <c r="H476" s="54"/>
      <c r="I476" s="54"/>
      <c r="J476" s="41"/>
      <c r="K476" s="54"/>
      <c r="L476" s="54"/>
      <c r="M476" s="54"/>
      <c r="O476" s="41"/>
      <c r="R476" s="54"/>
    </row>
    <row r="477" spans="6:18" ht="12.75" customHeight="1">
      <c r="F477" s="54"/>
      <c r="G477" s="54"/>
      <c r="H477" s="54"/>
      <c r="I477" s="54"/>
      <c r="J477" s="41"/>
      <c r="K477" s="54"/>
      <c r="L477" s="54"/>
      <c r="M477" s="54"/>
      <c r="O477" s="41"/>
      <c r="R477" s="54"/>
    </row>
    <row r="478" spans="6:18" ht="12.75" customHeight="1">
      <c r="F478" s="54"/>
      <c r="G478" s="54"/>
      <c r="H478" s="54"/>
      <c r="I478" s="54"/>
      <c r="J478" s="41"/>
      <c r="K478" s="54"/>
      <c r="L478" s="54"/>
      <c r="M478" s="54"/>
      <c r="O478" s="41"/>
      <c r="R478" s="54"/>
    </row>
    <row r="479" spans="6:18" ht="12.75" customHeight="1">
      <c r="F479" s="54"/>
      <c r="G479" s="54"/>
      <c r="H479" s="54"/>
      <c r="I479" s="54"/>
      <c r="J479" s="41"/>
      <c r="K479" s="54"/>
      <c r="L479" s="54"/>
      <c r="M479" s="54"/>
      <c r="O479" s="41"/>
      <c r="R479" s="54"/>
    </row>
    <row r="480" spans="6:18" ht="12.75" customHeight="1">
      <c r="F480" s="54"/>
      <c r="G480" s="54"/>
      <c r="H480" s="54"/>
      <c r="I480" s="54"/>
      <c r="J480" s="41"/>
      <c r="K480" s="54"/>
      <c r="L480" s="54"/>
      <c r="M480" s="54"/>
      <c r="O480" s="41"/>
      <c r="R480" s="54"/>
    </row>
    <row r="481" spans="6:18" ht="12.75" customHeight="1">
      <c r="F481" s="54"/>
      <c r="G481" s="54"/>
      <c r="H481" s="54"/>
      <c r="I481" s="54"/>
      <c r="J481" s="41"/>
      <c r="K481" s="54"/>
      <c r="L481" s="54"/>
      <c r="M481" s="54"/>
      <c r="O481" s="41"/>
      <c r="R481" s="54"/>
    </row>
    <row r="482" spans="6:18" ht="12.75" customHeight="1">
      <c r="F482" s="54"/>
      <c r="G482" s="54"/>
      <c r="H482" s="54"/>
      <c r="I482" s="54"/>
      <c r="J482" s="41"/>
      <c r="K482" s="54"/>
      <c r="L482" s="54"/>
      <c r="M482" s="54"/>
      <c r="O482" s="41"/>
      <c r="R482" s="54"/>
    </row>
    <row r="483" spans="6:18" ht="12.75" customHeight="1">
      <c r="F483" s="54"/>
      <c r="G483" s="54"/>
      <c r="H483" s="54"/>
      <c r="I483" s="54"/>
      <c r="J483" s="41"/>
      <c r="K483" s="54"/>
      <c r="L483" s="54"/>
      <c r="M483" s="54"/>
      <c r="O483" s="41"/>
      <c r="R483" s="54"/>
    </row>
    <row r="484" spans="6:18" ht="12.75" customHeight="1">
      <c r="F484" s="54"/>
      <c r="G484" s="54"/>
      <c r="H484" s="54"/>
      <c r="I484" s="54"/>
      <c r="J484" s="41"/>
      <c r="K484" s="54"/>
      <c r="L484" s="54"/>
      <c r="M484" s="54"/>
      <c r="O484" s="41"/>
      <c r="R484" s="54"/>
    </row>
    <row r="485" spans="6:18" ht="12.75" customHeight="1">
      <c r="F485" s="54"/>
      <c r="G485" s="54"/>
      <c r="H485" s="54"/>
      <c r="I485" s="54"/>
      <c r="J485" s="41"/>
      <c r="K485" s="54"/>
      <c r="L485" s="54"/>
      <c r="M485" s="54"/>
      <c r="O485" s="41"/>
      <c r="R485" s="54"/>
    </row>
    <row r="486" spans="6:18" ht="12.75" customHeight="1">
      <c r="F486" s="54"/>
      <c r="G486" s="54"/>
      <c r="H486" s="54"/>
      <c r="I486" s="54"/>
      <c r="J486" s="41"/>
      <c r="K486" s="54"/>
      <c r="L486" s="54"/>
      <c r="M486" s="54"/>
      <c r="O486" s="41"/>
      <c r="R486" s="54"/>
    </row>
    <row r="487" spans="6:18" ht="12.75" customHeight="1">
      <c r="F487" s="54"/>
      <c r="G487" s="54"/>
      <c r="H487" s="54"/>
      <c r="I487" s="54"/>
      <c r="J487" s="41"/>
      <c r="K487" s="54"/>
      <c r="L487" s="54"/>
      <c r="M487" s="54"/>
      <c r="O487" s="41"/>
      <c r="R487" s="54"/>
    </row>
    <row r="488" spans="6:18" ht="12.75" customHeight="1">
      <c r="F488" s="54"/>
      <c r="G488" s="54"/>
      <c r="H488" s="54"/>
      <c r="I488" s="54"/>
      <c r="J488" s="41"/>
      <c r="K488" s="54"/>
      <c r="L488" s="54"/>
      <c r="M488" s="54"/>
      <c r="O488" s="41"/>
      <c r="R488" s="54"/>
    </row>
    <row r="489" spans="6:18" ht="12.75" customHeight="1">
      <c r="F489" s="54"/>
      <c r="G489" s="54"/>
      <c r="H489" s="54"/>
      <c r="I489" s="54"/>
      <c r="J489" s="41"/>
      <c r="K489" s="54"/>
      <c r="L489" s="54"/>
      <c r="M489" s="54"/>
      <c r="O489" s="41"/>
      <c r="R489" s="54"/>
    </row>
    <row r="490" spans="6:18" ht="15" customHeight="1">
      <c r="F490" s="54"/>
      <c r="G490" s="54"/>
      <c r="H490" s="54"/>
      <c r="I490" s="54"/>
      <c r="J490" s="41"/>
      <c r="K490" s="54"/>
      <c r="L490" s="54"/>
      <c r="M490" s="54"/>
      <c r="O490" s="41"/>
      <c r="R490" s="54"/>
    </row>
  </sheetData>
  <autoFilter ref="R1:R313"/>
  <hyperlinks>
    <hyperlink ref="M5" location="Main!A1" display="Back To Main Page"/>
  </hyperlink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2019-09-05T08:25:00Z</cp:lastPrinted>
  <dcterms:created xsi:type="dcterms:W3CDTF">2015-06-08T02:34:00Z</dcterms:created>
  <dcterms:modified xsi:type="dcterms:W3CDTF">2022-12-20T02:46:58Z</dcterms:modified>
</cp:coreProperties>
</file>