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480" yWindow="570" windowWidth="17490" windowHeight="8640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5" hidden="1">'Call Tracker (Equity &amp; F&amp;O)'!$R$1:$R$303</definedName>
    <definedName name="_xlnm._FilterDatabase" localSheetId="1" hidden="1">'Future Intra'!$B$13:$P$13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" i="6"/>
  <c r="M19" s="1"/>
  <c r="K19"/>
  <c r="K90"/>
  <c r="M90" s="1"/>
  <c r="K85"/>
  <c r="M85" s="1"/>
  <c r="L61"/>
  <c r="M61" s="1"/>
  <c r="K61"/>
  <c r="L59"/>
  <c r="M59" s="1"/>
  <c r="K59"/>
  <c r="L11"/>
  <c r="M11" s="1"/>
  <c r="K11"/>
  <c r="L60" l="1"/>
  <c r="M60" s="1"/>
  <c r="K60"/>
  <c r="L45"/>
  <c r="K45"/>
  <c r="L44"/>
  <c r="M44" s="1"/>
  <c r="K44"/>
  <c r="K88"/>
  <c r="M88" s="1"/>
  <c r="K87"/>
  <c r="M87" s="1"/>
  <c r="P20"/>
  <c r="L35"/>
  <c r="K35"/>
  <c r="L16"/>
  <c r="K16"/>
  <c r="M16" s="1"/>
  <c r="L58"/>
  <c r="K58"/>
  <c r="L10"/>
  <c r="K10"/>
  <c r="M10" s="1"/>
  <c r="L42"/>
  <c r="K42"/>
  <c r="L41"/>
  <c r="M41" s="1"/>
  <c r="K41"/>
  <c r="K86"/>
  <c r="M86" s="1"/>
  <c r="M83"/>
  <c r="K84"/>
  <c r="M84" s="1"/>
  <c r="L37"/>
  <c r="K37"/>
  <c r="L36"/>
  <c r="K36"/>
  <c r="K83"/>
  <c r="K82"/>
  <c r="M82" s="1"/>
  <c r="K81"/>
  <c r="M81" s="1"/>
  <c r="M45" l="1"/>
  <c r="M37"/>
  <c r="M35"/>
  <c r="M58"/>
  <c r="M42"/>
  <c r="M36"/>
  <c r="K80"/>
  <c r="M80" s="1"/>
  <c r="K79"/>
  <c r="M79" s="1"/>
  <c r="L34"/>
  <c r="K34"/>
  <c r="L39"/>
  <c r="K39"/>
  <c r="L32"/>
  <c r="K32"/>
  <c r="M34" l="1"/>
  <c r="M39"/>
  <c r="M32"/>
  <c r="K78"/>
  <c r="M78" s="1"/>
  <c r="L15"/>
  <c r="K15"/>
  <c r="M15" l="1"/>
  <c r="L56"/>
  <c r="K56"/>
  <c r="L57"/>
  <c r="K57"/>
  <c r="M56" l="1"/>
  <c r="M57"/>
  <c r="P17"/>
  <c r="P18"/>
  <c r="K77"/>
  <c r="M77" s="1"/>
  <c r="K75"/>
  <c r="M75" s="1"/>
  <c r="K76"/>
  <c r="M76" s="1"/>
  <c r="L38"/>
  <c r="K38"/>
  <c r="L33"/>
  <c r="K33"/>
  <c r="M33" l="1"/>
  <c r="M38"/>
  <c r="L12"/>
  <c r="K12"/>
  <c r="L14"/>
  <c r="K14"/>
  <c r="L13"/>
  <c r="K13"/>
  <c r="M12" l="1"/>
  <c r="M14"/>
  <c r="M13"/>
  <c r="K286"/>
  <c r="L286" s="1"/>
  <c r="K74"/>
  <c r="M74" s="1"/>
  <c r="K73"/>
  <c r="M73" s="1"/>
  <c r="L98"/>
  <c r="K98"/>
  <c r="K265"/>
  <c r="L265" s="1"/>
  <c r="K285"/>
  <c r="L285" s="1"/>
  <c r="K284"/>
  <c r="L284" s="1"/>
  <c r="K283"/>
  <c r="L283" s="1"/>
  <c r="K280"/>
  <c r="L280" s="1"/>
  <c r="K279"/>
  <c r="L279" s="1"/>
  <c r="K278"/>
  <c r="L278" s="1"/>
  <c r="K277"/>
  <c r="L277" s="1"/>
  <c r="K276"/>
  <c r="L276" s="1"/>
  <c r="K275"/>
  <c r="L275" s="1"/>
  <c r="K274"/>
  <c r="L274" s="1"/>
  <c r="K273"/>
  <c r="L273" s="1"/>
  <c r="K271"/>
  <c r="L271" s="1"/>
  <c r="K270"/>
  <c r="L270" s="1"/>
  <c r="K269"/>
  <c r="L269" s="1"/>
  <c r="K268"/>
  <c r="L268" s="1"/>
  <c r="K267"/>
  <c r="L267" s="1"/>
  <c r="K266"/>
  <c r="L266" s="1"/>
  <c r="K264"/>
  <c r="L264" s="1"/>
  <c r="K263"/>
  <c r="L263" s="1"/>
  <c r="K262"/>
  <c r="L262" s="1"/>
  <c r="F261"/>
  <c r="K261" s="1"/>
  <c r="L261" s="1"/>
  <c r="K260"/>
  <c r="L260" s="1"/>
  <c r="K259"/>
  <c r="L259" s="1"/>
  <c r="K258"/>
  <c r="L258" s="1"/>
  <c r="K257"/>
  <c r="L257" s="1"/>
  <c r="K256"/>
  <c r="L256" s="1"/>
  <c r="F255"/>
  <c r="K255" s="1"/>
  <c r="L255" s="1"/>
  <c r="F254"/>
  <c r="K254" s="1"/>
  <c r="L254" s="1"/>
  <c r="K253"/>
  <c r="L253" s="1"/>
  <c r="F252"/>
  <c r="K252" s="1"/>
  <c r="L252" s="1"/>
  <c r="K251"/>
  <c r="L251" s="1"/>
  <c r="K250"/>
  <c r="L250" s="1"/>
  <c r="K249"/>
  <c r="L249" s="1"/>
  <c r="K248"/>
  <c r="L248" s="1"/>
  <c r="K247"/>
  <c r="L247" s="1"/>
  <c r="K246"/>
  <c r="L246" s="1"/>
  <c r="K245"/>
  <c r="L245" s="1"/>
  <c r="K244"/>
  <c r="L244" s="1"/>
  <c r="K243"/>
  <c r="L243" s="1"/>
  <c r="K242"/>
  <c r="L242" s="1"/>
  <c r="K241"/>
  <c r="L241" s="1"/>
  <c r="K240"/>
  <c r="L240" s="1"/>
  <c r="K239"/>
  <c r="L239" s="1"/>
  <c r="K238"/>
  <c r="L238" s="1"/>
  <c r="K236"/>
  <c r="L236" s="1"/>
  <c r="K234"/>
  <c r="L234" s="1"/>
  <c r="K233"/>
  <c r="L233" s="1"/>
  <c r="F232"/>
  <c r="K232" s="1"/>
  <c r="L232" s="1"/>
  <c r="K231"/>
  <c r="L231" s="1"/>
  <c r="K228"/>
  <c r="L228" s="1"/>
  <c r="K227"/>
  <c r="L227" s="1"/>
  <c r="K226"/>
  <c r="L226" s="1"/>
  <c r="K223"/>
  <c r="L223" s="1"/>
  <c r="K222"/>
  <c r="L222" s="1"/>
  <c r="K221"/>
  <c r="L221" s="1"/>
  <c r="K220"/>
  <c r="L220" s="1"/>
  <c r="K219"/>
  <c r="L219" s="1"/>
  <c r="K218"/>
  <c r="L218" s="1"/>
  <c r="K216"/>
  <c r="L216" s="1"/>
  <c r="K215"/>
  <c r="L215" s="1"/>
  <c r="K214"/>
  <c r="L214" s="1"/>
  <c r="K213"/>
  <c r="L213" s="1"/>
  <c r="K212"/>
  <c r="L212" s="1"/>
  <c r="K211"/>
  <c r="L211" s="1"/>
  <c r="K210"/>
  <c r="L210" s="1"/>
  <c r="K209"/>
  <c r="L209" s="1"/>
  <c r="K208"/>
  <c r="L208" s="1"/>
  <c r="K206"/>
  <c r="L206" s="1"/>
  <c r="K204"/>
  <c r="L204" s="1"/>
  <c r="K202"/>
  <c r="L202" s="1"/>
  <c r="K200"/>
  <c r="L200" s="1"/>
  <c r="K199"/>
  <c r="L199" s="1"/>
  <c r="K198"/>
  <c r="L198" s="1"/>
  <c r="K196"/>
  <c r="L196" s="1"/>
  <c r="K195"/>
  <c r="L195" s="1"/>
  <c r="K194"/>
  <c r="L194" s="1"/>
  <c r="K193"/>
  <c r="K192"/>
  <c r="L192" s="1"/>
  <c r="K191"/>
  <c r="L191" s="1"/>
  <c r="K189"/>
  <c r="L189" s="1"/>
  <c r="K188"/>
  <c r="L188" s="1"/>
  <c r="K187"/>
  <c r="L187" s="1"/>
  <c r="K186"/>
  <c r="L186" s="1"/>
  <c r="K185"/>
  <c r="L185" s="1"/>
  <c r="F184"/>
  <c r="K184" s="1"/>
  <c r="L184" s="1"/>
  <c r="H183"/>
  <c r="K183" s="1"/>
  <c r="L183" s="1"/>
  <c r="K180"/>
  <c r="L180" s="1"/>
  <c r="K179"/>
  <c r="L179" s="1"/>
  <c r="K178"/>
  <c r="L178" s="1"/>
  <c r="K177"/>
  <c r="L177" s="1"/>
  <c r="K176"/>
  <c r="L176" s="1"/>
  <c r="K173"/>
  <c r="L173" s="1"/>
  <c r="K172"/>
  <c r="L172" s="1"/>
  <c r="K171"/>
  <c r="L171" s="1"/>
  <c r="K170"/>
  <c r="L170" s="1"/>
  <c r="K169"/>
  <c r="L169" s="1"/>
  <c r="K168"/>
  <c r="L168" s="1"/>
  <c r="K167"/>
  <c r="L167" s="1"/>
  <c r="K166"/>
  <c r="L166" s="1"/>
  <c r="K165"/>
  <c r="L165" s="1"/>
  <c r="K164"/>
  <c r="L164" s="1"/>
  <c r="K163"/>
  <c r="L163" s="1"/>
  <c r="K162"/>
  <c r="L162" s="1"/>
  <c r="K161"/>
  <c r="L161" s="1"/>
  <c r="K160"/>
  <c r="L160" s="1"/>
  <c r="K159"/>
  <c r="L159" s="1"/>
  <c r="K158"/>
  <c r="L158" s="1"/>
  <c r="K157"/>
  <c r="L157" s="1"/>
  <c r="K156"/>
  <c r="L156" s="1"/>
  <c r="K155"/>
  <c r="L155" s="1"/>
  <c r="K154"/>
  <c r="L154" s="1"/>
  <c r="K153"/>
  <c r="L153" s="1"/>
  <c r="K152"/>
  <c r="L152" s="1"/>
  <c r="K151"/>
  <c r="L151" s="1"/>
  <c r="K150"/>
  <c r="L150" s="1"/>
  <c r="H149"/>
  <c r="K149" s="1"/>
  <c r="L149" s="1"/>
  <c r="F148"/>
  <c r="K148" s="1"/>
  <c r="L148" s="1"/>
  <c r="K147"/>
  <c r="L147" s="1"/>
  <c r="K146"/>
  <c r="L146" s="1"/>
  <c r="K145"/>
  <c r="L145" s="1"/>
  <c r="K144"/>
  <c r="L144" s="1"/>
  <c r="K143"/>
  <c r="L143" s="1"/>
  <c r="K142"/>
  <c r="L142" s="1"/>
  <c r="K141"/>
  <c r="L141" s="1"/>
  <c r="K140"/>
  <c r="L140" s="1"/>
  <c r="K139"/>
  <c r="L139" s="1"/>
  <c r="K138"/>
  <c r="L138" s="1"/>
  <c r="K137"/>
  <c r="L137" s="1"/>
  <c r="K136"/>
  <c r="L136" s="1"/>
  <c r="K135"/>
  <c r="L135" s="1"/>
  <c r="K134"/>
  <c r="L134" s="1"/>
  <c r="K133"/>
  <c r="L133" s="1"/>
  <c r="K132"/>
  <c r="L132" s="1"/>
  <c r="K131"/>
  <c r="L131" s="1"/>
  <c r="K130"/>
  <c r="L130" s="1"/>
  <c r="K129"/>
  <c r="L129" s="1"/>
  <c r="K128"/>
  <c r="L128" s="1"/>
  <c r="K127"/>
  <c r="L127" s="1"/>
  <c r="K126"/>
  <c r="L126" s="1"/>
  <c r="K125"/>
  <c r="L125" s="1"/>
  <c r="K124"/>
  <c r="L124" s="1"/>
  <c r="K123"/>
  <c r="L123" s="1"/>
  <c r="K122"/>
  <c r="L122" s="1"/>
  <c r="K121"/>
  <c r="L121" s="1"/>
  <c r="M7"/>
  <c r="D7" i="5"/>
  <c r="K6" i="4"/>
  <c r="K6" i="3"/>
  <c r="L6" i="2"/>
  <c r="M98" i="6" l="1"/>
</calcChain>
</file>

<file path=xl/sharedStrings.xml><?xml version="1.0" encoding="utf-8"?>
<sst xmlns="http://schemas.openxmlformats.org/spreadsheetml/2006/main" count="3109" uniqueCount="1173">
  <si>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</si>
  <si>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</si>
  <si>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</si>
  <si>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</si>
  <si>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</si>
  <si>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</si>
  <si>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</si>
  <si>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</si>
  <si>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</si>
  <si>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</si>
  <si>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</si>
  <si>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</si>
  <si>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</si>
  <si>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</si>
  <si>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</si>
  <si>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</si>
  <si>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</si>
  <si>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</si>
  <si>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</si>
  <si>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</si>
  <si>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</si>
  <si>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</si>
  <si>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</si>
  <si>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</si>
  <si>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</si>
  <si>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</si>
  <si>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</si>
  <si>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</si>
  <si>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</si>
  <si>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</si>
  <si>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</si>
  <si>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</si>
  <si>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</si>
  <si>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</si>
  <si>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</si>
  <si>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</si>
  <si>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</si>
  <si>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</si>
  <si>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Chemical</t>
  </si>
  <si>
    <t>AARTIIND</t>
  </si>
  <si>
    <t>Textile</t>
  </si>
  <si>
    <t>ABFRL</t>
  </si>
  <si>
    <t>Cement</t>
  </si>
  <si>
    <t>ACC</t>
  </si>
  <si>
    <t>Others</t>
  </si>
  <si>
    <t>ADANIENT</t>
  </si>
  <si>
    <t>ADANIPORTS</t>
  </si>
  <si>
    <t>Pharma</t>
  </si>
  <si>
    <t>ALKEM</t>
  </si>
  <si>
    <t>Automobile</t>
  </si>
  <si>
    <t>AMARAJABAT</t>
  </si>
  <si>
    <t>AMBUJACEM</t>
  </si>
  <si>
    <t>APLLTD</t>
  </si>
  <si>
    <t>APOLLOHOSP</t>
  </si>
  <si>
    <t>APOLLOTYRE</t>
  </si>
  <si>
    <t>ASHOKLEY</t>
  </si>
  <si>
    <t>FMCG</t>
  </si>
  <si>
    <t>ASIANPAINT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</si>
  <si>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</si>
  <si>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</si>
  <si>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</si>
  <si>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</si>
  <si>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</si>
  <si>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</si>
  <si>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</si>
  <si>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</si>
  <si>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</si>
  <si>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BANDHANBNK</t>
  </si>
  <si>
    <t>BANKBARODA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</si>
  <si>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</si>
  <si>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</si>
  <si>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</si>
  <si>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</si>
  <si>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</si>
  <si>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</si>
  <si>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</si>
  <si>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</si>
  <si>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</si>
  <si>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</si>
  <si>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</si>
  <si>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</si>
  <si>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</si>
  <si>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</si>
  <si>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</si>
  <si>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CHOLAFIN</t>
  </si>
  <si>
    <t>CIPLA</t>
  </si>
  <si>
    <t>COALINDIA</t>
  </si>
  <si>
    <t>Technology</t>
  </si>
  <si>
    <t>COFORGE</t>
  </si>
  <si>
    <t>COLPAL</t>
  </si>
  <si>
    <t>CONCOR</t>
  </si>
  <si>
    <t>COROMANDEL</t>
  </si>
  <si>
    <t>CUB</t>
  </si>
  <si>
    <t>CUMMINSIND</t>
  </si>
  <si>
    <t>DABUR</t>
  </si>
  <si>
    <t>DEEPAKNTR</t>
  </si>
  <si>
    <t>DIVISLAB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</si>
  <si>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</si>
  <si>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</si>
  <si>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</si>
  <si>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</si>
  <si>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</si>
  <si>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</si>
  <si>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</si>
  <si>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</si>
  <si>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</si>
  <si>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</si>
  <si>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</si>
  <si>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</si>
  <si>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GODREJPROP</t>
  </si>
  <si>
    <t>GRANULES</t>
  </si>
  <si>
    <t>GRASIM</t>
  </si>
  <si>
    <t>GUJGASLTD</t>
  </si>
  <si>
    <t>HAVELLS</t>
  </si>
  <si>
    <t>HCLTECH</t>
  </si>
  <si>
    <t>HDFC</t>
  </si>
  <si>
    <t>HDFCAMC</t>
  </si>
  <si>
    <t>HDFCBANK</t>
  </si>
  <si>
    <t>HDFCLIFE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</si>
  <si>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</si>
  <si>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</si>
  <si>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</si>
  <si>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</si>
  <si>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</si>
  <si>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</si>
  <si>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</si>
  <si>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ICICIGI</t>
  </si>
  <si>
    <t>ICICIPRULI</t>
  </si>
  <si>
    <t>IDEA</t>
  </si>
  <si>
    <t>IDFCFIRSTB</t>
  </si>
  <si>
    <t>IGL</t>
  </si>
  <si>
    <t>INDHOTEL</t>
  </si>
  <si>
    <t>INDIGO</t>
  </si>
  <si>
    <t>INDUSINDBK</t>
  </si>
  <si>
    <t>INDUSTOWER</t>
  </si>
  <si>
    <t>INFY</t>
  </si>
  <si>
    <t>IOC</t>
  </si>
  <si>
    <t>IRCTC</t>
  </si>
  <si>
    <t>ITC</t>
  </si>
  <si>
    <t>JINDALSTEL</t>
  </si>
  <si>
    <t>JSWSTEEL</t>
  </si>
  <si>
    <t>JUBLFOOD</t>
  </si>
  <si>
    <t>KOTAKBANK</t>
  </si>
  <si>
    <t>L&amp;TFH</t>
  </si>
  <si>
    <t>LALPATHLAB</t>
  </si>
  <si>
    <t>LICHSGFIN</t>
  </si>
  <si>
    <t>LT</t>
  </si>
  <si>
    <t>LTI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</si>
  <si>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</si>
  <si>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</si>
  <si>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</si>
  <si>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</si>
  <si>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</si>
  <si>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</si>
  <si>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</si>
  <si>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</si>
  <si>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METROPOLIS</t>
  </si>
  <si>
    <t>MFSL</t>
  </si>
  <si>
    <t>MGL</t>
  </si>
  <si>
    <t>MINDTREE</t>
  </si>
  <si>
    <t>MOTHERSUMI</t>
  </si>
  <si>
    <t>MPHASIS</t>
  </si>
  <si>
    <t>MRF</t>
  </si>
  <si>
    <t>MUTHOOTFIN</t>
  </si>
  <si>
    <t>NAM-INDIA</t>
  </si>
  <si>
    <t>NATIONALUM</t>
  </si>
  <si>
    <t>NAUKRI</t>
  </si>
  <si>
    <t>NAVINFLUOR</t>
  </si>
  <si>
    <t>NESTLEIND</t>
  </si>
  <si>
    <t>NMDC</t>
  </si>
  <si>
    <t>Power</t>
  </si>
  <si>
    <t>NTPC</t>
  </si>
  <si>
    <t>ONGC</t>
  </si>
  <si>
    <t>PAGEIND</t>
  </si>
  <si>
    <t>PEL</t>
  </si>
  <si>
    <t>PETRONET</t>
  </si>
  <si>
    <t>PFC</t>
  </si>
  <si>
    <t>PFIZER</t>
  </si>
  <si>
    <t>PIDILITIND</t>
  </si>
  <si>
    <t>PIIND</t>
  </si>
  <si>
    <t>PNB</t>
  </si>
  <si>
    <t>POWERGRID</t>
  </si>
  <si>
    <t>Media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</si>
  <si>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</si>
  <si>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</si>
  <si>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</si>
  <si>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</si>
  <si>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</si>
  <si>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</si>
  <si>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</si>
  <si>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</si>
  <si>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</si>
  <si>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</si>
  <si>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</si>
  <si>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SRTRANSFIN</t>
  </si>
  <si>
    <t>SUNPHARMA</t>
  </si>
  <si>
    <t>SUNTV</t>
  </si>
  <si>
    <t>TATACHEM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</si>
  <si>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</si>
  <si>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</si>
  <si>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</si>
  <si>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</si>
  <si>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</si>
  <si>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</si>
  <si>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</si>
  <si>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</si>
  <si>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</si>
  <si>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</si>
  <si>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</si>
  <si>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</si>
  <si>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</si>
  <si>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</si>
  <si>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</si>
  <si>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</si>
  <si>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</si>
  <si>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</si>
  <si>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</si>
  <si>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</si>
  <si>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</si>
  <si>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</si>
  <si>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</si>
  <si>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</si>
  <si>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</si>
  <si>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</si>
  <si>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</si>
  <si>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</si>
  <si>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</si>
  <si>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</si>
  <si>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</si>
  <si>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</si>
  <si>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</si>
  <si>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</si>
  <si>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</si>
  <si>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</si>
  <si>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</si>
  <si>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</si>
  <si>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</si>
  <si>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</si>
  <si>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</si>
  <si>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ABBOTINDIA</t>
  </si>
  <si>
    <t>ADANIGREEN</t>
  </si>
  <si>
    <t>ATGL</t>
  </si>
  <si>
    <t>ADANITRANS</t>
  </si>
  <si>
    <t>ABCAPITAL</t>
  </si>
  <si>
    <t>AJANTPHARM</t>
  </si>
  <si>
    <t>DMART</t>
  </si>
  <si>
    <t>BAJAJHLDNG</t>
  </si>
  <si>
    <t>BANKINDIA</t>
  </si>
  <si>
    <t>BBTC</t>
  </si>
  <si>
    <t>CESC</t>
  </si>
  <si>
    <t>CASTROLIND</t>
  </si>
  <si>
    <t>CROMPTON</t>
  </si>
  <si>
    <t>DALBHARAT</t>
  </si>
  <si>
    <t>DHANI</t>
  </si>
  <si>
    <t>DIXON</t>
  </si>
  <si>
    <t>EMAMILTD</t>
  </si>
  <si>
    <t>ENDURANCE</t>
  </si>
  <si>
    <t>FORTIS</t>
  </si>
  <si>
    <t>GLAND</t>
  </si>
  <si>
    <t>GODREJAGRO</t>
  </si>
  <si>
    <t>GODREJIND</t>
  </si>
  <si>
    <t>GSPL</t>
  </si>
  <si>
    <t>HAL</t>
  </si>
  <si>
    <t>HINDZINC</t>
  </si>
  <si>
    <t>ISEC</t>
  </si>
  <si>
    <t>INDIAMART</t>
  </si>
  <si>
    <t>IPCALAB</t>
  </si>
  <si>
    <t>JSWENERGY</t>
  </si>
  <si>
    <t>LAURUSLABS</t>
  </si>
  <si>
    <t>NATCOPHARM</t>
  </si>
  <si>
    <t>OBEROIRLTY</t>
  </si>
  <si>
    <t>OIL</t>
  </si>
  <si>
    <t>POLYCAB</t>
  </si>
  <si>
    <t>PRESTIGE</t>
  </si>
  <si>
    <t>PGHH</t>
  </si>
  <si>
    <t>SBICARD</t>
  </si>
  <si>
    <t>SANOFI</t>
  </si>
  <si>
    <t>SYNGENE</t>
  </si>
  <si>
    <t>TATAELXSI</t>
  </si>
  <si>
    <t>UNIONBANK</t>
  </si>
  <si>
    <t>VGUARD</t>
  </si>
  <si>
    <t>VBL</t>
  </si>
  <si>
    <t>WHIRLPOOL</t>
  </si>
  <si>
    <t>YESBANK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</si>
  <si>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</si>
  <si>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</si>
  <si>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</si>
  <si>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</si>
  <si>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</si>
  <si>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</si>
  <si>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ABB</t>
  </si>
  <si>
    <t>POWERINDIA</t>
  </si>
  <si>
    <t>AIAENG</t>
  </si>
  <si>
    <t>APLAPOLLO</t>
  </si>
  <si>
    <t>AARTIDRUGS</t>
  </si>
  <si>
    <t>AAVAS</t>
  </si>
  <si>
    <t>ADVENZYMES</t>
  </si>
  <si>
    <t>AEGISCHEM</t>
  </si>
  <si>
    <t>AFFLE</t>
  </si>
  <si>
    <t>ALEMBICLTD</t>
  </si>
  <si>
    <t>ALKYLAMINE</t>
  </si>
  <si>
    <t>ALOKINDS</t>
  </si>
  <si>
    <t>AMBER</t>
  </si>
  <si>
    <t>ASAHIINDIA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</si>
  <si>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</si>
  <si>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</si>
  <si>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</si>
  <si>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</si>
  <si>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</si>
  <si>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</si>
  <si>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</si>
  <si>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</si>
  <si>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</si>
  <si>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</si>
  <si>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</si>
  <si>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BALAMINES</t>
  </si>
  <si>
    <t>BALRAMCHIN</t>
  </si>
  <si>
    <t>MAHABANK</t>
  </si>
  <si>
    <t>BAYERCROP</t>
  </si>
  <si>
    <t>BDL</t>
  </si>
  <si>
    <t>BHARATRAS</t>
  </si>
  <si>
    <t>BIRLACORPN</t>
  </si>
  <si>
    <t>BSOFT</t>
  </si>
  <si>
    <t>BLUEDART</t>
  </si>
  <si>
    <t>BLUESTARCO</t>
  </si>
  <si>
    <t>BRIGADE</t>
  </si>
  <si>
    <t>BURGERKING</t>
  </si>
  <si>
    <t>CCL</t>
  </si>
  <si>
    <t>CRISIL</t>
  </si>
  <si>
    <t>CSBBANK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</si>
  <si>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</si>
  <si>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</si>
  <si>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</si>
  <si>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</si>
  <si>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</si>
  <si>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</si>
  <si>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</si>
  <si>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</si>
  <si>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CENTURYTEX</t>
  </si>
  <si>
    <t>CERA</t>
  </si>
  <si>
    <t>CHALET</t>
  </si>
  <si>
    <t>CHAMBLFERT</t>
  </si>
  <si>
    <t>CHOLAHLDNG</t>
  </si>
  <si>
    <t>COCHINSHIP</t>
  </si>
  <si>
    <t>CAMS</t>
  </si>
  <si>
    <t>CREDITACC</t>
  </si>
  <si>
    <t>CYIENT</t>
  </si>
  <si>
    <t>DCBBANK</t>
  </si>
  <si>
    <t>DCMSHRIRAM</t>
  </si>
  <si>
    <t>DELTACORP</t>
  </si>
  <si>
    <t>DHANUKA</t>
  </si>
  <si>
    <t>DBL</t>
  </si>
  <si>
    <t>EIDPARRY</t>
  </si>
  <si>
    <t>EIHOTEL</t>
  </si>
  <si>
    <t>EPL</t>
  </si>
  <si>
    <t>EDELWEISS</t>
  </si>
  <si>
    <t>ELGIEQUIP</t>
  </si>
  <si>
    <t>ENGINERSIN</t>
  </si>
  <si>
    <t>EQUITAS</t>
  </si>
  <si>
    <t>ERIS</t>
  </si>
  <si>
    <t>FDC</t>
  </si>
  <si>
    <t>FINEORG</t>
  </si>
  <si>
    <t>FINCABLES</t>
  </si>
  <si>
    <t>FINPIPE</t>
  </si>
  <si>
    <t>FSL</t>
  </si>
  <si>
    <t>FCONSUMER</t>
  </si>
  <si>
    <t>FRETAIL</t>
  </si>
  <si>
    <t>GMMPFAUDLR</t>
  </si>
  <si>
    <t>GALAXYSURF</t>
  </si>
  <si>
    <t>GARFIBRES</t>
  </si>
  <si>
    <t>GICRE</t>
  </si>
  <si>
    <t>GILLETTE</t>
  </si>
  <si>
    <t>GLAXO</t>
  </si>
  <si>
    <t>GODFRYPHLP</t>
  </si>
  <si>
    <t>GRAPHITE</t>
  </si>
  <si>
    <t>GESHIP</t>
  </si>
  <si>
    <t>GREAVESCOT</t>
  </si>
  <si>
    <t>GRINDWELL</t>
  </si>
  <si>
    <t>GUJALKALI</t>
  </si>
  <si>
    <t>GAEL</t>
  </si>
  <si>
    <t>FLUOROCHEM</t>
  </si>
  <si>
    <t>GNFC</t>
  </si>
  <si>
    <t>GPPL</t>
  </si>
  <si>
    <t>GSFC</t>
  </si>
  <si>
    <t>GULFOILLUB</t>
  </si>
  <si>
    <t>HEG</t>
  </si>
  <si>
    <t>HFCL</t>
  </si>
  <si>
    <t>HAPPSTMNDS</t>
  </si>
  <si>
    <t>HATSUN</t>
  </si>
  <si>
    <t>HEIDELBERG</t>
  </si>
  <si>
    <t>HEMIPROP</t>
  </si>
  <si>
    <t>HINDCOPPER</t>
  </si>
  <si>
    <t>HONAUT</t>
  </si>
  <si>
    <t>HUDCO</t>
  </si>
  <si>
    <t>HUHTAMAKI</t>
  </si>
  <si>
    <t>IDBI</t>
  </si>
  <si>
    <t>IDFC</t>
  </si>
  <si>
    <t>IFBIND</t>
  </si>
  <si>
    <t>IIFL</t>
  </si>
  <si>
    <t>IIFLWAM</t>
  </si>
  <si>
    <t>IOLCP</t>
  </si>
  <si>
    <t>IRB</t>
  </si>
  <si>
    <t>IRCON</t>
  </si>
  <si>
    <t>ITI</t>
  </si>
  <si>
    <t>INDIACEM</t>
  </si>
  <si>
    <t>IBREALEST</t>
  </si>
  <si>
    <t>INDIANB</t>
  </si>
  <si>
    <t>IEX</t>
  </si>
  <si>
    <t>IOB</t>
  </si>
  <si>
    <t>ICIL</t>
  </si>
  <si>
    <t>INDOCO</t>
  </si>
  <si>
    <t>INFIBEAM</t>
  </si>
  <si>
    <t>INGERRAND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</si>
  <si>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</si>
  <si>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</si>
  <si>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</si>
  <si>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</si>
  <si>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</si>
  <si>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</si>
  <si>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</si>
  <si>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</si>
  <si>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JAMNAAUTO</t>
  </si>
  <si>
    <t>JINDALSAW</t>
  </si>
  <si>
    <t>JSLHISAR</t>
  </si>
  <si>
    <t>JSL</t>
  </si>
  <si>
    <t>JCHAC</t>
  </si>
  <si>
    <t>JUSTDIAL</t>
  </si>
  <si>
    <t>JYOTHYLAB</t>
  </si>
  <si>
    <t>KPRMILL</t>
  </si>
  <si>
    <t>KEI</t>
  </si>
  <si>
    <t>KNRCON</t>
  </si>
  <si>
    <t>KPITTECH</t>
  </si>
  <si>
    <t>KRBL</t>
  </si>
  <si>
    <t>KSB</t>
  </si>
  <si>
    <t>KAJARIACER</t>
  </si>
  <si>
    <t>KALPATPOWR</t>
  </si>
  <si>
    <t>KANSAINER</t>
  </si>
  <si>
    <t>KARURVYSYA</t>
  </si>
  <si>
    <t>KSCL</t>
  </si>
  <si>
    <t>KEC</t>
  </si>
  <si>
    <t>LAOPALA</t>
  </si>
  <si>
    <t>LAXMIMACH</t>
  </si>
  <si>
    <t>LEMONTREE</t>
  </si>
  <si>
    <t>LINDEINDIA</t>
  </si>
  <si>
    <t>LUXIND</t>
  </si>
  <si>
    <t>MMTC</t>
  </si>
  <si>
    <t>MOIL</t>
  </si>
  <si>
    <t>MAHINDCIE</t>
  </si>
  <si>
    <t>MHRIL</t>
  </si>
  <si>
    <t>MAHLOG</t>
  </si>
  <si>
    <t>MRPL</t>
  </si>
  <si>
    <t>MAXHEALTH</t>
  </si>
  <si>
    <t>MAZDOCK</t>
  </si>
  <si>
    <t>MINDACORP</t>
  </si>
  <si>
    <t>MINDAIND</t>
  </si>
  <si>
    <t>MIDHANI</t>
  </si>
  <si>
    <t>MOTILALOFS</t>
  </si>
  <si>
    <t>MCX</t>
  </si>
  <si>
    <t>NBCC</t>
  </si>
  <si>
    <t>NCC</t>
  </si>
  <si>
    <t>NESCO</t>
  </si>
  <si>
    <t>NHPC</t>
  </si>
  <si>
    <t>NLCINDIA</t>
  </si>
  <si>
    <t>NOCIL</t>
  </si>
  <si>
    <t>NH</t>
  </si>
  <si>
    <t>NFL</t>
  </si>
  <si>
    <t>NETWORK18</t>
  </si>
  <si>
    <t>NILKAMAL</t>
  </si>
  <si>
    <t>OFSS</t>
  </si>
  <si>
    <t>ORIENTELEC</t>
  </si>
  <si>
    <t>ORIENTREF</t>
  </si>
  <si>
    <t>PNBHOUSING</t>
  </si>
  <si>
    <t>PNCINFRA</t>
  </si>
  <si>
    <t>PERSISTENT</t>
  </si>
  <si>
    <t>PHILIPCARB</t>
  </si>
  <si>
    <t>PHOENIXLTD</t>
  </si>
  <si>
    <t>POLYMED</t>
  </si>
  <si>
    <t>POLYPLEX</t>
  </si>
  <si>
    <t>PRINCEPIPE</t>
  </si>
  <si>
    <t>PRSMJOHNSN</t>
  </si>
  <si>
    <t>PGHL</t>
  </si>
  <si>
    <t>QUESS</t>
  </si>
  <si>
    <t>RITES</t>
  </si>
  <si>
    <t>RADICO</t>
  </si>
  <si>
    <t>RVNL</t>
  </si>
  <si>
    <t>RAIN</t>
  </si>
  <si>
    <t>RAJESHEXPO</t>
  </si>
  <si>
    <t>RALLIS</t>
  </si>
  <si>
    <t>RCF</t>
  </si>
  <si>
    <t>RATNAMANI</t>
  </si>
  <si>
    <t>REDINGTON</t>
  </si>
  <si>
    <t>RELAXO</t>
  </si>
  <si>
    <t>ROSSARI</t>
  </si>
  <si>
    <t>ROUTE</t>
  </si>
  <si>
    <t>SIS</t>
  </si>
  <si>
    <t>SJVN</t>
  </si>
  <si>
    <t>SKFINDIA</t>
  </si>
  <si>
    <t>SCHAEFFLER</t>
  </si>
  <si>
    <t>SCHNEIDER</t>
  </si>
  <si>
    <t>SEQUENT</t>
  </si>
  <si>
    <t>SHARDACROP</t>
  </si>
  <si>
    <t>SFL</t>
  </si>
  <si>
    <t>SHILPAMED</t>
  </si>
  <si>
    <t>SCI</t>
  </si>
  <si>
    <t>SHRIRAMCIT</t>
  </si>
  <si>
    <t>SOBHA</t>
  </si>
  <si>
    <t>SOLARINDS</t>
  </si>
  <si>
    <t>SOLARA</t>
  </si>
  <si>
    <t>SONATSOFTW</t>
  </si>
  <si>
    <t>SPANDANA</t>
  </si>
  <si>
    <t>SPICEJET</t>
  </si>
  <si>
    <t>STARCEMENT</t>
  </si>
  <si>
    <t>SWSOLAR</t>
  </si>
  <si>
    <t>STLTECH</t>
  </si>
  <si>
    <t>STAR</t>
  </si>
  <si>
    <t>SUDARSCHEM</t>
  </si>
  <si>
    <t>SUMICHEM</t>
  </si>
  <si>
    <t>SPARC</t>
  </si>
  <si>
    <t>SUNDARMFIN</t>
  </si>
  <si>
    <t>SUNDRMFAST</t>
  </si>
  <si>
    <t>SUNTECK</t>
  </si>
  <si>
    <t>SUPRAJIT</t>
  </si>
  <si>
    <t>SUPREMEIND</t>
  </si>
  <si>
    <t>SUPPETRO</t>
  </si>
  <si>
    <t>SUVENPHAR</t>
  </si>
  <si>
    <t>SUZLON</t>
  </si>
  <si>
    <t>SYMPHONY</t>
  </si>
  <si>
    <t>TCIEXP</t>
  </si>
  <si>
    <t>TCNSBRANDS</t>
  </si>
  <si>
    <t>TTKPRESTIG</t>
  </si>
  <si>
    <t>TV18BRDCST</t>
  </si>
  <si>
    <t>TANLA</t>
  </si>
  <si>
    <t>TASTYBITE</t>
  </si>
  <si>
    <t>TATACOFFEE</t>
  </si>
  <si>
    <t>TATACOMM</t>
  </si>
  <si>
    <t>TATAMTRDVR</t>
  </si>
  <si>
    <t>TEAMLEASE</t>
  </si>
  <si>
    <t>NIACL</t>
  </si>
  <si>
    <t>THERMAX</t>
  </si>
  <si>
    <t>THYROCARE</t>
  </si>
  <si>
    <t>TIMKEN</t>
  </si>
  <si>
    <t>TRIDENT</t>
  </si>
  <si>
    <t>TRITURBINE</t>
  </si>
  <si>
    <t>TIINDIA</t>
  </si>
  <si>
    <t>UCOBANK</t>
  </si>
  <si>
    <t>UFLEX</t>
  </si>
  <si>
    <t>UTIAMC</t>
  </si>
  <si>
    <t>UJJIVAN</t>
  </si>
  <si>
    <t>UJJIVANSFB</t>
  </si>
  <si>
    <t>VMART</t>
  </si>
  <si>
    <t>VIPIND</t>
  </si>
  <si>
    <t>VAIBHAVGBL</t>
  </si>
  <si>
    <t>VAKRANGEE</t>
  </si>
  <si>
    <t>VALIANTORG</t>
  </si>
  <si>
    <t>VTL</t>
  </si>
  <si>
    <t>VARROC</t>
  </si>
  <si>
    <t>VENKEYS</t>
  </si>
  <si>
    <t>VINATIORGA</t>
  </si>
  <si>
    <t>WABCOINDIA</t>
  </si>
  <si>
    <t>WELCORP</t>
  </si>
  <si>
    <t>WELSPUNIND</t>
  </si>
  <si>
    <t>WESTLIFE</t>
  </si>
  <si>
    <t>WOCKPHARMA</t>
  </si>
  <si>
    <t>ZENSARTECH</t>
  </si>
  <si>
    <t>ZYDUSWELL</t>
  </si>
  <si>
    <t>ECLERX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</si>
  <si>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</si>
  <si>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</si>
  <si>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</si>
  <si>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</si>
  <si>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</si>
  <si>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</si>
  <si>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</si>
  <si>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</si>
  <si>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</si>
  <si>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</si>
  <si>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</si>
  <si>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</si>
  <si>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</si>
  <si>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</si>
  <si>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</si>
  <si>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</si>
  <si>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</si>
  <si>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</si>
  <si>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</si>
  <si>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</si>
  <si>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</si>
  <si>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</si>
  <si>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</si>
  <si>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</si>
  <si>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</si>
  <si>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Successful</t>
  </si>
  <si>
    <t>H</t>
  </si>
  <si>
    <t>Buy</t>
  </si>
  <si>
    <t>Open</t>
  </si>
  <si>
    <t>N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</si>
  <si>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</si>
  <si>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</si>
  <si>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</si>
  <si>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</si>
  <si>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</si>
  <si>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</si>
  <si>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</si>
  <si>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</si>
  <si>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Unsuccessful</t>
  </si>
  <si>
    <t>Profit of Rs.21/-</t>
  </si>
  <si>
    <t>GNA</t>
  </si>
  <si>
    <t>Profit of Rs.30/-</t>
  </si>
  <si>
    <t>*</t>
  </si>
  <si>
    <t>Master Trade High Risk</t>
  </si>
  <si>
    <t>Profit / Loss per share</t>
  </si>
  <si>
    <t>Gain / Loss  per Lot</t>
  </si>
  <si>
    <t>Lot</t>
  </si>
  <si>
    <t>Profit of Rs.25/-</t>
  </si>
  <si>
    <t xml:space="preserve">Master Trade Medium Risk </t>
  </si>
  <si>
    <t xml:space="preserve">Profit/ Loss per lot </t>
  </si>
  <si>
    <t>Techno -Funda  (positional)</t>
  </si>
  <si>
    <t>Intrday Call</t>
  </si>
  <si>
    <t xml:space="preserve">Investment Idea </t>
  </si>
  <si>
    <t>Point of Review</t>
  </si>
  <si>
    <t>Close Rate</t>
  </si>
  <si>
    <t>Gain / Loss  %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</si>
  <si>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</si>
  <si>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</si>
  <si>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</si>
  <si>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</si>
  <si>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</si>
  <si>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</si>
  <si>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</si>
  <si>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</si>
  <si>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</si>
  <si>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</si>
  <si>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</si>
  <si>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</si>
  <si>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</si>
  <si>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</si>
  <si>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</si>
  <si>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</si>
  <si>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</si>
  <si>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</si>
  <si>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</si>
  <si>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</si>
  <si>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</si>
  <si>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</si>
  <si>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</si>
  <si>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</si>
  <si>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</si>
  <si>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</si>
  <si>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</si>
  <si>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</si>
  <si>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</si>
  <si>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</si>
  <si>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</si>
  <si>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</si>
  <si>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</si>
  <si>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</si>
  <si>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</si>
  <si>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</si>
  <si>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</si>
  <si>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</si>
  <si>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</si>
  <si>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</si>
  <si>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</si>
  <si>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</si>
  <si>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</si>
  <si>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</si>
  <si>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</si>
  <si>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</si>
  <si>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</si>
  <si>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</si>
  <si>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</si>
  <si>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</si>
  <si>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</si>
  <si>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</si>
  <si>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</si>
  <si>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</si>
  <si>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</si>
  <si>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</si>
  <si>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</si>
  <si>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</si>
  <si>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</si>
  <si>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</si>
  <si>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</si>
  <si>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</si>
  <si>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</si>
  <si>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</si>
  <si>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</si>
  <si>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</si>
  <si>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</si>
  <si>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</si>
  <si>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</si>
  <si>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</si>
  <si>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</si>
  <si>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</si>
  <si>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</si>
  <si>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</si>
  <si>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</si>
  <si>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</si>
  <si>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</si>
  <si>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</si>
  <si>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</si>
  <si>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</si>
  <si>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</si>
  <si>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</si>
  <si>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</si>
  <si>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</si>
  <si>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</si>
  <si>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</si>
  <si>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</si>
  <si>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</si>
  <si>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</si>
  <si>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</si>
  <si>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</si>
  <si>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</si>
  <si>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Neutral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</si>
  <si>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</si>
  <si>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</si>
  <si>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</si>
  <si>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</si>
  <si>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</si>
  <si>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</si>
  <si>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</si>
  <si>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</si>
  <si>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</si>
  <si>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</si>
  <si>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</si>
  <si>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</si>
  <si>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</si>
  <si>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</si>
  <si>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</si>
  <si>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</si>
  <si>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</si>
  <si>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</si>
  <si>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</si>
  <si>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</si>
  <si>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</si>
  <si>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</si>
  <si>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</si>
  <si>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</si>
  <si>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</si>
  <si>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</si>
  <si>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</si>
  <si>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</si>
  <si>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</si>
  <si>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</si>
  <si>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</si>
  <si>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</si>
  <si>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Profit of Rs.47.5/-</t>
  </si>
  <si>
    <t>MAYURUNIQ</t>
  </si>
  <si>
    <t>SHK</t>
  </si>
  <si>
    <t>Loss of Rs.37.75/-</t>
  </si>
  <si>
    <t>SKIPPER</t>
  </si>
  <si>
    <t>CAMLINFINE$</t>
  </si>
  <si>
    <t>Profit of Rs.15.00/-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</si>
  <si>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</si>
  <si>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</si>
  <si>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</si>
  <si>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</si>
  <si>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</si>
  <si>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</si>
  <si>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</si>
  <si>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</si>
  <si>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</si>
  <si>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</si>
  <si>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</si>
  <si>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</si>
  <si>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</si>
  <si>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</si>
  <si>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</si>
  <si>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</si>
  <si>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</si>
  <si>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</si>
  <si>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</si>
  <si>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</si>
  <si>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</si>
  <si>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</si>
  <si>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</si>
  <si>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</si>
  <si>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</si>
  <si>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</si>
  <si>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</si>
  <si>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</si>
  <si>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</si>
  <si>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</si>
  <si>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</si>
  <si>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</si>
  <si>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</si>
  <si>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Rs.10.40</t>
  </si>
  <si>
    <t>MOLDTKPAC</t>
  </si>
  <si>
    <t>Profit of Rs.65.5</t>
  </si>
  <si>
    <t>Loss of Rs.145.60/-</t>
  </si>
  <si>
    <t>Loss of Rs.127.80/-</t>
  </si>
  <si>
    <t>Profit of Rs.75.10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</si>
  <si>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</si>
  <si>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</si>
  <si>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</si>
  <si>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</si>
  <si>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</si>
  <si>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</si>
  <si>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</si>
  <si>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</si>
  <si>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Rs.60/-</t>
  </si>
  <si>
    <t>KEC$</t>
  </si>
  <si>
    <t>Profit of Rs.55.50/-</t>
  </si>
  <si>
    <t>MGL$</t>
  </si>
  <si>
    <t>Profit of Rs.235/-</t>
  </si>
  <si>
    <t>JKPAPER$</t>
  </si>
  <si>
    <t>RADICO$</t>
  </si>
  <si>
    <t>MOLDTKPAC$</t>
  </si>
  <si>
    <t>Profit of Rs.82.5</t>
  </si>
  <si>
    <t>PSPPROJECT</t>
  </si>
  <si>
    <t>490-500</t>
  </si>
  <si>
    <t>Profit of Rs.18.50/-</t>
  </si>
  <si>
    <t>Profit of Rs.170/-</t>
  </si>
  <si>
    <t>Profit of Rs.60.50/-</t>
  </si>
  <si>
    <t>187-193</t>
  </si>
  <si>
    <t>Profit of Rs.67.5/-</t>
  </si>
  <si>
    <t>ANURAS</t>
  </si>
  <si>
    <t>Profit of Rs.108/-</t>
  </si>
  <si>
    <t>260-265</t>
  </si>
  <si>
    <t>Re-initiated $</t>
  </si>
  <si>
    <t>.................</t>
  </si>
  <si>
    <t>160-165</t>
  </si>
  <si>
    <t>380-390</t>
  </si>
  <si>
    <t>Profit of Rs.1/-</t>
  </si>
  <si>
    <t>Profit of Rs.0.53/-</t>
  </si>
  <si>
    <t>2400-2500</t>
  </si>
  <si>
    <t>KIMS</t>
  </si>
  <si>
    <t>1225-1245</t>
  </si>
  <si>
    <t>Market Closing Price</t>
  </si>
  <si>
    <t>820-850</t>
  </si>
  <si>
    <t>FILATEX</t>
  </si>
  <si>
    <t>HIKAL</t>
  </si>
  <si>
    <t>310-320</t>
  </si>
  <si>
    <t>45-46</t>
  </si>
  <si>
    <t>320-340</t>
  </si>
  <si>
    <t>115-120</t>
  </si>
  <si>
    <t>5400-6000</t>
  </si>
  <si>
    <t>FINNIFTY</t>
  </si>
  <si>
    <t>230-251</t>
  </si>
  <si>
    <t>4150-4550</t>
  </si>
  <si>
    <t>1600-1700</t>
  </si>
  <si>
    <t>IRFC</t>
  </si>
  <si>
    <t>CGPOWER</t>
  </si>
  <si>
    <t>EQUITASBNK</t>
  </si>
  <si>
    <t>FACT</t>
  </si>
  <si>
    <t>HATHWAY</t>
  </si>
  <si>
    <t>HGS</t>
  </si>
  <si>
    <t>HOMEFIRST</t>
  </si>
  <si>
    <t>INDIGOPNTS</t>
  </si>
  <si>
    <t>JUBLINGREA</t>
  </si>
  <si>
    <t>JUBLPHARMA</t>
  </si>
  <si>
    <t>KALYANKJIL</t>
  </si>
  <si>
    <t>LODHA</t>
  </si>
  <si>
    <t>LXCHEM</t>
  </si>
  <si>
    <t>MASTEK</t>
  </si>
  <si>
    <t>NAZARA</t>
  </si>
  <si>
    <t>POONAWALLA</t>
  </si>
  <si>
    <t>PRAJIND</t>
  </si>
  <si>
    <t>RAILTEL</t>
  </si>
  <si>
    <t>RHIM</t>
  </si>
  <si>
    <t>TATASTLLP</t>
  </si>
  <si>
    <t>TTML</t>
  </si>
  <si>
    <t>Loss of Rs.42.50/-</t>
  </si>
  <si>
    <t>ALPHA LEON ENTERPRISES LLP</t>
  </si>
  <si>
    <t>ANGELONE</t>
  </si>
  <si>
    <t>Profit of Rs.191.50/-</t>
  </si>
  <si>
    <t xml:space="preserve">ASIANPAINT </t>
  </si>
  <si>
    <t>3250-3300</t>
  </si>
  <si>
    <t>SIEMENS DEC FUT</t>
  </si>
  <si>
    <t>820-860</t>
  </si>
  <si>
    <t>2200-2250</t>
  </si>
  <si>
    <t>ASIANPAINT DEC FUT</t>
  </si>
  <si>
    <t>3230-3300</t>
  </si>
  <si>
    <t>214-224</t>
  </si>
  <si>
    <t>1180-1200</t>
  </si>
  <si>
    <t>765-780</t>
  </si>
  <si>
    <t>1660-1700</t>
  </si>
  <si>
    <t>140-170</t>
  </si>
  <si>
    <t>XTX MARKETS LLP</t>
  </si>
  <si>
    <t>NSE</t>
  </si>
  <si>
    <t>Profit of Rs.130/-</t>
  </si>
  <si>
    <t>Loss of Rs.42.5-</t>
  </si>
  <si>
    <t>NIFTY 17100 PE 02-DEC</t>
  </si>
  <si>
    <t>Profit of Rs.20.5/-</t>
  </si>
  <si>
    <t>NIFTY 17150 PE 02-DEC</t>
  </si>
  <si>
    <t>120-160</t>
  </si>
  <si>
    <t>2100-2200</t>
  </si>
  <si>
    <t>2200-2220</t>
  </si>
  <si>
    <t>Retail Research Technical Calls &amp; Fundamental Performance Report for the month of Dec-2021</t>
  </si>
  <si>
    <t>Profit of Rs.33.5/-</t>
  </si>
  <si>
    <t>970-990</t>
  </si>
  <si>
    <t>375-385</t>
  </si>
  <si>
    <t>645-665</t>
  </si>
  <si>
    <t>Profit of Rs.10/-</t>
  </si>
  <si>
    <t>NIFTY 17250PE 02-DEC</t>
  </si>
  <si>
    <t>90-110</t>
  </si>
  <si>
    <t>NIFTY 17500 CE 09-DEC</t>
  </si>
  <si>
    <t>Sell</t>
  </si>
  <si>
    <t>Profit of Rs.20/-</t>
  </si>
  <si>
    <t>Loss of Rs.36/-</t>
  </si>
  <si>
    <t>NIFTY 17350PE 02-DEC</t>
  </si>
  <si>
    <t>25-30</t>
  </si>
  <si>
    <t>435-440</t>
  </si>
  <si>
    <t>465-475</t>
  </si>
  <si>
    <t>118-120</t>
  </si>
  <si>
    <t>130-135</t>
  </si>
  <si>
    <t>Profit of Rs.31.5/-</t>
  </si>
  <si>
    <t>CRESSAN</t>
  </si>
  <si>
    <t xml:space="preserve">LTTS </t>
  </si>
  <si>
    <t>5650-5800</t>
  </si>
  <si>
    <t>Part Profit of Rs.90/-</t>
  </si>
  <si>
    <t>Loss of Rs.47/-</t>
  </si>
  <si>
    <t>Loss of Rs.11.50/-</t>
  </si>
  <si>
    <t xml:space="preserve">HCLTECH </t>
  </si>
  <si>
    <t>1210-1230</t>
  </si>
  <si>
    <t>Loss of Rs.160/-</t>
  </si>
  <si>
    <t>Loss of Rs.85.50/-</t>
  </si>
  <si>
    <t>Profit of Rs.6.5/-</t>
  </si>
  <si>
    <t>NIFTY 17000 PE 09-DEC</t>
  </si>
  <si>
    <t>BANKNIFTY 36200 CE 09-DEC</t>
  </si>
  <si>
    <t>110-130</t>
  </si>
  <si>
    <t>Profit of Rs.22/-</t>
  </si>
  <si>
    <t>400-500</t>
  </si>
  <si>
    <t>Profit of Rs60/-</t>
  </si>
  <si>
    <t>350-400</t>
  </si>
  <si>
    <t>Profit of Rs.12.50/-</t>
  </si>
  <si>
    <t>Profit of Rs50/-</t>
  </si>
  <si>
    <t>INFY 1720 CE DEC</t>
  </si>
  <si>
    <t>48-60</t>
  </si>
  <si>
    <t>Profit of Rs6.50/-</t>
  </si>
  <si>
    <t>Loss of Rs.32.50/-</t>
  </si>
  <si>
    <t>NAUKRI DEC FUT</t>
  </si>
  <si>
    <t>5900-5950</t>
  </si>
  <si>
    <t>Loss of Rs.33/-</t>
  </si>
  <si>
    <t>Profit of Rs.10.5/-</t>
  </si>
  <si>
    <t>DEEPAKFERT</t>
  </si>
  <si>
    <t>385-400</t>
  </si>
  <si>
    <t>40-20</t>
  </si>
  <si>
    <t>NIFTY 17600 CE 16-DEC</t>
  </si>
  <si>
    <t>Loss of Rs.28.50/-</t>
  </si>
  <si>
    <t>HINDUNILVR 2360 CE DEC</t>
  </si>
  <si>
    <t xml:space="preserve">COLPAL </t>
  </si>
  <si>
    <t>1436-1444</t>
  </si>
  <si>
    <t>1490-1530</t>
  </si>
  <si>
    <t>DECIPHER</t>
  </si>
  <si>
    <t>IFL</t>
  </si>
  <si>
    <t>UNISON</t>
  </si>
  <si>
    <t>Profit of Rs.27.25/-</t>
  </si>
  <si>
    <t>85-105</t>
  </si>
  <si>
    <t>Profit of Rs.19.50/-</t>
  </si>
  <si>
    <t>Profit of Rs.13/-</t>
  </si>
  <si>
    <t>295-315</t>
  </si>
  <si>
    <t>53.5-55</t>
  </si>
  <si>
    <t>HCLTECH DEC FUT</t>
  </si>
  <si>
    <t>1180-1190</t>
  </si>
  <si>
    <t>Loss of Rs.100/-</t>
  </si>
  <si>
    <t>A &amp; S WEALTH CREATIONS PRIVATE LIMITED</t>
  </si>
  <si>
    <t>Profit of Rs.15/-</t>
  </si>
  <si>
    <t>96-98</t>
  </si>
  <si>
    <t>663-668</t>
  </si>
  <si>
    <t>700-730</t>
  </si>
  <si>
    <t>NIFTY 17400 CE 16-DEC</t>
  </si>
  <si>
    <t>NATURAL</t>
  </si>
  <si>
    <t>SIMPLXPAP</t>
  </si>
  <si>
    <t>QE SECURITIES</t>
  </si>
  <si>
    <t>GRAVITON RESEARCH CAPITAL LLP</t>
  </si>
  <si>
    <t>MANSI SHARES &amp; STOCK ADVISORS PVT LTD</t>
  </si>
  <si>
    <t>ORTINLAB</t>
  </si>
  <si>
    <t>Ortin Laboratories Ltd</t>
  </si>
  <si>
    <t>220-221</t>
  </si>
  <si>
    <t>228-235</t>
  </si>
  <si>
    <t>Loss of Rs.31.0/-</t>
  </si>
  <si>
    <t>KOTAKBANK 1900 CE 30-DEC</t>
  </si>
  <si>
    <t>40-45</t>
  </si>
  <si>
    <t>GNRL</t>
  </si>
  <si>
    <t>HINFLUR</t>
  </si>
  <si>
    <t>OMNIPOTENT</t>
  </si>
  <si>
    <t>ORACLECR</t>
  </si>
  <si>
    <t>YAYAATI HASMUKHRAY NADA</t>
  </si>
  <si>
    <t>Loss of Rs.1.65/-</t>
  </si>
  <si>
    <t>Loss of Rs.2.7/-</t>
  </si>
  <si>
    <t xml:space="preserve"> ICICIBANK DEC FUT</t>
  </si>
  <si>
    <t>770-775</t>
  </si>
  <si>
    <t>Loss of Rs.9/-</t>
  </si>
  <si>
    <t>ICICIGI DEC FUT</t>
  </si>
  <si>
    <t>1440-1460</t>
  </si>
  <si>
    <t>ADCON</t>
  </si>
  <si>
    <t>M J COMMODITIES PRIVATE LIMITED</t>
  </si>
  <si>
    <t>RAW GOLD SECURITIES LTD</t>
  </si>
  <si>
    <t>ANUPAM</t>
  </si>
  <si>
    <t>VINODKUMAR MANILAL GALA</t>
  </si>
  <si>
    <t>DEVHARI</t>
  </si>
  <si>
    <t>DITCO</t>
  </si>
  <si>
    <t>CHARANJIT SINGH</t>
  </si>
  <si>
    <t>PARESH DHIRAJLAL SHAH</t>
  </si>
  <si>
    <t>FRASER</t>
  </si>
  <si>
    <t>KRITI SURI</t>
  </si>
  <si>
    <t>VISHAL SHARMA</t>
  </si>
  <si>
    <t>MAHEBOOB RAMZANI AJMERWALA</t>
  </si>
  <si>
    <t>NARMADABEN VAGHELA</t>
  </si>
  <si>
    <t>MCLOUD</t>
  </si>
  <si>
    <t>VARSHA CHAUHAN</t>
  </si>
  <si>
    <t>ADITYA VIKRAM KANORIA</t>
  </si>
  <si>
    <t>OZONEWORLD</t>
  </si>
  <si>
    <t>RGRL</t>
  </si>
  <si>
    <t>VRAJ SHAH</t>
  </si>
  <si>
    <t>SHREELEKHA GLOBAL FINANCE LIMITED</t>
  </si>
  <si>
    <t>UTLINDS</t>
  </si>
  <si>
    <t>BHAILALBHAI LAHERCHAND SHAH</t>
  </si>
  <si>
    <t>VANRAJ DADBHAI KAHOR</t>
  </si>
  <si>
    <t>BOROLTD</t>
  </si>
  <si>
    <t>Borosil Limited</t>
  </si>
  <si>
    <t>Indiabulls Hsg Fin Ltd</t>
  </si>
  <si>
    <t>JUMP TRADING FINANCIAL INDIA PRIVATE LIMITED</t>
  </si>
  <si>
    <t>HRTI PRIVATE LIMITED</t>
  </si>
  <si>
    <t>WEBELSOLAR</t>
  </si>
  <si>
    <t>Websol Energy System Ltd</t>
  </si>
  <si>
    <t>SINTEX</t>
  </si>
  <si>
    <t>Sintex Industries Ltd.</t>
  </si>
  <si>
    <t>Loss of Rs.28/-</t>
  </si>
  <si>
    <t>Loss of Rs.15.50/-</t>
  </si>
  <si>
    <t xml:space="preserve">KOTAKBANK 1900 CE 30-DEC </t>
  </si>
  <si>
    <t>13.5-15.5</t>
  </si>
  <si>
    <t>25-35</t>
  </si>
  <si>
    <t>NIFTY 17200 CE 23-DEC</t>
  </si>
  <si>
    <t>100-120</t>
  </si>
  <si>
    <t>Profit of Rs.17.50/-</t>
  </si>
  <si>
    <t>Loss of Rs.17/-</t>
  </si>
  <si>
    <t>200-202</t>
  </si>
  <si>
    <t>220-230</t>
  </si>
  <si>
    <t>726-734</t>
  </si>
  <si>
    <t>780-820</t>
  </si>
  <si>
    <t>AARNAV</t>
  </si>
  <si>
    <t>PRAVEEN KUMAR</t>
  </si>
  <si>
    <t>AASHKA</t>
  </si>
  <si>
    <t>RIKHAV SECURITIES LIMITED</t>
  </si>
  <si>
    <t>ADITYA CHIRIMAR AND SONS HUF</t>
  </si>
  <si>
    <t>AKM</t>
  </si>
  <si>
    <t>PRECIOUS TRADEWAYS PRIVATE LIMITED .</t>
  </si>
  <si>
    <t>FIRST CALL ADVISORY INDIA LLP</t>
  </si>
  <si>
    <t>AVANCE TECHNOLOGIES LIMITED</t>
  </si>
  <si>
    <t>VISHNU KUMAR BANSAL</t>
  </si>
  <si>
    <t>ASHOK KUMAR BANSAL</t>
  </si>
  <si>
    <t>AKSHAR</t>
  </si>
  <si>
    <t>NIPABEN VIKASBHAI SORATHIYA</t>
  </si>
  <si>
    <t>WHITE COTT FABRICS</t>
  </si>
  <si>
    <t>ALFAVIO</t>
  </si>
  <si>
    <t>RAJESH GOYAL</t>
  </si>
  <si>
    <t>ALKA</t>
  </si>
  <si>
    <t>AMRAAGRI</t>
  </si>
  <si>
    <t>ASHOK REDDY PULI</t>
  </si>
  <si>
    <t>SRIKANTH PASUMURTHI</t>
  </si>
  <si>
    <t>AVI</t>
  </si>
  <si>
    <t>BHUMIKABEN PATEL</t>
  </si>
  <si>
    <t>CHANDRIMA</t>
  </si>
  <si>
    <t>NEETABEN ANILKUMAR LALCHETA</t>
  </si>
  <si>
    <t>SAHASTRA PAL SINGH</t>
  </si>
  <si>
    <t>CHEMTECH</t>
  </si>
  <si>
    <t>NIHIR BHOGILAL THAKKAR</t>
  </si>
  <si>
    <t>ORANGE MIST PRODUCTIONS PRIVATE LIMITED</t>
  </si>
  <si>
    <t>ALKA RAWAT</t>
  </si>
  <si>
    <t>DIGJAMLTD</t>
  </si>
  <si>
    <t>DML</t>
  </si>
  <si>
    <t>SUJITH RAJAPPAN</t>
  </si>
  <si>
    <t>KSHITIJA GORAKHANATH MANDVILKAR .</t>
  </si>
  <si>
    <t>GEMSI</t>
  </si>
  <si>
    <t>ANANDHAN S</t>
  </si>
  <si>
    <t>RAHULUNNIKRISHNAN</t>
  </si>
  <si>
    <t>GGL</t>
  </si>
  <si>
    <t>AMIT HASMUKH PARIKH</t>
  </si>
  <si>
    <t>RHETAN ESTATE PRIVATE LIMITED</t>
  </si>
  <si>
    <t>MANISH GIRDHARILAL LAKHI</t>
  </si>
  <si>
    <t>BHUPESH KUMAR JINDAL</t>
  </si>
  <si>
    <t>AJAY MARUDA</t>
  </si>
  <si>
    <t>INFRATRUST</t>
  </si>
  <si>
    <t>RAPID HOLDINGS 2 PTE LIMITED</t>
  </si>
  <si>
    <t>IIFL WEALTH PRIME LIMITED</t>
  </si>
  <si>
    <t>INNOVATIVE</t>
  </si>
  <si>
    <t>GRISHMA VIRAL JHAVERI</t>
  </si>
  <si>
    <t>SUNILMARKFERNANDES</t>
  </si>
  <si>
    <t>MAQSOOD DABIR SHAIKH</t>
  </si>
  <si>
    <t>KIRANSY-B</t>
  </si>
  <si>
    <t>JAYESH JAMIYATLAL DALAL</t>
  </si>
  <si>
    <t>SRIVALLI YARRAMSETTI</t>
  </si>
  <si>
    <t>MFLINDIA</t>
  </si>
  <si>
    <t>SAAHIL THUKRAL</t>
  </si>
  <si>
    <t>SAAGAR THUKRAL</t>
  </si>
  <si>
    <t>MRCEXIM</t>
  </si>
  <si>
    <t>DATTATREY MARUTI THOPATE</t>
  </si>
  <si>
    <t>NATHUEC</t>
  </si>
  <si>
    <t>SHREE GAJRAJ FINLEASE PRIVATE LIMITED</t>
  </si>
  <si>
    <t>ALANKIT ASSIGNMENTS LIMITED</t>
  </si>
  <si>
    <t>NAVEEN GUPTA</t>
  </si>
  <si>
    <t>MEGHKUMAR MAHENDRAKUMAR SHAH</t>
  </si>
  <si>
    <t>YASHEN JAYESH SAVLA</t>
  </si>
  <si>
    <t>KALPANA MADHANI SECURITIES PRIVATE LIMITED</t>
  </si>
  <si>
    <t>PANJON</t>
  </si>
  <si>
    <t>ANIL MANSUKHLAL KOTHARI</t>
  </si>
  <si>
    <t>MANISH GYANCHAND MEHTA</t>
  </si>
  <si>
    <t>PRISMMEDI</t>
  </si>
  <si>
    <t>NIRAV ASHWINKUMAR SHAH</t>
  </si>
  <si>
    <t>PROMAX</t>
  </si>
  <si>
    <t>NEETIKARANI</t>
  </si>
  <si>
    <t>SCTL</t>
  </si>
  <si>
    <t>SHALPRO</t>
  </si>
  <si>
    <t>MANSI SHARE &amp; STOCK ADVISORS PRIVATE LIMITED</t>
  </si>
  <si>
    <t>NANDAN SURAJRATAN DAMANI</t>
  </si>
  <si>
    <t>BINAL KETAN SHAH</t>
  </si>
  <si>
    <t>VGIL</t>
  </si>
  <si>
    <t>SUMEET MUKESH KOTHARI</t>
  </si>
  <si>
    <t>VISAGAR</t>
  </si>
  <si>
    <t>SPOONBILL CONSULTANCY SERVICES PRIVATE LIMITED .</t>
  </si>
  <si>
    <t>SANDHIL CONSULTANCY SERVICES PRIVATE LIMITED .</t>
  </si>
  <si>
    <t>TURBOT MARKETING PRIVATE LIMITED .</t>
  </si>
  <si>
    <t>WAA</t>
  </si>
  <si>
    <t>DAADI EQUITY&amp; DERIVATIVE PRIVATE LIMITED</t>
  </si>
  <si>
    <t>DISPLAY COMMERCIAL PRIVATE LIMITED</t>
  </si>
  <si>
    <t>APARINDS</t>
  </si>
  <si>
    <t>Apar Industries Limited</t>
  </si>
  <si>
    <t>HDFC MUTUAL FUND</t>
  </si>
  <si>
    <t>BIL</t>
  </si>
  <si>
    <t>Bhartiya Intl Limited</t>
  </si>
  <si>
    <t>NIKUNJ KAUSHIK SHAH</t>
  </si>
  <si>
    <t>BRIGHT</t>
  </si>
  <si>
    <t>Bright Solar Limited</t>
  </si>
  <si>
    <t>DSML</t>
  </si>
  <si>
    <t>Debock Sale Marketing Ltd</t>
  </si>
  <si>
    <t>NANALAL BHANJI DUDHAIYA</t>
  </si>
  <si>
    <t>TOWER RESEARCH CAPITAL MARKETS INDIA PRIVATE LIMITED</t>
  </si>
  <si>
    <t>ALPHAGREP SECURITIES PRIVATE LIMITED</t>
  </si>
  <si>
    <t>M/S. PRARTHANA ENTERPRISES</t>
  </si>
  <si>
    <t>Kalpataru Pow Trans Ltd</t>
  </si>
  <si>
    <t>MUNOT MOFATRAJ PUKHRAJ</t>
  </si>
  <si>
    <t>KEERTI</t>
  </si>
  <si>
    <t>Keerti Know &amp; Skill Ltd.</t>
  </si>
  <si>
    <t>SHRADDHA SHAILESH RATHI</t>
  </si>
  <si>
    <t>LIBAS</t>
  </si>
  <si>
    <t>Libas Consu Products Ltd</t>
  </si>
  <si>
    <t>P S SHETH</t>
  </si>
  <si>
    <t>MOKSH</t>
  </si>
  <si>
    <t>Moksh Ornaments Limited</t>
  </si>
  <si>
    <t>ANUPAM NARAIN GUPTA</t>
  </si>
  <si>
    <t>NIPPOBATRY</t>
  </si>
  <si>
    <t>Indo-National Limited</t>
  </si>
  <si>
    <t>GLOBE CAPITAL MARKET LTD.</t>
  </si>
  <si>
    <t>NK SECURITIES RESEARCH PRIVATE LIMITED</t>
  </si>
  <si>
    <t>RATEGAIN</t>
  </si>
  <si>
    <t>Rategain Travel Techn ltd</t>
  </si>
  <si>
    <t>GOLDMAN SACHS FUNDS - GOLDMAN SACHS INDIA EQUITY PORTFOLIO</t>
  </si>
  <si>
    <t>MARWADI SHARES AND FINANCE LTD.</t>
  </si>
  <si>
    <t>SILGO</t>
  </si>
  <si>
    <t>Silgo Retail Limited</t>
  </si>
  <si>
    <t>NITIN JAIN</t>
  </si>
  <si>
    <t>SPRING VENTURES</t>
  </si>
  <si>
    <t>SPTL</t>
  </si>
  <si>
    <t>Sintex Plastics Tech Ltd</t>
  </si>
  <si>
    <t>TREJHARA</t>
  </si>
  <si>
    <t>TREJHARA SOLUTIONS LIMITE</t>
  </si>
  <si>
    <t>AVENUE CONSULTANCY</t>
  </si>
  <si>
    <t>DIGJAMLMTD</t>
  </si>
  <si>
    <t>Digjam Ltd</t>
  </si>
  <si>
    <t>KALPATARU PROPERTIES PRIVATE LIMITED</t>
  </si>
  <si>
    <t>RAJASTHAN GLOBAL SECURITIES PRIVATE LIMITED</t>
  </si>
  <si>
    <t>EDELWEISS MUTUAL FUND</t>
  </si>
  <si>
    <t>INTEGRATED CORE STRATEGIES ASIA PTE LTD</t>
  </si>
  <si>
    <t>SHRENIK</t>
  </si>
  <si>
    <t>Shrenik Limited</t>
  </si>
  <si>
    <t>SHRENIK  SUDHIRBHAI  VIMAVALA</t>
  </si>
  <si>
    <t>BELA AGRAWAL</t>
  </si>
  <si>
    <t>SUVIDHAA</t>
  </si>
  <si>
    <t>Suvidhaa Infoserve Ltd</t>
  </si>
  <si>
    <t>MEHTA JAYSHREEBEN AJITBHAI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</si>
</sst>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50">
    <font>
      <sz val="10"/>
      <color rgb="FF000000"/>
      <name val="Arial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b/>
      <sz val="8"/>
      <name val="Open Sans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u/>
      <sz val="10"/>
      <color rgb="FF0000FF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sz val="11"/>
      <color rgb="FF2B2C33"/>
      <name val="Arial"/>
      <family val="2"/>
    </font>
    <font>
      <b/>
      <sz val="9"/>
      <color rgb="FFFF0000"/>
      <name val="MS Sans Serif"/>
      <family val="2"/>
    </font>
    <font>
      <b/>
      <sz val="9"/>
      <name val="MS Sans Serif"/>
      <family val="2"/>
    </font>
    <font>
      <sz val="10"/>
      <color rgb="FF000000"/>
      <name val="Arial"/>
      <family val="2"/>
    </font>
    <font>
      <sz val="12"/>
      <color rgb="FF222222"/>
      <name val="Arial"/>
      <family val="2"/>
    </font>
    <font>
      <i/>
      <sz val="11"/>
      <name val="Arial"/>
      <family val="2"/>
    </font>
    <font>
      <b/>
      <i/>
      <sz val="11"/>
      <color rgb="FF000000"/>
      <name val="Arial"/>
      <family val="2"/>
    </font>
    <font>
      <i/>
      <sz val="12"/>
      <color rgb="FF222222"/>
      <name val="Arial"/>
      <family val="2"/>
    </font>
    <font>
      <i/>
      <sz val="11"/>
      <color rgb="FF000000"/>
      <name val="Arial"/>
      <family val="2"/>
    </font>
    <font>
      <i/>
      <sz val="10"/>
      <name val="Arial"/>
      <family val="2"/>
    </font>
    <font>
      <i/>
      <sz val="10"/>
      <color rgb="FF000000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FBD4B4"/>
        <bgColor rgb="FFFBD4B4"/>
      </patternFill>
    </fill>
    <fill>
      <patternFill patternType="solid">
        <fgColor rgb="FFF2F2F2"/>
        <bgColor rgb="FFF2F2F2"/>
      </patternFill>
    </fill>
    <fill>
      <patternFill patternType="solid">
        <fgColor rgb="FF92D050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rgb="FFFFFFFF"/>
      </patternFill>
    </fill>
    <fill>
      <patternFill patternType="solid">
        <fgColor theme="6" tint="0.59999389629810485"/>
        <bgColor rgb="FF92D050"/>
      </patternFill>
    </fill>
    <fill>
      <patternFill patternType="solid">
        <fgColor theme="0"/>
        <bgColor rgb="FF92D050"/>
      </patternFill>
    </fill>
    <fill>
      <patternFill patternType="solid">
        <fgColor theme="0"/>
        <bgColor rgb="FFE5B8B7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E5B8B7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5" tint="0.39997558519241921"/>
        <bgColor rgb="FFFFFFFF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rgb="FFE5B8B7"/>
      </patternFill>
    </fill>
    <fill>
      <patternFill patternType="solid">
        <fgColor theme="9" tint="0.79998168889431442"/>
        <bgColor rgb="FFFFFFFF"/>
      </patternFill>
    </fill>
    <fill>
      <patternFill patternType="solid">
        <fgColor theme="9" tint="0.79998168889431442"/>
        <bgColor rgb="FF92D050"/>
      </patternFill>
    </fill>
  </fills>
  <borders count="3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10">
    <xf numFmtId="0" fontId="0" fillId="0" borderId="0" xfId="0" applyFont="1" applyAlignment="1"/>
    <xf numFmtId="0" fontId="1" fillId="2" borderId="0" xfId="0" applyFont="1" applyFill="1" applyBorder="1"/>
    <xf numFmtId="0" fontId="2" fillId="3" borderId="0" xfId="0" applyFont="1" applyFill="1" applyBorder="1" applyAlignment="1">
      <alignment horizontal="center"/>
    </xf>
    <xf numFmtId="0" fontId="2" fillId="3" borderId="0" xfId="0" applyFont="1" applyFill="1" applyBorder="1"/>
    <xf numFmtId="0" fontId="2" fillId="2" borderId="0" xfId="0" applyFont="1" applyFill="1" applyBorder="1"/>
    <xf numFmtId="0" fontId="3" fillId="2" borderId="0" xfId="0" applyFont="1" applyFill="1" applyBorder="1"/>
    <xf numFmtId="0" fontId="1" fillId="2" borderId="0" xfId="0" applyFont="1" applyFill="1" applyBorder="1" applyAlignment="1">
      <alignment horizontal="center"/>
    </xf>
    <xf numFmtId="15" fontId="4" fillId="2" borderId="0" xfId="0" applyNumberFormat="1" applyFont="1" applyFill="1" applyBorder="1"/>
    <xf numFmtId="0" fontId="5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/>
    <xf numFmtId="0" fontId="1" fillId="2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7" fillId="0" borderId="1" xfId="0" applyFont="1" applyBorder="1"/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8" fillId="0" borderId="2" xfId="0" applyFont="1" applyBorder="1"/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1" xfId="0" applyFont="1" applyFill="1" applyBorder="1"/>
    <xf numFmtId="10" fontId="1" fillId="2" borderId="0" xfId="0" applyNumberFormat="1" applyFont="1" applyFill="1" applyBorder="1"/>
    <xf numFmtId="0" fontId="1" fillId="3" borderId="0" xfId="0" applyFont="1" applyFill="1" applyBorder="1"/>
    <xf numFmtId="0" fontId="9" fillId="5" borderId="0" xfId="0" applyFont="1" applyFill="1" applyBorder="1" applyAlignment="1">
      <alignment wrapText="1"/>
    </xf>
    <xf numFmtId="0" fontId="4" fillId="2" borderId="0" xfId="0" applyFont="1" applyFill="1" applyBorder="1"/>
    <xf numFmtId="0" fontId="10" fillId="2" borderId="0" xfId="0" applyFont="1" applyFill="1" applyBorder="1"/>
    <xf numFmtId="0" fontId="4" fillId="4" borderId="9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3" xfId="0" applyFont="1" applyBorder="1"/>
    <xf numFmtId="15" fontId="1" fillId="0" borderId="1" xfId="0" applyNumberFormat="1" applyFont="1" applyBorder="1"/>
    <xf numFmtId="2" fontId="4" fillId="0" borderId="1" xfId="0" applyNumberFormat="1" applyFont="1" applyBorder="1"/>
    <xf numFmtId="2" fontId="4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12" fillId="0" borderId="1" xfId="0" applyFont="1" applyBorder="1"/>
    <xf numFmtId="10" fontId="12" fillId="2" borderId="1" xfId="0" applyNumberFormat="1" applyFont="1" applyFill="1" applyBorder="1" applyAlignment="1">
      <alignment horizontal="center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13" fillId="0" borderId="1" xfId="0" applyFont="1" applyBorder="1"/>
    <xf numFmtId="10" fontId="13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4" fillId="2" borderId="0" xfId="0" applyFont="1" applyFill="1" applyBorder="1" applyAlignment="1">
      <alignment horizontal="left"/>
    </xf>
    <xf numFmtId="0" fontId="15" fillId="2" borderId="0" xfId="0" applyFont="1" applyFill="1" applyBorder="1"/>
    <xf numFmtId="2" fontId="1" fillId="2" borderId="0" xfId="0" applyNumberFormat="1" applyFont="1" applyFill="1" applyBorder="1"/>
    <xf numFmtId="2" fontId="1" fillId="3" borderId="0" xfId="0" applyNumberFormat="1" applyFont="1" applyFill="1" applyBorder="1"/>
    <xf numFmtId="2" fontId="4" fillId="4" borderId="13" xfId="0" applyNumberFormat="1" applyFont="1" applyFill="1" applyBorder="1" applyAlignment="1">
      <alignment horizontal="center" vertical="center" wrapText="1"/>
    </xf>
    <xf numFmtId="2" fontId="4" fillId="4" borderId="16" xfId="0" applyNumberFormat="1" applyFont="1" applyFill="1" applyBorder="1" applyAlignment="1">
      <alignment horizontal="center"/>
    </xf>
    <xf numFmtId="2" fontId="4" fillId="4" borderId="16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4" xfId="0" applyFont="1" applyBorder="1"/>
    <xf numFmtId="0" fontId="1" fillId="0" borderId="0" xfId="0" applyFont="1" applyAlignment="1">
      <alignment horizontal="center"/>
    </xf>
    <xf numFmtId="0" fontId="16" fillId="2" borderId="0" xfId="0" applyFont="1" applyFill="1" applyBorder="1" applyAlignment="1">
      <alignment horizontal="left"/>
    </xf>
    <xf numFmtId="0" fontId="16" fillId="2" borderId="0" xfId="0" applyFont="1" applyFill="1" applyBorder="1" applyAlignment="1">
      <alignment horizontal="right"/>
    </xf>
    <xf numFmtId="2" fontId="16" fillId="2" borderId="0" xfId="0" applyNumberFormat="1" applyFont="1" applyFill="1" applyBorder="1" applyAlignment="1">
      <alignment horizontal="right"/>
    </xf>
    <xf numFmtId="0" fontId="17" fillId="2" borderId="0" xfId="0" applyFont="1" applyFill="1" applyBorder="1"/>
    <xf numFmtId="0" fontId="18" fillId="2" borderId="0" xfId="0" applyFont="1" applyFill="1" applyBorder="1" applyAlignment="1">
      <alignment horizontal="left"/>
    </xf>
    <xf numFmtId="0" fontId="19" fillId="2" borderId="0" xfId="0" applyFont="1" applyFill="1" applyBorder="1" applyAlignment="1">
      <alignment horizontal="left"/>
    </xf>
    <xf numFmtId="0" fontId="20" fillId="2" borderId="0" xfId="0" applyFont="1" applyFill="1" applyBorder="1" applyAlignment="1">
      <alignment horizontal="left"/>
    </xf>
    <xf numFmtId="4" fontId="16" fillId="2" borderId="0" xfId="0" applyNumberFormat="1" applyFont="1" applyFill="1" applyBorder="1" applyAlignment="1">
      <alignment horizontal="right"/>
    </xf>
    <xf numFmtId="0" fontId="21" fillId="2" borderId="0" xfId="0" applyFont="1" applyFill="1" applyBorder="1"/>
    <xf numFmtId="0" fontId="22" fillId="2" borderId="0" xfId="0" applyFont="1" applyFill="1" applyBorder="1"/>
    <xf numFmtId="0" fontId="23" fillId="2" borderId="0" xfId="0" applyFont="1" applyFill="1" applyBorder="1"/>
    <xf numFmtId="0" fontId="25" fillId="2" borderId="0" xfId="0" applyFont="1" applyFill="1" applyBorder="1"/>
    <xf numFmtId="0" fontId="4" fillId="0" borderId="0" xfId="0" applyFont="1"/>
    <xf numFmtId="15" fontId="22" fillId="2" borderId="0" xfId="0" applyNumberFormat="1" applyFont="1" applyFill="1" applyBorder="1"/>
    <xf numFmtId="164" fontId="26" fillId="2" borderId="0" xfId="0" applyNumberFormat="1" applyFont="1" applyFill="1" applyBorder="1" applyAlignment="1">
      <alignment horizontal="left" wrapText="1"/>
    </xf>
    <xf numFmtId="0" fontId="27" fillId="2" borderId="0" xfId="0" applyFont="1" applyFill="1" applyBorder="1" applyAlignment="1">
      <alignment horizontal="center" wrapText="1"/>
    </xf>
    <xf numFmtId="2" fontId="27" fillId="2" borderId="0" xfId="0" applyNumberFormat="1" applyFont="1" applyFill="1" applyBorder="1" applyAlignment="1">
      <alignment wrapText="1"/>
    </xf>
    <xf numFmtId="0" fontId="27" fillId="2" borderId="0" xfId="0" applyFont="1" applyFill="1" applyBorder="1" applyAlignment="1">
      <alignment horizontal="left" wrapText="1"/>
    </xf>
    <xf numFmtId="0" fontId="27" fillId="2" borderId="0" xfId="0" applyFont="1" applyFill="1" applyBorder="1"/>
    <xf numFmtId="164" fontId="26" fillId="3" borderId="0" xfId="0" applyNumberFormat="1" applyFont="1" applyFill="1" applyBorder="1" applyAlignment="1">
      <alignment horizontal="left" wrapText="1"/>
    </xf>
    <xf numFmtId="0" fontId="27" fillId="3" borderId="0" xfId="0" applyFont="1" applyFill="1" applyBorder="1" applyAlignment="1">
      <alignment horizontal="center" wrapText="1"/>
    </xf>
    <xf numFmtId="2" fontId="27" fillId="3" borderId="0" xfId="0" applyNumberFormat="1" applyFont="1" applyFill="1" applyBorder="1" applyAlignment="1">
      <alignment wrapText="1"/>
    </xf>
    <xf numFmtId="0" fontId="27" fillId="3" borderId="0" xfId="0" applyFont="1" applyFill="1" applyBorder="1" applyAlignment="1">
      <alignment horizontal="left" wrapText="1"/>
    </xf>
    <xf numFmtId="0" fontId="28" fillId="2" borderId="0" xfId="0" applyFont="1" applyFill="1" applyBorder="1" applyAlignment="1">
      <alignment horizontal="center"/>
    </xf>
    <xf numFmtId="164" fontId="29" fillId="2" borderId="0" xfId="0" applyNumberFormat="1" applyFont="1" applyFill="1" applyBorder="1" applyAlignment="1">
      <alignment horizontal="left" wrapText="1"/>
    </xf>
    <xf numFmtId="0" fontId="27" fillId="2" borderId="0" xfId="0" applyFont="1" applyFill="1" applyBorder="1" applyAlignment="1">
      <alignment horizontal="center"/>
    </xf>
    <xf numFmtId="0" fontId="30" fillId="2" borderId="0" xfId="0" applyFont="1" applyFill="1" applyBorder="1" applyAlignment="1">
      <alignment horizontal="center" wrapText="1"/>
    </xf>
    <xf numFmtId="164" fontId="4" fillId="4" borderId="1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31" fillId="2" borderId="1" xfId="0" applyFont="1" applyFill="1" applyBorder="1"/>
    <xf numFmtId="0" fontId="1" fillId="3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32" fillId="3" borderId="0" xfId="0" applyFont="1" applyFill="1" applyBorder="1" applyAlignment="1">
      <alignment horizontal="center"/>
    </xf>
    <xf numFmtId="0" fontId="33" fillId="5" borderId="0" xfId="0" applyFont="1" applyFill="1" applyBorder="1" applyAlignment="1">
      <alignment horizontal="center" wrapText="1"/>
    </xf>
    <xf numFmtId="0" fontId="34" fillId="2" borderId="0" xfId="0" applyFont="1" applyFill="1" applyBorder="1" applyAlignment="1">
      <alignment horizontal="left"/>
    </xf>
    <xf numFmtId="15" fontId="4" fillId="2" borderId="0" xfId="0" applyNumberFormat="1" applyFont="1" applyFill="1" applyBorder="1" applyAlignment="1">
      <alignment horizontal="center"/>
    </xf>
    <xf numFmtId="0" fontId="29" fillId="2" borderId="19" xfId="0" applyFont="1" applyFill="1" applyBorder="1"/>
    <xf numFmtId="0" fontId="4" fillId="4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36" fillId="6" borderId="1" xfId="0" applyFont="1" applyFill="1" applyBorder="1" applyAlignment="1">
      <alignment horizontal="center" vertical="center"/>
    </xf>
    <xf numFmtId="2" fontId="36" fillId="6" borderId="1" xfId="0" applyNumberFormat="1" applyFont="1" applyFill="1" applyBorder="1" applyAlignment="1">
      <alignment horizontal="center" vertical="center"/>
    </xf>
    <xf numFmtId="10" fontId="36" fillId="6" borderId="1" xfId="0" applyNumberFormat="1" applyFont="1" applyFill="1" applyBorder="1" applyAlignment="1">
      <alignment horizontal="center" vertical="center" wrapText="1"/>
    </xf>
    <xf numFmtId="16" fontId="36" fillId="6" borderId="1" xfId="0" applyNumberFormat="1" applyFont="1" applyFill="1" applyBorder="1" applyAlignment="1">
      <alignment horizontal="center" vertical="center"/>
    </xf>
    <xf numFmtId="0" fontId="35" fillId="2" borderId="1" xfId="0" applyFont="1" applyFill="1" applyBorder="1" applyAlignment="1">
      <alignment horizontal="center" vertical="center"/>
    </xf>
    <xf numFmtId="165" fontId="35" fillId="2" borderId="1" xfId="0" applyNumberFormat="1" applyFont="1" applyFill="1" applyBorder="1" applyAlignment="1">
      <alignment horizontal="center" vertical="center"/>
    </xf>
    <xf numFmtId="0" fontId="36" fillId="2" borderId="1" xfId="0" applyFont="1" applyFill="1" applyBorder="1"/>
    <xf numFmtId="43" fontId="35" fillId="2" borderId="1" xfId="0" applyNumberFormat="1" applyFont="1" applyFill="1" applyBorder="1" applyAlignment="1">
      <alignment horizontal="center" vertical="top"/>
    </xf>
    <xf numFmtId="0" fontId="35" fillId="2" borderId="1" xfId="0" applyFont="1" applyFill="1" applyBorder="1" applyAlignment="1">
      <alignment horizontal="center" vertical="top"/>
    </xf>
    <xf numFmtId="0" fontId="36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5" fontId="1" fillId="2" borderId="1" xfId="0" applyNumberFormat="1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43" fontId="35" fillId="2" borderId="1" xfId="0" applyNumberFormat="1" applyFont="1" applyFill="1" applyBorder="1" applyAlignment="1">
      <alignment horizontal="left" vertical="center"/>
    </xf>
    <xf numFmtId="43" fontId="1" fillId="2" borderId="1" xfId="0" applyNumberFormat="1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/>
    </xf>
    <xf numFmtId="43" fontId="0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165" fontId="1" fillId="2" borderId="0" xfId="0" applyNumberFormat="1" applyFont="1" applyFill="1" applyBorder="1" applyAlignment="1">
      <alignment horizontal="center" vertical="center"/>
    </xf>
    <xf numFmtId="15" fontId="1" fillId="2" borderId="0" xfId="0" applyNumberFormat="1" applyFont="1" applyFill="1" applyBorder="1" applyAlignment="1">
      <alignment horizontal="center" vertical="center"/>
    </xf>
    <xf numFmtId="43" fontId="35" fillId="2" borderId="0" xfId="0" applyNumberFormat="1" applyFont="1" applyFill="1" applyBorder="1" applyAlignment="1">
      <alignment horizontal="left" vertical="center"/>
    </xf>
    <xf numFmtId="43" fontId="1" fillId="2" borderId="0" xfId="0" applyNumberFormat="1" applyFont="1" applyFill="1" applyBorder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43" fontId="0" fillId="2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/>
    </xf>
    <xf numFmtId="16" fontId="0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right" vertical="center"/>
    </xf>
    <xf numFmtId="43" fontId="1" fillId="0" borderId="0" xfId="0" applyNumberFormat="1" applyFont="1"/>
    <xf numFmtId="0" fontId="4" fillId="2" borderId="0" xfId="0" applyFont="1" applyFill="1" applyBorder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0" fillId="0" borderId="0" xfId="0" applyFont="1"/>
    <xf numFmtId="0" fontId="1" fillId="0" borderId="0" xfId="0" applyFont="1" applyAlignment="1">
      <alignment horizontal="center" vertical="top"/>
    </xf>
    <xf numFmtId="0" fontId="0" fillId="0" borderId="0" xfId="0" applyFont="1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0" xfId="0" applyFont="1" applyFill="1" applyBorder="1" applyAlignment="1">
      <alignment horizontal="left"/>
    </xf>
    <xf numFmtId="2" fontId="27" fillId="0" borderId="0" xfId="0" applyNumberFormat="1" applyFont="1" applyAlignment="1">
      <alignment horizontal="center"/>
    </xf>
    <xf numFmtId="2" fontId="1" fillId="2" borderId="0" xfId="0" applyNumberFormat="1" applyFont="1" applyFill="1" applyBorder="1" applyAlignment="1">
      <alignment horizontal="right" vertical="center" wrapText="1"/>
    </xf>
    <xf numFmtId="2" fontId="27" fillId="2" borderId="0" xfId="0" applyNumberFormat="1" applyFont="1" applyFill="1" applyBorder="1" applyAlignment="1">
      <alignment horizontal="center" vertical="center" wrapText="1"/>
    </xf>
    <xf numFmtId="10" fontId="27" fillId="2" borderId="0" xfId="0" applyNumberFormat="1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right" vertical="top"/>
    </xf>
    <xf numFmtId="164" fontId="27" fillId="2" borderId="0" xfId="0" applyNumberFormat="1" applyFont="1" applyFill="1" applyBorder="1" applyAlignment="1">
      <alignment horizontal="center" vertical="center" wrapText="1"/>
    </xf>
    <xf numFmtId="0" fontId="29" fillId="0" borderId="0" xfId="0" applyFont="1" applyAlignment="1">
      <alignment horizontal="left"/>
    </xf>
    <xf numFmtId="1" fontId="27" fillId="2" borderId="0" xfId="0" applyNumberFormat="1" applyFont="1" applyFill="1" applyBorder="1" applyAlignment="1">
      <alignment horizontal="center"/>
    </xf>
    <xf numFmtId="9" fontId="27" fillId="2" borderId="0" xfId="0" applyNumberFormat="1" applyFont="1" applyFill="1" applyBorder="1" applyAlignment="1">
      <alignment horizontal="center"/>
    </xf>
    <xf numFmtId="2" fontId="1" fillId="2" borderId="0" xfId="0" applyNumberFormat="1" applyFont="1" applyFill="1" applyBorder="1" applyAlignment="1">
      <alignment horizontal="center"/>
    </xf>
    <xf numFmtId="15" fontId="27" fillId="2" borderId="0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2" fontId="4" fillId="4" borderId="6" xfId="0" applyNumberFormat="1" applyFont="1" applyFill="1" applyBorder="1" applyAlignment="1">
      <alignment horizontal="center" vertical="center" wrapText="1"/>
    </xf>
    <xf numFmtId="16" fontId="35" fillId="2" borderId="1" xfId="0" applyNumberFormat="1" applyFont="1" applyFill="1" applyBorder="1" applyAlignment="1">
      <alignment horizontal="center" vertical="center"/>
    </xf>
    <xf numFmtId="16" fontId="1" fillId="2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10" fontId="0" fillId="2" borderId="0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0" xfId="0" applyFont="1" applyFill="1" applyBorder="1" applyAlignment="1">
      <alignment horizontal="right"/>
    </xf>
    <xf numFmtId="0" fontId="29" fillId="0" borderId="19" xfId="0" applyFont="1" applyBorder="1"/>
    <xf numFmtId="0" fontId="4" fillId="4" borderId="2" xfId="0" applyFont="1" applyFill="1" applyBorder="1" applyAlignment="1">
      <alignment horizontal="center" wrapText="1"/>
    </xf>
    <xf numFmtId="0" fontId="36" fillId="2" borderId="0" xfId="0" applyFont="1" applyFill="1" applyBorder="1"/>
    <xf numFmtId="0" fontId="35" fillId="2" borderId="0" xfId="0" applyFont="1" applyFill="1" applyBorder="1" applyAlignment="1">
      <alignment horizontal="center" vertical="center"/>
    </xf>
    <xf numFmtId="0" fontId="27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vertical="center"/>
    </xf>
    <xf numFmtId="15" fontId="29" fillId="2" borderId="0" xfId="0" applyNumberFormat="1" applyFont="1" applyFill="1" applyBorder="1" applyAlignment="1">
      <alignment vertical="center"/>
    </xf>
    <xf numFmtId="0" fontId="1" fillId="2" borderId="0" xfId="0" applyFont="1" applyFill="1" applyBorder="1" applyAlignment="1">
      <alignment horizontal="left" vertical="top"/>
    </xf>
    <xf numFmtId="16" fontId="35" fillId="2" borderId="0" xfId="0" applyNumberFormat="1" applyFont="1" applyFill="1" applyBorder="1" applyAlignment="1">
      <alignment horizontal="center" vertical="center"/>
    </xf>
    <xf numFmtId="0" fontId="39" fillId="2" borderId="0" xfId="0" applyFont="1" applyFill="1" applyBorder="1"/>
    <xf numFmtId="49" fontId="35" fillId="2" borderId="0" xfId="0" applyNumberFormat="1" applyFont="1" applyFill="1" applyBorder="1" applyAlignment="1">
      <alignment horizontal="center"/>
    </xf>
    <xf numFmtId="49" fontId="0" fillId="2" borderId="0" xfId="0" applyNumberFormat="1" applyFont="1" applyFill="1" applyBorder="1" applyAlignment="1">
      <alignment horizontal="center"/>
    </xf>
    <xf numFmtId="16" fontId="35" fillId="2" borderId="0" xfId="0" applyNumberFormat="1" applyFont="1" applyFill="1" applyBorder="1" applyAlignment="1">
      <alignment horizontal="center" vertical="center"/>
    </xf>
    <xf numFmtId="15" fontId="27" fillId="2" borderId="0" xfId="0" applyNumberFormat="1" applyFont="1" applyFill="1" applyBorder="1" applyAlignment="1">
      <alignment horizontal="center" vertical="center" wrapText="1"/>
    </xf>
    <xf numFmtId="15" fontId="27" fillId="2" borderId="0" xfId="0" applyNumberFormat="1" applyFont="1" applyFill="1" applyBorder="1" applyAlignment="1">
      <alignment horizontal="left"/>
    </xf>
    <xf numFmtId="2" fontId="27" fillId="2" borderId="0" xfId="0" applyNumberFormat="1" applyFont="1" applyFill="1" applyBorder="1" applyAlignment="1">
      <alignment horizontal="center"/>
    </xf>
    <xf numFmtId="0" fontId="35" fillId="2" borderId="20" xfId="0" applyFont="1" applyFill="1" applyBorder="1" applyAlignment="1">
      <alignment horizontal="center"/>
    </xf>
    <xf numFmtId="16" fontId="35" fillId="2" borderId="4" xfId="0" applyNumberFormat="1" applyFont="1" applyFill="1" applyBorder="1" applyAlignment="1">
      <alignment horizontal="center" vertical="center"/>
    </xf>
    <xf numFmtId="0" fontId="35" fillId="2" borderId="1" xfId="0" applyFont="1" applyFill="1" applyBorder="1" applyAlignment="1">
      <alignment horizontal="center"/>
    </xf>
    <xf numFmtId="2" fontId="35" fillId="2" borderId="1" xfId="0" applyNumberFormat="1" applyFont="1" applyFill="1" applyBorder="1" applyAlignment="1">
      <alignment horizontal="center" vertical="center" wrapText="1"/>
    </xf>
    <xf numFmtId="10" fontId="35" fillId="2" borderId="1" xfId="0" applyNumberFormat="1" applyFont="1" applyFill="1" applyBorder="1" applyAlignment="1">
      <alignment horizontal="center" vertical="center" wrapText="1"/>
    </xf>
    <xf numFmtId="14" fontId="35" fillId="2" borderId="1" xfId="0" applyNumberFormat="1" applyFont="1" applyFill="1" applyBorder="1" applyAlignment="1">
      <alignment horizontal="center" vertical="center"/>
    </xf>
    <xf numFmtId="0" fontId="35" fillId="2" borderId="1" xfId="0" applyFont="1" applyFill="1" applyBorder="1" applyAlignment="1">
      <alignment horizontal="right"/>
    </xf>
    <xf numFmtId="0" fontId="1" fillId="0" borderId="0" xfId="0" applyFont="1" applyAlignment="1">
      <alignment horizontal="right"/>
    </xf>
    <xf numFmtId="0" fontId="1" fillId="4" borderId="5" xfId="0" applyFont="1" applyFill="1" applyBorder="1" applyAlignment="1">
      <alignment horizontal="center" vertical="center" wrapText="1"/>
    </xf>
    <xf numFmtId="43" fontId="39" fillId="2" borderId="1" xfId="0" applyNumberFormat="1" applyFont="1" applyFill="1" applyBorder="1"/>
    <xf numFmtId="0" fontId="0" fillId="2" borderId="1" xfId="0" applyFont="1" applyFill="1" applyBorder="1" applyAlignment="1">
      <alignment horizontal="center" vertical="top"/>
    </xf>
    <xf numFmtId="0" fontId="0" fillId="2" borderId="2" xfId="0" applyFont="1" applyFill="1" applyBorder="1" applyAlignment="1">
      <alignment horizontal="center" vertical="center"/>
    </xf>
    <xf numFmtId="2" fontId="0" fillId="2" borderId="2" xfId="0" applyNumberFormat="1" applyFont="1" applyFill="1" applyBorder="1" applyAlignment="1">
      <alignment horizontal="center" vertical="center"/>
    </xf>
    <xf numFmtId="10" fontId="0" fillId="2" borderId="1" xfId="0" applyNumberFormat="1" applyFont="1" applyFill="1" applyBorder="1" applyAlignment="1">
      <alignment horizontal="center" vertical="center" wrapText="1"/>
    </xf>
    <xf numFmtId="43" fontId="0" fillId="2" borderId="2" xfId="0" applyNumberFormat="1" applyFont="1" applyFill="1" applyBorder="1" applyAlignment="1">
      <alignment horizontal="center" vertical="center"/>
    </xf>
    <xf numFmtId="16" fontId="38" fillId="2" borderId="1" xfId="0" applyNumberFormat="1" applyFont="1" applyFill="1" applyBorder="1" applyAlignment="1">
      <alignment horizontal="center" vertical="center"/>
    </xf>
    <xf numFmtId="10" fontId="0" fillId="2" borderId="2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2" fontId="0" fillId="2" borderId="1" xfId="0" applyNumberFormat="1" applyFont="1" applyFill="1" applyBorder="1" applyAlignment="1">
      <alignment horizontal="center" vertical="center"/>
    </xf>
    <xf numFmtId="0" fontId="29" fillId="2" borderId="19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/>
    </xf>
    <xf numFmtId="2" fontId="1" fillId="7" borderId="1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 wrapText="1"/>
    </xf>
    <xf numFmtId="10" fontId="1" fillId="7" borderId="1" xfId="0" applyNumberFormat="1" applyFont="1" applyFill="1" applyBorder="1" applyAlignment="1">
      <alignment horizontal="center" vertical="center" wrapText="1"/>
    </xf>
    <xf numFmtId="167" fontId="1" fillId="7" borderId="1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left"/>
    </xf>
    <xf numFmtId="1" fontId="1" fillId="8" borderId="1" xfId="0" applyNumberFormat="1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 vertical="center" wrapText="1"/>
    </xf>
    <xf numFmtId="10" fontId="1" fillId="8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/>
    <xf numFmtId="9" fontId="1" fillId="8" borderId="1" xfId="0" applyNumberFormat="1" applyFont="1" applyFill="1" applyBorder="1" applyAlignment="1">
      <alignment horizontal="center"/>
    </xf>
    <xf numFmtId="168" fontId="1" fillId="8" borderId="1" xfId="0" applyNumberFormat="1" applyFont="1" applyFill="1" applyBorder="1" applyAlignment="1">
      <alignment horizontal="center" vertical="center" wrapText="1"/>
    </xf>
    <xf numFmtId="15" fontId="1" fillId="8" borderId="1" xfId="0" applyNumberFormat="1" applyFont="1" applyFill="1" applyBorder="1"/>
    <xf numFmtId="1" fontId="1" fillId="9" borderId="1" xfId="0" applyNumberFormat="1" applyFont="1" applyFill="1" applyBorder="1" applyAlignment="1">
      <alignment horizontal="center" vertical="center" wrapText="1"/>
    </xf>
    <xf numFmtId="167" fontId="1" fillId="9" borderId="1" xfId="0" applyNumberFormat="1" applyFont="1" applyFill="1" applyBorder="1" applyAlignment="1">
      <alignment horizontal="center" vertical="center" wrapText="1"/>
    </xf>
    <xf numFmtId="0" fontId="1" fillId="9" borderId="1" xfId="0" applyFont="1" applyFill="1" applyBorder="1"/>
    <xf numFmtId="0" fontId="1" fillId="9" borderId="1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 vertical="center" wrapText="1"/>
    </xf>
    <xf numFmtId="9" fontId="1" fillId="9" borderId="1" xfId="0" applyNumberFormat="1" applyFont="1" applyFill="1" applyBorder="1" applyAlignment="1">
      <alignment horizontal="center"/>
    </xf>
    <xf numFmtId="1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left"/>
    </xf>
    <xf numFmtId="0" fontId="1" fillId="7" borderId="2" xfId="0" applyFont="1" applyFill="1" applyBorder="1" applyAlignment="1">
      <alignment horizontal="center"/>
    </xf>
    <xf numFmtId="2" fontId="1" fillId="7" borderId="2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/>
    </xf>
    <xf numFmtId="0" fontId="1" fillId="7" borderId="5" xfId="0" applyFont="1" applyFill="1" applyBorder="1" applyAlignment="1">
      <alignment horizontal="center"/>
    </xf>
    <xf numFmtId="10" fontId="1" fillId="7" borderId="2" xfId="0" applyNumberFormat="1" applyFont="1" applyFill="1" applyBorder="1" applyAlignment="1">
      <alignment horizontal="center" vertical="center" wrapText="1"/>
    </xf>
    <xf numFmtId="167" fontId="1" fillId="7" borderId="2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/>
    </xf>
    <xf numFmtId="167" fontId="1" fillId="8" borderId="1" xfId="0" applyNumberFormat="1" applyFont="1" applyFill="1" applyBorder="1" applyAlignment="1">
      <alignment horizontal="center" vertical="center"/>
    </xf>
    <xf numFmtId="2" fontId="1" fillId="8" borderId="1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 vertical="center" wrapText="1"/>
    </xf>
    <xf numFmtId="1" fontId="1" fillId="8" borderId="2" xfId="0" applyNumberFormat="1" applyFont="1" applyFill="1" applyBorder="1" applyAlignment="1">
      <alignment horizontal="center" vertical="center"/>
    </xf>
    <xf numFmtId="167" fontId="1" fillId="8" borderId="2" xfId="0" applyNumberFormat="1" applyFont="1" applyFill="1" applyBorder="1" applyAlignment="1">
      <alignment horizontal="center" vertical="center"/>
    </xf>
    <xf numFmtId="0" fontId="1" fillId="8" borderId="2" xfId="0" applyFont="1" applyFill="1" applyBorder="1"/>
    <xf numFmtId="0" fontId="1" fillId="8" borderId="2" xfId="0" applyFont="1" applyFill="1" applyBorder="1" applyAlignment="1">
      <alignment horizontal="center"/>
    </xf>
    <xf numFmtId="2" fontId="1" fillId="8" borderId="2" xfId="0" applyNumberFormat="1" applyFont="1" applyFill="1" applyBorder="1" applyAlignment="1">
      <alignment horizontal="center"/>
    </xf>
    <xf numFmtId="2" fontId="1" fillId="0" borderId="1" xfId="0" applyNumberFormat="1" applyFont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/>
    </xf>
    <xf numFmtId="167" fontId="1" fillId="2" borderId="1" xfId="0" applyNumberFormat="1" applyFont="1" applyFill="1" applyBorder="1" applyAlignment="1">
      <alignment horizontal="center" vertical="center"/>
    </xf>
    <xf numFmtId="167" fontId="1" fillId="2" borderId="1" xfId="0" applyNumberFormat="1" applyFont="1" applyFill="1" applyBorder="1" applyAlignment="1">
      <alignment horizontal="left"/>
    </xf>
    <xf numFmtId="2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167" fontId="1" fillId="0" borderId="1" xfId="0" applyNumberFormat="1" applyFont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10" borderId="0" xfId="0" applyFont="1" applyFill="1" applyBorder="1" applyAlignment="1">
      <alignment horizontal="center"/>
    </xf>
    <xf numFmtId="2" fontId="1" fillId="2" borderId="2" xfId="0" applyNumberFormat="1" applyFont="1" applyFill="1" applyBorder="1" applyAlignment="1">
      <alignment horizontal="center" vertical="center"/>
    </xf>
    <xf numFmtId="167" fontId="1" fillId="0" borderId="1" xfId="0" applyNumberFormat="1" applyFont="1" applyBorder="1" applyAlignment="1">
      <alignment horizontal="center" vertical="center"/>
    </xf>
    <xf numFmtId="165" fontId="35" fillId="11" borderId="21" xfId="0" applyNumberFormat="1" applyFont="1" applyFill="1" applyBorder="1" applyAlignment="1">
      <alignment horizontal="center" vertical="center"/>
    </xf>
    <xf numFmtId="0" fontId="1" fillId="12" borderId="0" xfId="0" applyFont="1" applyFill="1" applyBorder="1"/>
    <xf numFmtId="0" fontId="0" fillId="13" borderId="0" xfId="0" applyFont="1" applyFill="1" applyAlignment="1"/>
    <xf numFmtId="165" fontId="35" fillId="12" borderId="21" xfId="0" applyNumberFormat="1" applyFont="1" applyFill="1" applyBorder="1" applyAlignment="1">
      <alignment horizontal="center" vertical="center"/>
    </xf>
    <xf numFmtId="0" fontId="35" fillId="12" borderId="0" xfId="0" applyFont="1" applyFill="1" applyBorder="1"/>
    <xf numFmtId="0" fontId="35" fillId="12" borderId="0" xfId="0" applyFont="1" applyFill="1" applyBorder="1" applyAlignment="1">
      <alignment horizontal="center"/>
    </xf>
    <xf numFmtId="165" fontId="35" fillId="12" borderId="23" xfId="0" applyNumberFormat="1" applyFont="1" applyFill="1" applyBorder="1" applyAlignment="1">
      <alignment horizontal="center" vertical="center"/>
    </xf>
    <xf numFmtId="0" fontId="35" fillId="12" borderId="21" xfId="0" applyFont="1" applyFill="1" applyBorder="1" applyAlignment="1">
      <alignment horizontal="center" vertical="center"/>
    </xf>
    <xf numFmtId="0" fontId="36" fillId="12" borderId="21" xfId="0" applyFont="1" applyFill="1" applyBorder="1" applyAlignment="1">
      <alignment horizontal="center" vertical="center"/>
    </xf>
    <xf numFmtId="0" fontId="35" fillId="11" borderId="1" xfId="0" applyFont="1" applyFill="1" applyBorder="1" applyAlignment="1">
      <alignment horizontal="center" vertical="center"/>
    </xf>
    <xf numFmtId="0" fontId="35" fillId="14" borderId="1" xfId="0" applyFont="1" applyFill="1" applyBorder="1" applyAlignment="1">
      <alignment horizontal="center" vertical="center"/>
    </xf>
    <xf numFmtId="0" fontId="36" fillId="15" borderId="1" xfId="0" applyFont="1" applyFill="1" applyBorder="1" applyAlignment="1">
      <alignment horizontal="center" vertical="center"/>
    </xf>
    <xf numFmtId="2" fontId="36" fillId="15" borderId="1" xfId="0" applyNumberFormat="1" applyFont="1" applyFill="1" applyBorder="1" applyAlignment="1">
      <alignment horizontal="center" vertical="center"/>
    </xf>
    <xf numFmtId="10" fontId="36" fillId="15" borderId="1" xfId="0" applyNumberFormat="1" applyFont="1" applyFill="1" applyBorder="1" applyAlignment="1">
      <alignment horizontal="center" vertical="center" wrapText="1"/>
    </xf>
    <xf numFmtId="16" fontId="36" fillId="15" borderId="1" xfId="0" applyNumberFormat="1" applyFont="1" applyFill="1" applyBorder="1" applyAlignment="1">
      <alignment horizontal="center" vertical="center"/>
    </xf>
    <xf numFmtId="0" fontId="35" fillId="12" borderId="15" xfId="0" applyFont="1" applyFill="1" applyBorder="1"/>
    <xf numFmtId="0" fontId="35" fillId="12" borderId="15" xfId="0" applyFont="1" applyFill="1" applyBorder="1" applyAlignment="1">
      <alignment horizontal="center" vertical="center"/>
    </xf>
    <xf numFmtId="0" fontId="1" fillId="12" borderId="0" xfId="0" applyFont="1" applyFill="1" applyBorder="1" applyAlignment="1">
      <alignment horizontal="center"/>
    </xf>
    <xf numFmtId="0" fontId="1" fillId="0" borderId="18" xfId="0" applyFont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0" fillId="0" borderId="3" xfId="0" applyFont="1" applyBorder="1" applyAlignment="1"/>
    <xf numFmtId="0" fontId="35" fillId="12" borderId="23" xfId="0" applyFont="1" applyFill="1" applyBorder="1" applyAlignment="1">
      <alignment horizontal="center" vertical="center"/>
    </xf>
    <xf numFmtId="0" fontId="36" fillId="12" borderId="23" xfId="0" applyFont="1" applyFill="1" applyBorder="1" applyAlignment="1">
      <alignment horizontal="center" vertical="center"/>
    </xf>
    <xf numFmtId="0" fontId="0" fillId="13" borderId="21" xfId="0" applyFont="1" applyFill="1" applyBorder="1" applyAlignment="1"/>
    <xf numFmtId="1" fontId="1" fillId="2" borderId="2" xfId="0" applyNumberFormat="1" applyFont="1" applyFill="1" applyBorder="1" applyAlignment="1">
      <alignment horizontal="center" vertical="center" wrapText="1"/>
    </xf>
    <xf numFmtId="167" fontId="1" fillId="2" borderId="2" xfId="0" applyNumberFormat="1" applyFont="1" applyFill="1" applyBorder="1" applyAlignment="1">
      <alignment horizontal="center" vertical="center"/>
    </xf>
    <xf numFmtId="167" fontId="1" fillId="2" borderId="2" xfId="0" applyNumberFormat="1" applyFont="1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 wrapText="1"/>
    </xf>
    <xf numFmtId="1" fontId="1" fillId="2" borderId="21" xfId="0" applyNumberFormat="1" applyFont="1" applyFill="1" applyBorder="1" applyAlignment="1">
      <alignment horizontal="center" vertical="center" wrapText="1"/>
    </xf>
    <xf numFmtId="167" fontId="1" fillId="2" borderId="21" xfId="0" applyNumberFormat="1" applyFont="1" applyFill="1" applyBorder="1" applyAlignment="1">
      <alignment horizontal="center" vertical="center"/>
    </xf>
    <xf numFmtId="167" fontId="1" fillId="2" borderId="21" xfId="0" applyNumberFormat="1" applyFont="1" applyFill="1" applyBorder="1" applyAlignment="1">
      <alignment horizontal="left"/>
    </xf>
    <xf numFmtId="0" fontId="1" fillId="0" borderId="21" xfId="0" applyFont="1" applyBorder="1" applyAlignment="1">
      <alignment horizontal="center"/>
    </xf>
    <xf numFmtId="2" fontId="1" fillId="0" borderId="21" xfId="0" applyNumberFormat="1" applyFont="1" applyBorder="1" applyAlignment="1">
      <alignment horizontal="center" vertical="center"/>
    </xf>
    <xf numFmtId="2" fontId="1" fillId="0" borderId="21" xfId="0" applyNumberFormat="1" applyFont="1" applyBorder="1" applyAlignment="1">
      <alignment horizontal="center" vertical="center" wrapText="1"/>
    </xf>
    <xf numFmtId="0" fontId="0" fillId="0" borderId="21" xfId="0" applyFont="1" applyBorder="1" applyAlignment="1"/>
    <xf numFmtId="0" fontId="1" fillId="0" borderId="21" xfId="0" applyFont="1" applyBorder="1"/>
    <xf numFmtId="0" fontId="35" fillId="12" borderId="20" xfId="0" applyFont="1" applyFill="1" applyBorder="1" applyAlignment="1">
      <alignment horizontal="center" vertical="center"/>
    </xf>
    <xf numFmtId="165" fontId="35" fillId="12" borderId="1" xfId="0" applyNumberFormat="1" applyFont="1" applyFill="1" applyBorder="1" applyAlignment="1">
      <alignment horizontal="center" vertical="center"/>
    </xf>
    <xf numFmtId="15" fontId="35" fillId="12" borderId="0" xfId="0" applyNumberFormat="1" applyFont="1" applyFill="1" applyBorder="1" applyAlignment="1">
      <alignment horizontal="center" vertical="center"/>
    </xf>
    <xf numFmtId="0" fontId="36" fillId="12" borderId="1" xfId="0" applyFont="1" applyFill="1" applyBorder="1"/>
    <xf numFmtId="43" fontId="35" fillId="12" borderId="1" xfId="0" applyNumberFormat="1" applyFont="1" applyFill="1" applyBorder="1" applyAlignment="1">
      <alignment horizontal="center" vertical="top"/>
    </xf>
    <xf numFmtId="0" fontId="35" fillId="12" borderId="1" xfId="0" applyFont="1" applyFill="1" applyBorder="1" applyAlignment="1">
      <alignment horizontal="center" vertical="center"/>
    </xf>
    <xf numFmtId="0" fontId="35" fillId="12" borderId="1" xfId="0" applyFont="1" applyFill="1" applyBorder="1" applyAlignment="1">
      <alignment horizontal="center" vertical="top"/>
    </xf>
    <xf numFmtId="0" fontId="36" fillId="16" borderId="1" xfId="0" applyFont="1" applyFill="1" applyBorder="1" applyAlignment="1">
      <alignment horizontal="center" vertical="center"/>
    </xf>
    <xf numFmtId="2" fontId="36" fillId="16" borderId="1" xfId="0" applyNumberFormat="1" applyFont="1" applyFill="1" applyBorder="1" applyAlignment="1">
      <alignment horizontal="center" vertical="center"/>
    </xf>
    <xf numFmtId="10" fontId="36" fillId="16" borderId="1" xfId="0" applyNumberFormat="1" applyFont="1" applyFill="1" applyBorder="1" applyAlignment="1">
      <alignment horizontal="center" vertical="center" wrapText="1"/>
    </xf>
    <xf numFmtId="16" fontId="36" fillId="16" borderId="1" xfId="0" applyNumberFormat="1" applyFont="1" applyFill="1" applyBorder="1" applyAlignment="1">
      <alignment horizontal="center" vertical="center"/>
    </xf>
    <xf numFmtId="0" fontId="1" fillId="0" borderId="2" xfId="0" applyFont="1" applyBorder="1"/>
    <xf numFmtId="2" fontId="1" fillId="0" borderId="2" xfId="0" applyNumberFormat="1" applyFont="1" applyBorder="1"/>
    <xf numFmtId="0" fontId="1" fillId="2" borderId="21" xfId="0" applyFont="1" applyFill="1" applyBorder="1"/>
    <xf numFmtId="2" fontId="1" fillId="0" borderId="21" xfId="0" applyNumberFormat="1" applyFont="1" applyBorder="1"/>
    <xf numFmtId="0" fontId="1" fillId="0" borderId="0" xfId="0" applyFont="1" applyFill="1" applyBorder="1"/>
    <xf numFmtId="0" fontId="0" fillId="0" borderId="0" xfId="0" applyFont="1" applyFill="1" applyAlignment="1"/>
    <xf numFmtId="2" fontId="36" fillId="12" borderId="21" xfId="0" applyNumberFormat="1" applyFont="1" applyFill="1" applyBorder="1" applyAlignment="1">
      <alignment horizontal="center" vertical="center"/>
    </xf>
    <xf numFmtId="166" fontId="36" fillId="12" borderId="21" xfId="0" applyNumberFormat="1" applyFont="1" applyFill="1" applyBorder="1" applyAlignment="1">
      <alignment horizontal="center" vertical="center"/>
    </xf>
    <xf numFmtId="0" fontId="35" fillId="11" borderId="21" xfId="0" applyFont="1" applyFill="1" applyBorder="1" applyAlignment="1">
      <alignment horizontal="center" vertical="center"/>
    </xf>
    <xf numFmtId="16" fontId="35" fillId="11" borderId="21" xfId="0" applyNumberFormat="1" applyFont="1" applyFill="1" applyBorder="1" applyAlignment="1">
      <alignment horizontal="center" vertical="center"/>
    </xf>
    <xf numFmtId="0" fontId="43" fillId="18" borderId="21" xfId="0" applyFont="1" applyFill="1" applyBorder="1" applyAlignment="1"/>
    <xf numFmtId="0" fontId="36" fillId="11" borderId="21" xfId="0" applyFont="1" applyFill="1" applyBorder="1" applyAlignment="1">
      <alignment horizontal="center" vertical="center"/>
    </xf>
    <xf numFmtId="0" fontId="36" fillId="6" borderId="21" xfId="0" applyFont="1" applyFill="1" applyBorder="1" applyAlignment="1">
      <alignment horizontal="center" vertical="center"/>
    </xf>
    <xf numFmtId="2" fontId="36" fillId="6" borderId="21" xfId="0" applyNumberFormat="1" applyFont="1" applyFill="1" applyBorder="1" applyAlignment="1">
      <alignment horizontal="center" vertical="center"/>
    </xf>
    <xf numFmtId="43" fontId="36" fillId="19" borderId="21" xfId="0" applyNumberFormat="1" applyFont="1" applyFill="1" applyBorder="1" applyAlignment="1">
      <alignment horizontal="center" vertical="center"/>
    </xf>
    <xf numFmtId="0" fontId="1" fillId="20" borderId="1" xfId="0" applyFont="1" applyFill="1" applyBorder="1" applyAlignment="1">
      <alignment horizontal="center" vertical="center"/>
    </xf>
    <xf numFmtId="165" fontId="35" fillId="20" borderId="1" xfId="0" applyNumberFormat="1" applyFont="1" applyFill="1" applyBorder="1" applyAlignment="1">
      <alignment horizontal="center" vertical="center"/>
    </xf>
    <xf numFmtId="15" fontId="1" fillId="20" borderId="1" xfId="0" applyNumberFormat="1" applyFont="1" applyFill="1" applyBorder="1" applyAlignment="1">
      <alignment horizontal="center" vertical="center"/>
    </xf>
    <xf numFmtId="0" fontId="36" fillId="20" borderId="1" xfId="0" applyFont="1" applyFill="1" applyBorder="1"/>
    <xf numFmtId="43" fontId="35" fillId="20" borderId="1" xfId="0" applyNumberFormat="1" applyFont="1" applyFill="1" applyBorder="1" applyAlignment="1">
      <alignment horizontal="center" vertical="top"/>
    </xf>
    <xf numFmtId="0" fontId="35" fillId="20" borderId="1" xfId="0" applyFont="1" applyFill="1" applyBorder="1" applyAlignment="1">
      <alignment horizontal="center" vertical="center"/>
    </xf>
    <xf numFmtId="0" fontId="35" fillId="20" borderId="1" xfId="0" applyFont="1" applyFill="1" applyBorder="1" applyAlignment="1">
      <alignment horizontal="center" vertical="top"/>
    </xf>
    <xf numFmtId="0" fontId="36" fillId="21" borderId="1" xfId="0" applyFont="1" applyFill="1" applyBorder="1" applyAlignment="1">
      <alignment horizontal="center" vertical="center"/>
    </xf>
    <xf numFmtId="2" fontId="36" fillId="21" borderId="1" xfId="0" applyNumberFormat="1" applyFont="1" applyFill="1" applyBorder="1" applyAlignment="1">
      <alignment horizontal="center" vertical="center"/>
    </xf>
    <xf numFmtId="10" fontId="36" fillId="21" borderId="1" xfId="0" applyNumberFormat="1" applyFont="1" applyFill="1" applyBorder="1" applyAlignment="1">
      <alignment horizontal="center" vertical="center" wrapText="1"/>
    </xf>
    <xf numFmtId="16" fontId="36" fillId="21" borderId="1" xfId="0" applyNumberFormat="1" applyFont="1" applyFill="1" applyBorder="1" applyAlignment="1">
      <alignment horizontal="center" vertical="center"/>
    </xf>
    <xf numFmtId="0" fontId="35" fillId="22" borderId="1" xfId="0" applyFont="1" applyFill="1" applyBorder="1" applyAlignment="1">
      <alignment horizontal="center" vertical="center"/>
    </xf>
    <xf numFmtId="1" fontId="1" fillId="23" borderId="1" xfId="0" applyNumberFormat="1" applyFont="1" applyFill="1" applyBorder="1" applyAlignment="1">
      <alignment horizontal="center" vertical="center" wrapText="1"/>
    </xf>
    <xf numFmtId="167" fontId="1" fillId="23" borderId="1" xfId="0" applyNumberFormat="1" applyFont="1" applyFill="1" applyBorder="1" applyAlignment="1">
      <alignment horizontal="center" vertical="center"/>
    </xf>
    <xf numFmtId="167" fontId="1" fillId="23" borderId="1" xfId="0" applyNumberFormat="1" applyFont="1" applyFill="1" applyBorder="1" applyAlignment="1">
      <alignment horizontal="left"/>
    </xf>
    <xf numFmtId="0" fontId="1" fillId="24" borderId="1" xfId="0" applyFont="1" applyFill="1" applyBorder="1" applyAlignment="1">
      <alignment horizontal="center"/>
    </xf>
    <xf numFmtId="2" fontId="1" fillId="24" borderId="1" xfId="0" applyNumberFormat="1" applyFont="1" applyFill="1" applyBorder="1" applyAlignment="1">
      <alignment horizontal="center" vertical="center"/>
    </xf>
    <xf numFmtId="2" fontId="1" fillId="24" borderId="1" xfId="0" applyNumberFormat="1" applyFont="1" applyFill="1" applyBorder="1" applyAlignment="1">
      <alignment horizontal="center"/>
    </xf>
    <xf numFmtId="43" fontId="36" fillId="12" borderId="21" xfId="0" applyNumberFormat="1" applyFont="1" applyFill="1" applyBorder="1" applyAlignment="1">
      <alignment horizontal="center" vertical="center"/>
    </xf>
    <xf numFmtId="16" fontId="37" fillId="12" borderId="21" xfId="0" applyNumberFormat="1" applyFont="1" applyFill="1" applyBorder="1" applyAlignment="1">
      <alignment horizontal="center" vertical="center"/>
    </xf>
    <xf numFmtId="0" fontId="35" fillId="12" borderId="1" xfId="0" applyFont="1" applyFill="1" applyBorder="1"/>
    <xf numFmtId="0" fontId="1" fillId="12" borderId="21" xfId="0" applyFont="1" applyFill="1" applyBorder="1"/>
    <xf numFmtId="0" fontId="1" fillId="18" borderId="1" xfId="0" applyFont="1" applyFill="1" applyBorder="1" applyAlignment="1">
      <alignment horizontal="center" vertical="center"/>
    </xf>
    <xf numFmtId="15" fontId="1" fillId="18" borderId="1" xfId="0" applyNumberFormat="1" applyFont="1" applyFill="1" applyBorder="1" applyAlignment="1">
      <alignment horizontal="center" vertical="center"/>
    </xf>
    <xf numFmtId="0" fontId="36" fillId="18" borderId="1" xfId="0" applyFont="1" applyFill="1" applyBorder="1"/>
    <xf numFmtId="43" fontId="35" fillId="18" borderId="1" xfId="0" applyNumberFormat="1" applyFont="1" applyFill="1" applyBorder="1" applyAlignment="1">
      <alignment horizontal="center" vertical="top"/>
    </xf>
    <xf numFmtId="0" fontId="35" fillId="18" borderId="1" xfId="0" applyFont="1" applyFill="1" applyBorder="1" applyAlignment="1">
      <alignment horizontal="center" vertical="center"/>
    </xf>
    <xf numFmtId="0" fontId="35" fillId="18" borderId="1" xfId="0" applyFont="1" applyFill="1" applyBorder="1" applyAlignment="1">
      <alignment horizontal="center" vertical="top"/>
    </xf>
    <xf numFmtId="0" fontId="1" fillId="0" borderId="0" xfId="0" applyFont="1" applyBorder="1"/>
    <xf numFmtId="2" fontId="1" fillId="0" borderId="0" xfId="0" applyNumberFormat="1" applyFont="1" applyBorder="1"/>
    <xf numFmtId="0" fontId="0" fillId="0" borderId="0" xfId="0" applyFont="1" applyBorder="1" applyAlignment="1"/>
    <xf numFmtId="0" fontId="1" fillId="13" borderId="1" xfId="0" applyFont="1" applyFill="1" applyBorder="1" applyAlignment="1">
      <alignment horizontal="center" vertical="center"/>
    </xf>
    <xf numFmtId="165" fontId="35" fillId="13" borderId="1" xfId="0" applyNumberFormat="1" applyFont="1" applyFill="1" applyBorder="1" applyAlignment="1">
      <alignment horizontal="center" vertical="center"/>
    </xf>
    <xf numFmtId="15" fontId="1" fillId="13" borderId="1" xfId="0" applyNumberFormat="1" applyFont="1" applyFill="1" applyBorder="1" applyAlignment="1">
      <alignment horizontal="center" vertical="center"/>
    </xf>
    <xf numFmtId="0" fontId="36" fillId="13" borderId="1" xfId="0" applyFont="1" applyFill="1" applyBorder="1"/>
    <xf numFmtId="43" fontId="35" fillId="13" borderId="1" xfId="0" applyNumberFormat="1" applyFont="1" applyFill="1" applyBorder="1" applyAlignment="1">
      <alignment horizontal="center" vertical="top"/>
    </xf>
    <xf numFmtId="0" fontId="35" fillId="13" borderId="1" xfId="0" applyFont="1" applyFill="1" applyBorder="1" applyAlignment="1">
      <alignment horizontal="center" vertical="center"/>
    </xf>
    <xf numFmtId="0" fontId="35" fillId="13" borderId="1" xfId="0" applyFont="1" applyFill="1" applyBorder="1" applyAlignment="1">
      <alignment horizontal="center" vertical="top"/>
    </xf>
    <xf numFmtId="165" fontId="35" fillId="18" borderId="1" xfId="0" applyNumberFormat="1" applyFont="1" applyFill="1" applyBorder="1" applyAlignment="1">
      <alignment horizontal="center" vertical="center"/>
    </xf>
    <xf numFmtId="0" fontId="44" fillId="12" borderId="21" xfId="0" applyFont="1" applyFill="1" applyBorder="1" applyAlignment="1">
      <alignment horizontal="center" vertical="center"/>
    </xf>
    <xf numFmtId="16" fontId="45" fillId="16" borderId="21" xfId="0" applyNumberFormat="1" applyFont="1" applyFill="1" applyBorder="1" applyAlignment="1">
      <alignment horizontal="center" vertical="center"/>
    </xf>
    <xf numFmtId="16" fontId="44" fillId="12" borderId="21" xfId="0" applyNumberFormat="1" applyFont="1" applyFill="1" applyBorder="1" applyAlignment="1">
      <alignment horizontal="center" vertical="center"/>
    </xf>
    <xf numFmtId="0" fontId="46" fillId="13" borderId="21" xfId="0" applyFont="1" applyFill="1" applyBorder="1" applyAlignment="1"/>
    <xf numFmtId="0" fontId="47" fillId="12" borderId="21" xfId="0" applyFont="1" applyFill="1" applyBorder="1" applyAlignment="1">
      <alignment horizontal="center" vertical="center"/>
    </xf>
    <xf numFmtId="0" fontId="47" fillId="16" borderId="21" xfId="0" applyFont="1" applyFill="1" applyBorder="1" applyAlignment="1">
      <alignment horizontal="center" vertical="center"/>
    </xf>
    <xf numFmtId="2" fontId="47" fillId="16" borderId="21" xfId="0" applyNumberFormat="1" applyFont="1" applyFill="1" applyBorder="1" applyAlignment="1">
      <alignment horizontal="center" vertical="center"/>
    </xf>
    <xf numFmtId="43" fontId="47" fillId="17" borderId="21" xfId="0" applyNumberFormat="1" applyFont="1" applyFill="1" applyBorder="1" applyAlignment="1">
      <alignment horizontal="center" vertical="center"/>
    </xf>
    <xf numFmtId="16" fontId="47" fillId="16" borderId="23" xfId="0" applyNumberFormat="1" applyFont="1" applyFill="1" applyBorder="1" applyAlignment="1">
      <alignment horizontal="center" vertical="center"/>
    </xf>
    <xf numFmtId="0" fontId="48" fillId="2" borderId="0" xfId="0" applyFont="1" applyFill="1" applyBorder="1"/>
    <xf numFmtId="0" fontId="48" fillId="2" borderId="0" xfId="0" applyFont="1" applyFill="1" applyBorder="1" applyAlignment="1">
      <alignment horizontal="center"/>
    </xf>
    <xf numFmtId="0" fontId="48" fillId="12" borderId="0" xfId="0" applyFont="1" applyFill="1" applyBorder="1"/>
    <xf numFmtId="0" fontId="49" fillId="13" borderId="0" xfId="0" applyFont="1" applyFill="1" applyAlignment="1"/>
    <xf numFmtId="0" fontId="1" fillId="25" borderId="1" xfId="0" applyFont="1" applyFill="1" applyBorder="1" applyAlignment="1">
      <alignment horizontal="center" vertical="center"/>
    </xf>
    <xf numFmtId="165" fontId="35" fillId="25" borderId="1" xfId="0" applyNumberFormat="1" applyFont="1" applyFill="1" applyBorder="1" applyAlignment="1">
      <alignment horizontal="center" vertical="center"/>
    </xf>
    <xf numFmtId="15" fontId="1" fillId="25" borderId="1" xfId="0" applyNumberFormat="1" applyFont="1" applyFill="1" applyBorder="1" applyAlignment="1">
      <alignment horizontal="center" vertical="center"/>
    </xf>
    <xf numFmtId="0" fontId="36" fillId="25" borderId="1" xfId="0" applyFont="1" applyFill="1" applyBorder="1"/>
    <xf numFmtId="43" fontId="35" fillId="25" borderId="1" xfId="0" applyNumberFormat="1" applyFont="1" applyFill="1" applyBorder="1" applyAlignment="1">
      <alignment horizontal="center" vertical="top"/>
    </xf>
    <xf numFmtId="0" fontId="35" fillId="25" borderId="1" xfId="0" applyFont="1" applyFill="1" applyBorder="1" applyAlignment="1">
      <alignment horizontal="center" vertical="center"/>
    </xf>
    <xf numFmtId="0" fontId="35" fillId="25" borderId="1" xfId="0" applyFont="1" applyFill="1" applyBorder="1" applyAlignment="1">
      <alignment horizontal="center" vertical="top"/>
    </xf>
    <xf numFmtId="1" fontId="35" fillId="12" borderId="21" xfId="0" applyNumberFormat="1" applyFont="1" applyFill="1" applyBorder="1" applyAlignment="1">
      <alignment horizontal="center" vertical="center"/>
    </xf>
    <xf numFmtId="16" fontId="35" fillId="12" borderId="21" xfId="0" applyNumberFormat="1" applyFont="1" applyFill="1" applyBorder="1" applyAlignment="1">
      <alignment horizontal="center" vertical="center"/>
    </xf>
    <xf numFmtId="0" fontId="35" fillId="12" borderId="21" xfId="0" applyFont="1" applyFill="1" applyBorder="1" applyAlignment="1">
      <alignment horizontal="left"/>
    </xf>
    <xf numFmtId="0" fontId="36" fillId="16" borderId="21" xfId="0" applyFont="1" applyFill="1" applyBorder="1" applyAlignment="1">
      <alignment horizontal="center" vertical="center"/>
    </xf>
    <xf numFmtId="2" fontId="36" fillId="16" borderId="21" xfId="0" applyNumberFormat="1" applyFont="1" applyFill="1" applyBorder="1" applyAlignment="1">
      <alignment horizontal="center" vertical="center"/>
    </xf>
    <xf numFmtId="10" fontId="36" fillId="16" borderId="21" xfId="0" applyNumberFormat="1" applyFont="1" applyFill="1" applyBorder="1" applyAlignment="1">
      <alignment horizontal="center" vertical="center" wrapText="1"/>
    </xf>
    <xf numFmtId="16" fontId="36" fillId="16" borderId="21" xfId="0" applyNumberFormat="1" applyFont="1" applyFill="1" applyBorder="1" applyAlignment="1">
      <alignment horizontal="center" vertical="center"/>
    </xf>
    <xf numFmtId="1" fontId="35" fillId="12" borderId="23" xfId="0" applyNumberFormat="1" applyFont="1" applyFill="1" applyBorder="1" applyAlignment="1">
      <alignment horizontal="center" vertical="center"/>
    </xf>
    <xf numFmtId="16" fontId="35" fillId="12" borderId="23" xfId="0" applyNumberFormat="1" applyFont="1" applyFill="1" applyBorder="1" applyAlignment="1">
      <alignment horizontal="center" vertical="center"/>
    </xf>
    <xf numFmtId="0" fontId="35" fillId="12" borderId="23" xfId="0" applyFont="1" applyFill="1" applyBorder="1" applyAlignment="1">
      <alignment horizontal="left"/>
    </xf>
    <xf numFmtId="2" fontId="36" fillId="12" borderId="23" xfId="0" applyNumberFormat="1" applyFont="1" applyFill="1" applyBorder="1" applyAlignment="1">
      <alignment horizontal="center" vertical="center"/>
    </xf>
    <xf numFmtId="10" fontId="36" fillId="12" borderId="23" xfId="0" applyNumberFormat="1" applyFont="1" applyFill="1" applyBorder="1" applyAlignment="1">
      <alignment horizontal="center" vertical="center" wrapText="1"/>
    </xf>
    <xf numFmtId="0" fontId="1" fillId="12" borderId="26" xfId="0" applyFont="1" applyFill="1" applyBorder="1"/>
    <xf numFmtId="0" fontId="1" fillId="0" borderId="0" xfId="0" applyFont="1" applyBorder="1" applyAlignment="1">
      <alignment horizontal="center"/>
    </xf>
    <xf numFmtId="0" fontId="0" fillId="13" borderId="0" xfId="0" applyFont="1" applyFill="1" applyBorder="1" applyAlignment="1"/>
    <xf numFmtId="0" fontId="42" fillId="13" borderId="0" xfId="0" applyFont="1" applyFill="1" applyBorder="1" applyAlignment="1"/>
    <xf numFmtId="0" fontId="36" fillId="6" borderId="3" xfId="0" applyFont="1" applyFill="1" applyBorder="1" applyAlignment="1">
      <alignment horizontal="center" vertical="center"/>
    </xf>
    <xf numFmtId="0" fontId="36" fillId="16" borderId="25" xfId="0" applyFont="1" applyFill="1" applyBorder="1" applyAlignment="1">
      <alignment horizontal="center" vertical="center"/>
    </xf>
    <xf numFmtId="0" fontId="36" fillId="12" borderId="24" xfId="0" applyFont="1" applyFill="1" applyBorder="1" applyAlignment="1">
      <alignment horizontal="center" vertical="center"/>
    </xf>
    <xf numFmtId="0" fontId="4" fillId="4" borderId="21" xfId="0" applyFont="1" applyFill="1" applyBorder="1" applyAlignment="1">
      <alignment horizontal="left" vertical="center" wrapText="1"/>
    </xf>
    <xf numFmtId="16" fontId="36" fillId="6" borderId="21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/>
    <xf numFmtId="0" fontId="35" fillId="0" borderId="0" xfId="0" applyFont="1" applyFill="1" applyBorder="1" applyAlignment="1">
      <alignment horizontal="center" vertical="center"/>
    </xf>
    <xf numFmtId="1" fontId="35" fillId="11" borderId="22" xfId="0" applyNumberFormat="1" applyFont="1" applyFill="1" applyBorder="1" applyAlignment="1">
      <alignment horizontal="center" vertical="center"/>
    </xf>
    <xf numFmtId="165" fontId="35" fillId="11" borderId="22" xfId="0" applyNumberFormat="1" applyFont="1" applyFill="1" applyBorder="1" applyAlignment="1">
      <alignment horizontal="center" vertical="center"/>
    </xf>
    <xf numFmtId="16" fontId="35" fillId="11" borderId="22" xfId="0" applyNumberFormat="1" applyFont="1" applyFill="1" applyBorder="1" applyAlignment="1">
      <alignment horizontal="center" vertical="center"/>
    </xf>
    <xf numFmtId="0" fontId="35" fillId="11" borderId="22" xfId="0" applyFont="1" applyFill="1" applyBorder="1" applyAlignment="1">
      <alignment horizontal="left"/>
    </xf>
    <xf numFmtId="0" fontId="35" fillId="11" borderId="22" xfId="0" applyFont="1" applyFill="1" applyBorder="1" applyAlignment="1">
      <alignment horizontal="center" vertical="center"/>
    </xf>
    <xf numFmtId="0" fontId="35" fillId="11" borderId="27" xfId="0" applyFont="1" applyFill="1" applyBorder="1" applyAlignment="1">
      <alignment horizontal="center" vertical="center"/>
    </xf>
    <xf numFmtId="16" fontId="35" fillId="11" borderId="28" xfId="0" applyNumberFormat="1" applyFont="1" applyFill="1" applyBorder="1" applyAlignment="1">
      <alignment horizontal="center" vertical="center"/>
    </xf>
    <xf numFmtId="0" fontId="43" fillId="18" borderId="29" xfId="0" applyFont="1" applyFill="1" applyBorder="1" applyAlignment="1"/>
    <xf numFmtId="0" fontId="35" fillId="11" borderId="30" xfId="0" applyFont="1" applyFill="1" applyBorder="1" applyAlignment="1">
      <alignment horizontal="center" vertical="center"/>
    </xf>
    <xf numFmtId="0" fontId="35" fillId="11" borderId="29" xfId="0" applyFont="1" applyFill="1" applyBorder="1" applyAlignment="1">
      <alignment horizontal="center" vertical="center"/>
    </xf>
    <xf numFmtId="0" fontId="36" fillId="11" borderId="29" xfId="0" applyFont="1" applyFill="1" applyBorder="1" applyAlignment="1">
      <alignment horizontal="center" vertical="center"/>
    </xf>
    <xf numFmtId="0" fontId="36" fillId="6" borderId="22" xfId="0" applyFont="1" applyFill="1" applyBorder="1" applyAlignment="1">
      <alignment horizontal="center" vertical="center"/>
    </xf>
    <xf numFmtId="2" fontId="36" fillId="6" borderId="22" xfId="0" applyNumberFormat="1" applyFont="1" applyFill="1" applyBorder="1" applyAlignment="1">
      <alignment horizontal="center" vertical="center"/>
    </xf>
    <xf numFmtId="43" fontId="36" fillId="19" borderId="22" xfId="0" applyNumberFormat="1" applyFont="1" applyFill="1" applyBorder="1" applyAlignment="1">
      <alignment horizontal="center" vertical="center"/>
    </xf>
    <xf numFmtId="1" fontId="35" fillId="11" borderId="21" xfId="0" applyNumberFormat="1" applyFont="1" applyFill="1" applyBorder="1" applyAlignment="1">
      <alignment horizontal="center" vertical="center"/>
    </xf>
    <xf numFmtId="0" fontId="35" fillId="11" borderId="21" xfId="0" applyFont="1" applyFill="1" applyBorder="1" applyAlignment="1">
      <alignment horizontal="left"/>
    </xf>
    <xf numFmtId="16" fontId="37" fillId="6" borderId="21" xfId="0" applyNumberFormat="1" applyFont="1" applyFill="1" applyBorder="1" applyAlignment="1">
      <alignment horizontal="center" vertical="center"/>
    </xf>
    <xf numFmtId="0" fontId="35" fillId="22" borderId="21" xfId="0" applyFont="1" applyFill="1" applyBorder="1" applyAlignment="1">
      <alignment horizontal="center" vertical="center"/>
    </xf>
    <xf numFmtId="165" fontId="35" fillId="22" borderId="21" xfId="0" applyNumberFormat="1" applyFont="1" applyFill="1" applyBorder="1" applyAlignment="1">
      <alignment horizontal="center" vertical="center"/>
    </xf>
    <xf numFmtId="16" fontId="35" fillId="22" borderId="21" xfId="0" applyNumberFormat="1" applyFont="1" applyFill="1" applyBorder="1" applyAlignment="1">
      <alignment horizontal="center" vertical="center"/>
    </xf>
    <xf numFmtId="0" fontId="43" fillId="20" borderId="21" xfId="0" applyFont="1" applyFill="1" applyBorder="1" applyAlignment="1"/>
    <xf numFmtId="0" fontId="36" fillId="22" borderId="21" xfId="0" applyFont="1" applyFill="1" applyBorder="1" applyAlignment="1">
      <alignment horizontal="center" vertical="center"/>
    </xf>
    <xf numFmtId="0" fontId="36" fillId="21" borderId="22" xfId="0" applyFont="1" applyFill="1" applyBorder="1" applyAlignment="1">
      <alignment horizontal="center" vertical="center"/>
    </xf>
    <xf numFmtId="2" fontId="36" fillId="21" borderId="22" xfId="0" applyNumberFormat="1" applyFont="1" applyFill="1" applyBorder="1" applyAlignment="1">
      <alignment horizontal="center" vertical="center"/>
    </xf>
    <xf numFmtId="43" fontId="36" fillId="26" borderId="22" xfId="0" applyNumberFormat="1" applyFont="1" applyFill="1" applyBorder="1" applyAlignment="1">
      <alignment horizontal="center" vertical="center"/>
    </xf>
    <xf numFmtId="165" fontId="29" fillId="11" borderId="21" xfId="0" applyNumberFormat="1" applyFont="1" applyFill="1" applyBorder="1" applyAlignment="1">
      <alignment horizontal="center" vertical="center"/>
    </xf>
    <xf numFmtId="165" fontId="29" fillId="11" borderId="22" xfId="0" applyNumberFormat="1" applyFont="1" applyFill="1" applyBorder="1" applyAlignment="1">
      <alignment horizontal="center" vertical="center"/>
    </xf>
    <xf numFmtId="165" fontId="29" fillId="22" borderId="22" xfId="0" applyNumberFormat="1" applyFont="1" applyFill="1" applyBorder="1" applyAlignment="1">
      <alignment horizontal="center" vertical="center"/>
    </xf>
    <xf numFmtId="2" fontId="36" fillId="11" borderId="21" xfId="0" applyNumberFormat="1" applyFont="1" applyFill="1" applyBorder="1" applyAlignment="1">
      <alignment horizontal="center" vertical="center"/>
    </xf>
    <xf numFmtId="166" fontId="36" fillId="11" borderId="21" xfId="0" applyNumberFormat="1" applyFont="1" applyFill="1" applyBorder="1" applyAlignment="1">
      <alignment horizontal="center" vertical="center"/>
    </xf>
    <xf numFmtId="43" fontId="36" fillId="6" borderId="21" xfId="0" applyNumberFormat="1" applyFont="1" applyFill="1" applyBorder="1" applyAlignment="1">
      <alignment horizontal="center" vertical="center"/>
    </xf>
    <xf numFmtId="16" fontId="36" fillId="11" borderId="21" xfId="0" applyNumberFormat="1" applyFont="1" applyFill="1" applyBorder="1" applyAlignment="1">
      <alignment horizontal="center" vertical="center"/>
    </xf>
    <xf numFmtId="165" fontId="35" fillId="18" borderId="21" xfId="0" applyNumberFormat="1" applyFont="1" applyFill="1" applyBorder="1" applyAlignment="1">
      <alignment horizontal="center" vertical="center"/>
    </xf>
    <xf numFmtId="0" fontId="35" fillId="11" borderId="21" xfId="0" applyFont="1" applyFill="1" applyBorder="1"/>
    <xf numFmtId="165" fontId="35" fillId="22" borderId="22" xfId="0" applyNumberFormat="1" applyFont="1" applyFill="1" applyBorder="1" applyAlignment="1">
      <alignment horizontal="center" vertical="center"/>
    </xf>
    <xf numFmtId="1" fontId="35" fillId="27" borderId="22" xfId="0" applyNumberFormat="1" applyFont="1" applyFill="1" applyBorder="1" applyAlignment="1">
      <alignment horizontal="center" vertical="center"/>
    </xf>
    <xf numFmtId="165" fontId="35" fillId="27" borderId="22" xfId="0" applyNumberFormat="1" applyFont="1" applyFill="1" applyBorder="1" applyAlignment="1">
      <alignment horizontal="center" vertical="center"/>
    </xf>
    <xf numFmtId="16" fontId="35" fillId="27" borderId="22" xfId="0" applyNumberFormat="1" applyFont="1" applyFill="1" applyBorder="1" applyAlignment="1">
      <alignment horizontal="center" vertical="center"/>
    </xf>
    <xf numFmtId="0" fontId="35" fillId="27" borderId="22" xfId="0" applyFont="1" applyFill="1" applyBorder="1" applyAlignment="1">
      <alignment horizontal="left"/>
    </xf>
    <xf numFmtId="0" fontId="35" fillId="27" borderId="22" xfId="0" applyFont="1" applyFill="1" applyBorder="1" applyAlignment="1">
      <alignment horizontal="center" vertical="center"/>
    </xf>
    <xf numFmtId="0" fontId="36" fillId="28" borderId="1" xfId="0" applyFont="1" applyFill="1" applyBorder="1" applyAlignment="1">
      <alignment horizontal="center" vertical="center"/>
    </xf>
    <xf numFmtId="2" fontId="36" fillId="28" borderId="1" xfId="0" applyNumberFormat="1" applyFont="1" applyFill="1" applyBorder="1" applyAlignment="1">
      <alignment horizontal="center" vertical="center"/>
    </xf>
    <xf numFmtId="10" fontId="36" fillId="28" borderId="1" xfId="0" applyNumberFormat="1" applyFont="1" applyFill="1" applyBorder="1" applyAlignment="1">
      <alignment horizontal="center" vertical="center" wrapText="1"/>
    </xf>
    <xf numFmtId="0" fontId="36" fillId="28" borderId="3" xfId="0" applyFont="1" applyFill="1" applyBorder="1" applyAlignment="1">
      <alignment horizontal="center" vertical="center"/>
    </xf>
    <xf numFmtId="16" fontId="36" fillId="28" borderId="21" xfId="0" applyNumberFormat="1" applyFont="1" applyFill="1" applyBorder="1" applyAlignment="1">
      <alignment horizontal="center" vertical="center"/>
    </xf>
    <xf numFmtId="0" fontId="43" fillId="13" borderId="21" xfId="0" applyFont="1" applyFill="1" applyBorder="1" applyAlignment="1"/>
    <xf numFmtId="2" fontId="36" fillId="16" borderId="22" xfId="0" applyNumberFormat="1" applyFont="1" applyFill="1" applyBorder="1" applyAlignment="1">
      <alignment horizontal="center" vertical="center"/>
    </xf>
    <xf numFmtId="43" fontId="36" fillId="17" borderId="21" xfId="0" applyNumberFormat="1" applyFont="1" applyFill="1" applyBorder="1" applyAlignment="1">
      <alignment horizontal="center" vertical="center"/>
    </xf>
    <xf numFmtId="1" fontId="35" fillId="12" borderId="0" xfId="0" applyNumberFormat="1" applyFont="1" applyFill="1" applyBorder="1" applyAlignment="1">
      <alignment horizontal="center" vertical="center"/>
    </xf>
    <xf numFmtId="165" fontId="35" fillId="12" borderId="0" xfId="0" applyNumberFormat="1" applyFont="1" applyFill="1" applyBorder="1" applyAlignment="1">
      <alignment horizontal="center" vertical="center"/>
    </xf>
    <xf numFmtId="16" fontId="35" fillId="12" borderId="0" xfId="0" applyNumberFormat="1" applyFont="1" applyFill="1" applyBorder="1" applyAlignment="1">
      <alignment horizontal="center" vertical="center"/>
    </xf>
    <xf numFmtId="0" fontId="35" fillId="12" borderId="0" xfId="0" applyFont="1" applyFill="1" applyBorder="1" applyAlignment="1">
      <alignment horizontal="left"/>
    </xf>
    <xf numFmtId="0" fontId="35" fillId="12" borderId="0" xfId="0" applyFont="1" applyFill="1" applyBorder="1" applyAlignment="1">
      <alignment horizontal="center" vertical="center"/>
    </xf>
    <xf numFmtId="0" fontId="36" fillId="12" borderId="0" xfId="0" applyFont="1" applyFill="1" applyBorder="1" applyAlignment="1">
      <alignment horizontal="center" vertical="center"/>
    </xf>
    <xf numFmtId="2" fontId="36" fillId="12" borderId="0" xfId="0" applyNumberFormat="1" applyFont="1" applyFill="1" applyBorder="1" applyAlignment="1">
      <alignment horizontal="center" vertical="center"/>
    </xf>
    <xf numFmtId="10" fontId="36" fillId="12" borderId="0" xfId="0" applyNumberFormat="1" applyFont="1" applyFill="1" applyBorder="1" applyAlignment="1">
      <alignment horizontal="center" vertical="center" wrapText="1"/>
    </xf>
    <xf numFmtId="16" fontId="37" fillId="12" borderId="0" xfId="0" applyNumberFormat="1" applyFont="1" applyFill="1" applyBorder="1" applyAlignment="1">
      <alignment horizontal="center" vertical="center"/>
    </xf>
    <xf numFmtId="165" fontId="35" fillId="11" borderId="1" xfId="0" applyNumberFormat="1" applyFont="1" applyFill="1" applyBorder="1" applyAlignment="1">
      <alignment horizontal="center" vertical="center"/>
    </xf>
    <xf numFmtId="15" fontId="35" fillId="11" borderId="0" xfId="0" applyNumberFormat="1" applyFont="1" applyFill="1" applyBorder="1" applyAlignment="1">
      <alignment horizontal="center" vertical="center"/>
    </xf>
    <xf numFmtId="0" fontId="36" fillId="11" borderId="1" xfId="0" applyFont="1" applyFill="1" applyBorder="1"/>
    <xf numFmtId="43" fontId="35" fillId="11" borderId="1" xfId="0" applyNumberFormat="1" applyFont="1" applyFill="1" applyBorder="1" applyAlignment="1">
      <alignment horizontal="center" vertical="top"/>
    </xf>
    <xf numFmtId="0" fontId="35" fillId="11" borderId="1" xfId="0" applyFont="1" applyFill="1" applyBorder="1" applyAlignment="1">
      <alignment horizontal="center" vertical="top"/>
    </xf>
    <xf numFmtId="1" fontId="35" fillId="11" borderId="23" xfId="0" applyNumberFormat="1" applyFont="1" applyFill="1" applyBorder="1" applyAlignment="1">
      <alignment horizontal="center" vertical="center"/>
    </xf>
    <xf numFmtId="165" fontId="35" fillId="11" borderId="23" xfId="0" applyNumberFormat="1" applyFont="1" applyFill="1" applyBorder="1" applyAlignment="1">
      <alignment horizontal="center" vertical="center"/>
    </xf>
    <xf numFmtId="16" fontId="35" fillId="11" borderId="23" xfId="0" applyNumberFormat="1" applyFont="1" applyFill="1" applyBorder="1" applyAlignment="1">
      <alignment horizontal="center" vertical="center"/>
    </xf>
    <xf numFmtId="0" fontId="35" fillId="11" borderId="23" xfId="0" applyFont="1" applyFill="1" applyBorder="1" applyAlignment="1">
      <alignment horizontal="left"/>
    </xf>
    <xf numFmtId="0" fontId="35" fillId="11" borderId="23" xfId="0" applyFont="1" applyFill="1" applyBorder="1" applyAlignment="1">
      <alignment horizontal="center" vertical="center"/>
    </xf>
    <xf numFmtId="0" fontId="1" fillId="2" borderId="0" xfId="0" applyFont="1" applyFill="1" applyBorder="1" applyAlignment="1"/>
    <xf numFmtId="0" fontId="1" fillId="22" borderId="1" xfId="0" applyFont="1" applyFill="1" applyBorder="1" applyAlignment="1">
      <alignment horizontal="center" vertical="center"/>
    </xf>
    <xf numFmtId="15" fontId="1" fillId="22" borderId="1" xfId="0" applyNumberFormat="1" applyFont="1" applyFill="1" applyBorder="1" applyAlignment="1">
      <alignment horizontal="center" vertical="center"/>
    </xf>
    <xf numFmtId="0" fontId="36" fillId="22" borderId="1" xfId="0" applyFont="1" applyFill="1" applyBorder="1"/>
    <xf numFmtId="43" fontId="35" fillId="22" borderId="1" xfId="0" applyNumberFormat="1" applyFont="1" applyFill="1" applyBorder="1" applyAlignment="1">
      <alignment horizontal="center" vertical="top"/>
    </xf>
    <xf numFmtId="0" fontId="35" fillId="22" borderId="1" xfId="0" applyFont="1" applyFill="1" applyBorder="1" applyAlignment="1">
      <alignment horizontal="center" vertical="top"/>
    </xf>
    <xf numFmtId="0" fontId="35" fillId="22" borderId="21" xfId="0" applyFont="1" applyFill="1" applyBorder="1"/>
    <xf numFmtId="0" fontId="35" fillId="22" borderId="23" xfId="0" applyFont="1" applyFill="1" applyBorder="1" applyAlignment="1">
      <alignment horizontal="center" vertical="center"/>
    </xf>
    <xf numFmtId="0" fontId="36" fillId="22" borderId="23" xfId="0" applyFont="1" applyFill="1" applyBorder="1" applyAlignment="1">
      <alignment horizontal="center" vertical="center"/>
    </xf>
    <xf numFmtId="0" fontId="36" fillId="21" borderId="23" xfId="0" applyFont="1" applyFill="1" applyBorder="1" applyAlignment="1">
      <alignment horizontal="center" vertical="center"/>
    </xf>
    <xf numFmtId="2" fontId="36" fillId="22" borderId="21" xfId="0" applyNumberFormat="1" applyFont="1" applyFill="1" applyBorder="1" applyAlignment="1">
      <alignment horizontal="center" vertical="center"/>
    </xf>
    <xf numFmtId="166" fontId="36" fillId="22" borderId="21" xfId="0" applyNumberFormat="1" applyFont="1" applyFill="1" applyBorder="1" applyAlignment="1">
      <alignment horizontal="center" vertical="center"/>
    </xf>
    <xf numFmtId="43" fontId="36" fillId="21" borderId="21" xfId="0" applyNumberFormat="1" applyFont="1" applyFill="1" applyBorder="1" applyAlignment="1">
      <alignment horizontal="center" vertical="center"/>
    </xf>
    <xf numFmtId="16" fontId="36" fillId="22" borderId="21" xfId="0" applyNumberFormat="1" applyFont="1" applyFill="1" applyBorder="1" applyAlignment="1">
      <alignment horizontal="center" vertical="center"/>
    </xf>
    <xf numFmtId="2" fontId="36" fillId="21" borderId="21" xfId="0" applyNumberFormat="1" applyFont="1" applyFill="1" applyBorder="1" applyAlignment="1">
      <alignment horizontal="center" vertical="center"/>
    </xf>
    <xf numFmtId="0" fontId="36" fillId="21" borderId="21" xfId="0" applyFont="1" applyFill="1" applyBorder="1" applyAlignment="1">
      <alignment horizontal="center" vertical="center"/>
    </xf>
    <xf numFmtId="1" fontId="35" fillId="22" borderId="23" xfId="0" applyNumberFormat="1" applyFont="1" applyFill="1" applyBorder="1" applyAlignment="1">
      <alignment horizontal="center" vertical="center"/>
    </xf>
    <xf numFmtId="165" fontId="35" fillId="22" borderId="23" xfId="0" applyNumberFormat="1" applyFont="1" applyFill="1" applyBorder="1" applyAlignment="1">
      <alignment horizontal="center" vertical="center"/>
    </xf>
    <xf numFmtId="16" fontId="35" fillId="22" borderId="23" xfId="0" applyNumberFormat="1" applyFont="1" applyFill="1" applyBorder="1" applyAlignment="1">
      <alignment horizontal="center" vertical="center"/>
    </xf>
    <xf numFmtId="0" fontId="35" fillId="22" borderId="23" xfId="0" applyFont="1" applyFill="1" applyBorder="1" applyAlignment="1">
      <alignment horizontal="left"/>
    </xf>
    <xf numFmtId="1" fontId="35" fillId="22" borderId="21" xfId="0" applyNumberFormat="1" applyFont="1" applyFill="1" applyBorder="1" applyAlignment="1">
      <alignment horizontal="center" vertical="center"/>
    </xf>
    <xf numFmtId="0" fontId="35" fillId="22" borderId="21" xfId="0" applyFont="1" applyFill="1" applyBorder="1" applyAlignment="1">
      <alignment horizontal="left"/>
    </xf>
    <xf numFmtId="0" fontId="36" fillId="11" borderId="23" xfId="0" applyFont="1" applyFill="1" applyBorder="1" applyAlignment="1">
      <alignment horizontal="center" vertical="center"/>
    </xf>
    <xf numFmtId="165" fontId="35" fillId="22" borderId="0" xfId="0" applyNumberFormat="1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 wrapText="1"/>
    </xf>
    <xf numFmtId="0" fontId="11" fillId="0" borderId="11" xfId="0" applyFont="1" applyBorder="1"/>
    <xf numFmtId="0" fontId="11" fillId="0" borderId="12" xfId="0" applyFont="1" applyBorder="1"/>
    <xf numFmtId="0" fontId="4" fillId="4" borderId="7" xfId="0" applyFont="1" applyFill="1" applyBorder="1" applyAlignment="1">
      <alignment horizontal="center" vertical="center" wrapText="1"/>
    </xf>
    <xf numFmtId="0" fontId="11" fillId="0" borderId="14" xfId="0" applyFont="1" applyBorder="1"/>
    <xf numFmtId="0" fontId="4" fillId="4" borderId="8" xfId="0" applyFont="1" applyFill="1" applyBorder="1" applyAlignment="1">
      <alignment horizontal="left" vertical="center" wrapText="1"/>
    </xf>
    <xf numFmtId="0" fontId="11" fillId="0" borderId="15" xfId="0" applyFont="1" applyBorder="1"/>
    <xf numFmtId="0" fontId="11" fillId="0" borderId="17" xfId="0" applyFont="1" applyBorder="1"/>
    <xf numFmtId="0" fontId="11" fillId="0" borderId="18" xfId="0" applyFont="1" applyBorder="1"/>
    <xf numFmtId="0" fontId="4" fillId="4" borderId="8" xfId="0" applyFont="1" applyFill="1" applyBorder="1" applyAlignment="1">
      <alignment horizontal="center" vertical="center" wrapText="1"/>
    </xf>
    <xf numFmtId="0" fontId="24" fillId="2" borderId="0" xfId="0" applyFont="1" applyFill="1" applyBorder="1"/>
    <xf numFmtId="0" fontId="11" fillId="0" borderId="0" xfId="0" applyFont="1" applyBorder="1"/>
    <xf numFmtId="2" fontId="29" fillId="2" borderId="0" xfId="0" applyNumberFormat="1" applyFont="1" applyFill="1" applyBorder="1" applyAlignment="1">
      <alignment horizontal="left" wrapText="1"/>
    </xf>
  </cellXfs>
  <cellStyles count="2">
    <cellStyle name="Normal" xfId="0" builtinId="0"/>
    <cellStyle name="Normal 7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4286250</xdr:colOff>
      <xdr:row>0</xdr:row>
      <xdr:rowOff>133350</xdr:rowOff>
    </xdr:from>
    <xdr:to>
      <xdr:col>5</xdr:col>
      <xdr:colOff>514350</xdr:colOff>
      <xdr:row>4</xdr:row>
      <xdr:rowOff>38100</xdr:rowOff>
    </xdr:to>
    <xdr:pic>
      <xdr:nvPicPr>
        <xdr:cNvPr id="2" name="image00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5257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204</xdr:row>
      <xdr:rowOff>0</xdr:rowOff>
    </xdr:from>
    <xdr:to>
      <xdr:col>11</xdr:col>
      <xdr:colOff>123825</xdr:colOff>
      <xdr:row>218</xdr:row>
      <xdr:rowOff>38100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8</xdr:col>
      <xdr:colOff>76200</xdr:colOff>
      <xdr:row>0</xdr:row>
      <xdr:rowOff>76200</xdr:rowOff>
    </xdr:from>
    <xdr:to>
      <xdr:col>11</xdr:col>
      <xdr:colOff>0</xdr:colOff>
      <xdr:row>4</xdr:row>
      <xdr:rowOff>0</xdr:rowOff>
    </xdr:to>
    <xdr:pic>
      <xdr:nvPicPr>
        <xdr:cNvPr id="3" name="image01.jpg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362200" cy="41910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100853</xdr:colOff>
      <xdr:row>203</xdr:row>
      <xdr:rowOff>89647</xdr:rowOff>
    </xdr:from>
    <xdr:to>
      <xdr:col>4</xdr:col>
      <xdr:colOff>605118</xdr:colOff>
      <xdr:row>208</xdr:row>
      <xdr:rowOff>72813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00853" y="32474647"/>
          <a:ext cx="3608294" cy="76757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219</xdr:row>
      <xdr:rowOff>95250</xdr:rowOff>
    </xdr:from>
    <xdr:to>
      <xdr:col>9</xdr:col>
      <xdr:colOff>333375</xdr:colOff>
      <xdr:row>224</xdr:row>
      <xdr:rowOff>85725</xdr:rowOff>
    </xdr:to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xmlns="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3.jpg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895475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9</xdr:col>
      <xdr:colOff>179294</xdr:colOff>
      <xdr:row>218</xdr:row>
      <xdr:rowOff>78441</xdr:rowOff>
    </xdr:from>
    <xdr:to>
      <xdr:col>14</xdr:col>
      <xdr:colOff>336176</xdr:colOff>
      <xdr:row>223</xdr:row>
      <xdr:rowOff>61607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073588" y="34951147"/>
          <a:ext cx="3608294" cy="76757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502022</xdr:colOff>
      <xdr:row>515</xdr:row>
      <xdr:rowOff>0</xdr:rowOff>
    </xdr:from>
    <xdr:to>
      <xdr:col>12</xdr:col>
      <xdr:colOff>331694</xdr:colOff>
      <xdr:row>519</xdr:row>
      <xdr:rowOff>78441</xdr:rowOff>
    </xdr:to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xmlns="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667934" y="80895265"/>
          <a:ext cx="3493995" cy="70597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5.jpg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209800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100853</xdr:colOff>
      <xdr:row>512</xdr:row>
      <xdr:rowOff>156881</xdr:rowOff>
    </xdr:from>
    <xdr:to>
      <xdr:col>5</xdr:col>
      <xdr:colOff>313764</xdr:colOff>
      <xdr:row>518</xdr:row>
      <xdr:rowOff>11204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00853" y="81052146"/>
          <a:ext cx="3966882" cy="79561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123825</xdr:rowOff>
    </xdr:from>
    <xdr:to>
      <xdr:col>3</xdr:col>
      <xdr:colOff>1609725</xdr:colOff>
      <xdr:row>4</xdr:row>
      <xdr:rowOff>38100</xdr:rowOff>
    </xdr:to>
    <xdr:pic>
      <xdr:nvPicPr>
        <xdr:cNvPr id="2" name="image07.jpg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3352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</xdr:row>
      <xdr:rowOff>0</xdr:rowOff>
    </xdr:from>
    <xdr:to>
      <xdr:col>11</xdr:col>
      <xdr:colOff>314325</xdr:colOff>
      <xdr:row>4</xdr:row>
      <xdr:rowOff>38100</xdr:rowOff>
    </xdr:to>
    <xdr:pic>
      <xdr:nvPicPr>
        <xdr:cNvPr id="2" name="image08.jpg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743200" cy="51435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00"/>
  <sheetViews>
    <sheetView tabSelected="1" workbookViewId="0">
      <selection activeCell="B19" sqref="B19"/>
    </sheetView>
  </sheetViews>
  <sheetFormatPr defaultColWidth="17.285156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44550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14" t="s">
        <v>4</v>
      </c>
      <c r="D13" s="15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14" t="s">
        <v>6</v>
      </c>
      <c r="D14" s="15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6">
        <v>3</v>
      </c>
      <c r="C15" s="17" t="s">
        <v>8</v>
      </c>
      <c r="D15" s="15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8">
        <v>4</v>
      </c>
      <c r="C16" s="14" t="s">
        <v>10</v>
      </c>
      <c r="D16" s="19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8">
        <v>5</v>
      </c>
      <c r="C17" s="14" t="s">
        <v>12</v>
      </c>
      <c r="D17" s="20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21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P507"/>
  <sheetViews>
    <sheetView zoomScale="85" zoomScaleNormal="85" workbookViewId="0">
      <pane ySplit="10" topLeftCell="A11" activePane="bottomLeft" state="frozen"/>
      <selection activeCell="B10" sqref="B10:M216"/>
      <selection pane="bottomLeft" activeCell="C14" sqref="C14"/>
    </sheetView>
  </sheetViews>
  <sheetFormatPr defaultColWidth="17.285156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1"/>
      <c r="O2" s="1"/>
      <c r="P2" s="1"/>
    </row>
    <row r="3" spans="1:16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1"/>
      <c r="O3" s="1"/>
      <c r="P3" s="1"/>
    </row>
    <row r="4" spans="1:16" ht="6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3" t="s">
        <v>14</v>
      </c>
      <c r="N5" s="1"/>
      <c r="O5" s="1"/>
      <c r="P5" s="1"/>
    </row>
    <row r="6" spans="1:16" ht="16.5" customHeight="1">
      <c r="A6" s="24" t="s">
        <v>15</v>
      </c>
      <c r="B6" s="24"/>
      <c r="C6" s="1"/>
      <c r="D6" s="1"/>
      <c r="E6" s="1"/>
      <c r="F6" s="1"/>
      <c r="G6" s="1"/>
      <c r="H6" s="1"/>
      <c r="I6" s="1"/>
      <c r="J6" s="1"/>
      <c r="K6" s="1"/>
      <c r="L6" s="7">
        <f>Main!B10</f>
        <v>44550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5"/>
      <c r="B8" s="25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500" t="s">
        <v>16</v>
      </c>
      <c r="B9" s="502" t="s">
        <v>17</v>
      </c>
      <c r="C9" s="502" t="s">
        <v>18</v>
      </c>
      <c r="D9" s="502" t="s">
        <v>19</v>
      </c>
      <c r="E9" s="26" t="s">
        <v>20</v>
      </c>
      <c r="F9" s="26" t="s">
        <v>21</v>
      </c>
      <c r="G9" s="497" t="s">
        <v>22</v>
      </c>
      <c r="H9" s="498"/>
      <c r="I9" s="499"/>
      <c r="J9" s="497" t="s">
        <v>23</v>
      </c>
      <c r="K9" s="498"/>
      <c r="L9" s="499"/>
      <c r="M9" s="26"/>
      <c r="N9" s="27"/>
      <c r="O9" s="27"/>
      <c r="P9" s="27"/>
    </row>
    <row r="10" spans="1:16" ht="59.25" customHeight="1">
      <c r="A10" s="501"/>
      <c r="B10" s="503"/>
      <c r="C10" s="503"/>
      <c r="D10" s="503"/>
      <c r="E10" s="28" t="s">
        <v>24</v>
      </c>
      <c r="F10" s="28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9" t="s">
        <v>32</v>
      </c>
      <c r="O10" s="29" t="s">
        <v>33</v>
      </c>
      <c r="P10" s="30" t="s">
        <v>34</v>
      </c>
    </row>
    <row r="11" spans="1:16" ht="12.75" customHeight="1">
      <c r="A11" s="31">
        <v>1</v>
      </c>
      <c r="B11" s="32" t="s">
        <v>35</v>
      </c>
      <c r="C11" s="33" t="s">
        <v>36</v>
      </c>
      <c r="D11" s="34">
        <v>44560</v>
      </c>
      <c r="E11" s="35">
        <v>35749.050000000003</v>
      </c>
      <c r="F11" s="35">
        <v>36023.916666666672</v>
      </c>
      <c r="G11" s="36">
        <v>35367.683333333342</v>
      </c>
      <c r="H11" s="36">
        <v>34986.316666666673</v>
      </c>
      <c r="I11" s="36">
        <v>34330.083333333343</v>
      </c>
      <c r="J11" s="36">
        <v>36405.28333333334</v>
      </c>
      <c r="K11" s="36">
        <v>37061.516666666677</v>
      </c>
      <c r="L11" s="36">
        <v>37442.883333333339</v>
      </c>
      <c r="M11" s="37">
        <v>36680.15</v>
      </c>
      <c r="N11" s="37">
        <v>35642.550000000003</v>
      </c>
      <c r="O11" s="38">
        <v>2874475</v>
      </c>
      <c r="P11" s="39">
        <v>0.13137127563269965</v>
      </c>
    </row>
    <row r="12" spans="1:16" ht="12.75" customHeight="1">
      <c r="A12" s="31">
        <v>2</v>
      </c>
      <c r="B12" s="32" t="s">
        <v>35</v>
      </c>
      <c r="C12" s="33" t="s">
        <v>37</v>
      </c>
      <c r="D12" s="34">
        <v>44560</v>
      </c>
      <c r="E12" s="40">
        <v>17023.5</v>
      </c>
      <c r="F12" s="40">
        <v>17111.183333333334</v>
      </c>
      <c r="G12" s="41">
        <v>16912.316666666669</v>
      </c>
      <c r="H12" s="41">
        <v>16801.133333333335</v>
      </c>
      <c r="I12" s="41">
        <v>16602.26666666667</v>
      </c>
      <c r="J12" s="41">
        <v>17222.366666666669</v>
      </c>
      <c r="K12" s="41">
        <v>17421.233333333337</v>
      </c>
      <c r="L12" s="41">
        <v>17532.416666666668</v>
      </c>
      <c r="M12" s="31">
        <v>17310.05</v>
      </c>
      <c r="N12" s="31">
        <v>17000</v>
      </c>
      <c r="O12" s="42">
        <v>12248350</v>
      </c>
      <c r="P12" s="43">
        <v>2.1112787721653009E-2</v>
      </c>
    </row>
    <row r="13" spans="1:16" ht="12.75" customHeight="1">
      <c r="A13" s="31">
        <v>3</v>
      </c>
      <c r="B13" s="32" t="s">
        <v>35</v>
      </c>
      <c r="C13" s="33" t="s">
        <v>838</v>
      </c>
      <c r="D13" s="34">
        <v>44558</v>
      </c>
      <c r="E13" s="40">
        <v>17290.349999999999</v>
      </c>
      <c r="F13" s="40">
        <v>17418.533333333336</v>
      </c>
      <c r="G13" s="41">
        <v>17137.116666666672</v>
      </c>
      <c r="H13" s="41">
        <v>16983.883333333335</v>
      </c>
      <c r="I13" s="41">
        <v>16702.466666666671</v>
      </c>
      <c r="J13" s="41">
        <v>17571.766666666674</v>
      </c>
      <c r="K13" s="41">
        <v>17853.183333333338</v>
      </c>
      <c r="L13" s="41">
        <v>18006.416666666675</v>
      </c>
      <c r="M13" s="31">
        <v>17699.95</v>
      </c>
      <c r="N13" s="31">
        <v>17265.3</v>
      </c>
      <c r="O13" s="42">
        <v>1520</v>
      </c>
      <c r="P13" s="43">
        <v>0</v>
      </c>
    </row>
    <row r="14" spans="1:16" ht="12.75" customHeight="1">
      <c r="A14" s="31">
        <v>4</v>
      </c>
      <c r="B14" s="32" t="s">
        <v>38</v>
      </c>
      <c r="C14" s="33" t="s">
        <v>39</v>
      </c>
      <c r="D14" s="34">
        <v>44560</v>
      </c>
      <c r="E14" s="40">
        <v>969.6</v>
      </c>
      <c r="F14" s="40">
        <v>971.73333333333346</v>
      </c>
      <c r="G14" s="41">
        <v>956.76666666666688</v>
      </c>
      <c r="H14" s="41">
        <v>943.93333333333339</v>
      </c>
      <c r="I14" s="41">
        <v>928.96666666666681</v>
      </c>
      <c r="J14" s="41">
        <v>984.56666666666695</v>
      </c>
      <c r="K14" s="41">
        <v>999.53333333333342</v>
      </c>
      <c r="L14" s="41">
        <v>1012.366666666667</v>
      </c>
      <c r="M14" s="31">
        <v>986.7</v>
      </c>
      <c r="N14" s="31">
        <v>958.9</v>
      </c>
      <c r="O14" s="42">
        <v>2502400</v>
      </c>
      <c r="P14" s="43">
        <v>-3.4120734908136482E-2</v>
      </c>
    </row>
    <row r="15" spans="1:16" ht="12.75" customHeight="1">
      <c r="A15" s="31">
        <v>5</v>
      </c>
      <c r="B15" s="32" t="s">
        <v>47</v>
      </c>
      <c r="C15" s="33" t="s">
        <v>239</v>
      </c>
      <c r="D15" s="34">
        <v>44560</v>
      </c>
      <c r="E15" s="40">
        <v>18172.849999999999</v>
      </c>
      <c r="F15" s="40">
        <v>18183.283333333333</v>
      </c>
      <c r="G15" s="41">
        <v>17991.566666666666</v>
      </c>
      <c r="H15" s="41">
        <v>17810.283333333333</v>
      </c>
      <c r="I15" s="41">
        <v>17618.566666666666</v>
      </c>
      <c r="J15" s="41">
        <v>18364.566666666666</v>
      </c>
      <c r="K15" s="41">
        <v>18556.283333333333</v>
      </c>
      <c r="L15" s="41">
        <v>18737.566666666666</v>
      </c>
      <c r="M15" s="31">
        <v>18375</v>
      </c>
      <c r="N15" s="31">
        <v>18002</v>
      </c>
      <c r="O15" s="42">
        <v>35700</v>
      </c>
      <c r="P15" s="43">
        <v>-4.1841004184100415E-3</v>
      </c>
    </row>
    <row r="16" spans="1:16" ht="12.75" customHeight="1">
      <c r="A16" s="31">
        <v>6</v>
      </c>
      <c r="B16" s="32" t="s">
        <v>40</v>
      </c>
      <c r="C16" s="33" t="s">
        <v>41</v>
      </c>
      <c r="D16" s="34">
        <v>44560</v>
      </c>
      <c r="E16" s="40">
        <v>269.89999999999998</v>
      </c>
      <c r="F16" s="40">
        <v>272.64999999999998</v>
      </c>
      <c r="G16" s="41">
        <v>264.39999999999998</v>
      </c>
      <c r="H16" s="41">
        <v>258.89999999999998</v>
      </c>
      <c r="I16" s="41">
        <v>250.64999999999998</v>
      </c>
      <c r="J16" s="41">
        <v>278.14999999999998</v>
      </c>
      <c r="K16" s="41">
        <v>286.39999999999998</v>
      </c>
      <c r="L16" s="41">
        <v>291.89999999999998</v>
      </c>
      <c r="M16" s="31">
        <v>280.89999999999998</v>
      </c>
      <c r="N16" s="31">
        <v>267.14999999999998</v>
      </c>
      <c r="O16" s="42">
        <v>10088000</v>
      </c>
      <c r="P16" s="43">
        <v>-2.5370509922130118E-2</v>
      </c>
    </row>
    <row r="17" spans="1:16" ht="12.75" customHeight="1">
      <c r="A17" s="31">
        <v>7</v>
      </c>
      <c r="B17" s="32" t="s">
        <v>42</v>
      </c>
      <c r="C17" s="33" t="s">
        <v>43</v>
      </c>
      <c r="D17" s="34">
        <v>44560</v>
      </c>
      <c r="E17" s="40">
        <v>2221.65</v>
      </c>
      <c r="F17" s="40">
        <v>2240.2333333333336</v>
      </c>
      <c r="G17" s="41">
        <v>2196.5166666666673</v>
      </c>
      <c r="H17" s="41">
        <v>2171.3833333333337</v>
      </c>
      <c r="I17" s="41">
        <v>2127.6666666666674</v>
      </c>
      <c r="J17" s="41">
        <v>2265.3666666666672</v>
      </c>
      <c r="K17" s="41">
        <v>2309.0833333333335</v>
      </c>
      <c r="L17" s="41">
        <v>2334.2166666666672</v>
      </c>
      <c r="M17" s="31">
        <v>2283.9499999999998</v>
      </c>
      <c r="N17" s="31">
        <v>2215.1</v>
      </c>
      <c r="O17" s="42">
        <v>2080000</v>
      </c>
      <c r="P17" s="43">
        <v>-4.0699066315537467E-3</v>
      </c>
    </row>
    <row r="18" spans="1:16" ht="12.75" customHeight="1">
      <c r="A18" s="31">
        <v>8</v>
      </c>
      <c r="B18" s="32" t="s">
        <v>44</v>
      </c>
      <c r="C18" s="33" t="s">
        <v>45</v>
      </c>
      <c r="D18" s="34">
        <v>44560</v>
      </c>
      <c r="E18" s="40">
        <v>1647.7</v>
      </c>
      <c r="F18" s="40">
        <v>1665.8999999999999</v>
      </c>
      <c r="G18" s="41">
        <v>1625.7999999999997</v>
      </c>
      <c r="H18" s="41">
        <v>1603.8999999999999</v>
      </c>
      <c r="I18" s="41">
        <v>1563.7999999999997</v>
      </c>
      <c r="J18" s="41">
        <v>1687.7999999999997</v>
      </c>
      <c r="K18" s="41">
        <v>1727.8999999999996</v>
      </c>
      <c r="L18" s="41">
        <v>1749.7999999999997</v>
      </c>
      <c r="M18" s="31">
        <v>1706</v>
      </c>
      <c r="N18" s="31">
        <v>1644</v>
      </c>
      <c r="O18" s="42">
        <v>21106500</v>
      </c>
      <c r="P18" s="43">
        <v>1.0073698315467075E-2</v>
      </c>
    </row>
    <row r="19" spans="1:16" ht="12.75" customHeight="1">
      <c r="A19" s="31">
        <v>9</v>
      </c>
      <c r="B19" s="32" t="s">
        <v>44</v>
      </c>
      <c r="C19" s="33" t="s">
        <v>46</v>
      </c>
      <c r="D19" s="34">
        <v>44560</v>
      </c>
      <c r="E19" s="40">
        <v>725.1</v>
      </c>
      <c r="F19" s="40">
        <v>731.65</v>
      </c>
      <c r="G19" s="41">
        <v>716.4</v>
      </c>
      <c r="H19" s="41">
        <v>707.7</v>
      </c>
      <c r="I19" s="41">
        <v>692.45</v>
      </c>
      <c r="J19" s="41">
        <v>740.34999999999991</v>
      </c>
      <c r="K19" s="41">
        <v>755.59999999999991</v>
      </c>
      <c r="L19" s="41">
        <v>764.29999999999984</v>
      </c>
      <c r="M19" s="31">
        <v>746.9</v>
      </c>
      <c r="N19" s="31">
        <v>722.95</v>
      </c>
      <c r="O19" s="42">
        <v>88060000</v>
      </c>
      <c r="P19" s="43">
        <v>-6.5293113903343624E-3</v>
      </c>
    </row>
    <row r="20" spans="1:16" ht="12.75" customHeight="1">
      <c r="A20" s="31">
        <v>10</v>
      </c>
      <c r="B20" s="32" t="s">
        <v>47</v>
      </c>
      <c r="C20" s="33" t="s">
        <v>48</v>
      </c>
      <c r="D20" s="34">
        <v>44560</v>
      </c>
      <c r="E20" s="40">
        <v>3408.7</v>
      </c>
      <c r="F20" s="40">
        <v>3403.3333333333335</v>
      </c>
      <c r="G20" s="41">
        <v>3377.916666666667</v>
      </c>
      <c r="H20" s="41">
        <v>3347.1333333333337</v>
      </c>
      <c r="I20" s="41">
        <v>3321.7166666666672</v>
      </c>
      <c r="J20" s="41">
        <v>3434.1166666666668</v>
      </c>
      <c r="K20" s="41">
        <v>3459.5333333333338</v>
      </c>
      <c r="L20" s="41">
        <v>3490.3166666666666</v>
      </c>
      <c r="M20" s="31">
        <v>3428.75</v>
      </c>
      <c r="N20" s="31">
        <v>3372.55</v>
      </c>
      <c r="O20" s="42">
        <v>408600</v>
      </c>
      <c r="P20" s="43">
        <v>-4.4434050514499529E-2</v>
      </c>
    </row>
    <row r="21" spans="1:16" ht="12.75" customHeight="1">
      <c r="A21" s="31">
        <v>11</v>
      </c>
      <c r="B21" s="32" t="s">
        <v>49</v>
      </c>
      <c r="C21" s="33" t="s">
        <v>50</v>
      </c>
      <c r="D21" s="34">
        <v>44560</v>
      </c>
      <c r="E21" s="40">
        <v>618.9</v>
      </c>
      <c r="F21" s="40">
        <v>621.96666666666658</v>
      </c>
      <c r="G21" s="41">
        <v>614.63333333333321</v>
      </c>
      <c r="H21" s="41">
        <v>610.36666666666667</v>
      </c>
      <c r="I21" s="41">
        <v>603.0333333333333</v>
      </c>
      <c r="J21" s="41">
        <v>626.23333333333312</v>
      </c>
      <c r="K21" s="41">
        <v>633.56666666666638</v>
      </c>
      <c r="L21" s="41">
        <v>637.83333333333303</v>
      </c>
      <c r="M21" s="31">
        <v>629.29999999999995</v>
      </c>
      <c r="N21" s="31">
        <v>617.70000000000005</v>
      </c>
      <c r="O21" s="42">
        <v>10104000</v>
      </c>
      <c r="P21" s="43">
        <v>1.6090104585679808E-2</v>
      </c>
    </row>
    <row r="22" spans="1:16" ht="12.75" customHeight="1">
      <c r="A22" s="31">
        <v>12</v>
      </c>
      <c r="B22" s="32" t="s">
        <v>42</v>
      </c>
      <c r="C22" s="33" t="s">
        <v>51</v>
      </c>
      <c r="D22" s="34">
        <v>44560</v>
      </c>
      <c r="E22" s="40">
        <v>369.1</v>
      </c>
      <c r="F22" s="40">
        <v>371.43333333333339</v>
      </c>
      <c r="G22" s="41">
        <v>365.01666666666677</v>
      </c>
      <c r="H22" s="41">
        <v>360.93333333333339</v>
      </c>
      <c r="I22" s="41">
        <v>354.51666666666677</v>
      </c>
      <c r="J22" s="41">
        <v>375.51666666666677</v>
      </c>
      <c r="K22" s="41">
        <v>381.93333333333339</v>
      </c>
      <c r="L22" s="41">
        <v>386.01666666666677</v>
      </c>
      <c r="M22" s="31">
        <v>377.85</v>
      </c>
      <c r="N22" s="31">
        <v>367.35</v>
      </c>
      <c r="O22" s="42">
        <v>13099500</v>
      </c>
      <c r="P22" s="43">
        <v>-4.6615720524017468E-2</v>
      </c>
    </row>
    <row r="23" spans="1:16" ht="12.75" customHeight="1">
      <c r="A23" s="31">
        <v>13</v>
      </c>
      <c r="B23" s="32" t="s">
        <v>47</v>
      </c>
      <c r="C23" s="33" t="s">
        <v>52</v>
      </c>
      <c r="D23" s="34">
        <v>44560</v>
      </c>
      <c r="E23" s="40">
        <v>748.4</v>
      </c>
      <c r="F23" s="40">
        <v>755.81666666666661</v>
      </c>
      <c r="G23" s="41">
        <v>735.43333333333317</v>
      </c>
      <c r="H23" s="41">
        <v>722.46666666666658</v>
      </c>
      <c r="I23" s="41">
        <v>702.08333333333314</v>
      </c>
      <c r="J23" s="41">
        <v>768.78333333333319</v>
      </c>
      <c r="K23" s="41">
        <v>789.16666666666663</v>
      </c>
      <c r="L23" s="41">
        <v>802.13333333333321</v>
      </c>
      <c r="M23" s="31">
        <v>776.2</v>
      </c>
      <c r="N23" s="31">
        <v>742.85</v>
      </c>
      <c r="O23" s="42">
        <v>1754850</v>
      </c>
      <c r="P23" s="43">
        <v>1.7776360051038161E-2</v>
      </c>
    </row>
    <row r="24" spans="1:16" ht="12.75" customHeight="1">
      <c r="A24" s="31">
        <v>14</v>
      </c>
      <c r="B24" s="32" t="s">
        <v>44</v>
      </c>
      <c r="C24" s="33" t="s">
        <v>53</v>
      </c>
      <c r="D24" s="34">
        <v>44560</v>
      </c>
      <c r="E24" s="40">
        <v>4800.3500000000004</v>
      </c>
      <c r="F24" s="40">
        <v>4921.1166666666677</v>
      </c>
      <c r="G24" s="41">
        <v>4627.6833333333352</v>
      </c>
      <c r="H24" s="41">
        <v>4455.0166666666673</v>
      </c>
      <c r="I24" s="41">
        <v>4161.5833333333348</v>
      </c>
      <c r="J24" s="41">
        <v>5093.7833333333356</v>
      </c>
      <c r="K24" s="41">
        <v>5387.2166666666681</v>
      </c>
      <c r="L24" s="41">
        <v>5559.8833333333359</v>
      </c>
      <c r="M24" s="31">
        <v>5214.55</v>
      </c>
      <c r="N24" s="31">
        <v>4748.45</v>
      </c>
      <c r="O24" s="42">
        <v>2455625</v>
      </c>
      <c r="P24" s="43">
        <v>3.0044043624161073E-2</v>
      </c>
    </row>
    <row r="25" spans="1:16" ht="12.75" customHeight="1">
      <c r="A25" s="31">
        <v>15</v>
      </c>
      <c r="B25" s="32" t="s">
        <v>49</v>
      </c>
      <c r="C25" s="33" t="s">
        <v>54</v>
      </c>
      <c r="D25" s="34">
        <v>44560</v>
      </c>
      <c r="E25" s="40">
        <v>213.5</v>
      </c>
      <c r="F25" s="40">
        <v>214.31666666666669</v>
      </c>
      <c r="G25" s="41">
        <v>211.28333333333339</v>
      </c>
      <c r="H25" s="41">
        <v>209.06666666666669</v>
      </c>
      <c r="I25" s="41">
        <v>206.03333333333339</v>
      </c>
      <c r="J25" s="41">
        <v>216.53333333333339</v>
      </c>
      <c r="K25" s="41">
        <v>219.56666666666669</v>
      </c>
      <c r="L25" s="41">
        <v>221.78333333333339</v>
      </c>
      <c r="M25" s="31">
        <v>217.35</v>
      </c>
      <c r="N25" s="31">
        <v>212.1</v>
      </c>
      <c r="O25" s="42">
        <v>10697500</v>
      </c>
      <c r="P25" s="43">
        <v>-3.2119429993214203E-2</v>
      </c>
    </row>
    <row r="26" spans="1:16" ht="12.75" customHeight="1">
      <c r="A26" s="31">
        <v>16</v>
      </c>
      <c r="B26" s="278" t="s">
        <v>49</v>
      </c>
      <c r="C26" s="33" t="s">
        <v>55</v>
      </c>
      <c r="D26" s="34">
        <v>44560</v>
      </c>
      <c r="E26" s="40">
        <v>123.25</v>
      </c>
      <c r="F26" s="40">
        <v>123.89999999999999</v>
      </c>
      <c r="G26" s="41">
        <v>121.59999999999998</v>
      </c>
      <c r="H26" s="41">
        <v>119.94999999999999</v>
      </c>
      <c r="I26" s="41">
        <v>117.64999999999998</v>
      </c>
      <c r="J26" s="41">
        <v>125.54999999999998</v>
      </c>
      <c r="K26" s="41">
        <v>127.85</v>
      </c>
      <c r="L26" s="41">
        <v>129.5</v>
      </c>
      <c r="M26" s="31">
        <v>126.2</v>
      </c>
      <c r="N26" s="31">
        <v>122.25</v>
      </c>
      <c r="O26" s="42">
        <v>42057000</v>
      </c>
      <c r="P26" s="43">
        <v>-1.2572636027469625E-2</v>
      </c>
    </row>
    <row r="27" spans="1:16" ht="12.75" customHeight="1">
      <c r="A27" s="31">
        <v>17</v>
      </c>
      <c r="B27" s="279" t="s">
        <v>56</v>
      </c>
      <c r="C27" s="33" t="s">
        <v>57</v>
      </c>
      <c r="D27" s="34">
        <v>44560</v>
      </c>
      <c r="E27" s="40">
        <v>3253.4</v>
      </c>
      <c r="F27" s="40">
        <v>3263.65</v>
      </c>
      <c r="G27" s="41">
        <v>3227.25</v>
      </c>
      <c r="H27" s="41">
        <v>3201.1</v>
      </c>
      <c r="I27" s="41">
        <v>3164.7</v>
      </c>
      <c r="J27" s="41">
        <v>3289.8</v>
      </c>
      <c r="K27" s="41">
        <v>3326.2000000000007</v>
      </c>
      <c r="L27" s="41">
        <v>3352.3500000000004</v>
      </c>
      <c r="M27" s="31">
        <v>3300.05</v>
      </c>
      <c r="N27" s="31">
        <v>3237.5</v>
      </c>
      <c r="O27" s="42">
        <v>3672300</v>
      </c>
      <c r="P27" s="43">
        <v>-5.5660559305689486E-2</v>
      </c>
    </row>
    <row r="28" spans="1:16" ht="12.75" customHeight="1">
      <c r="A28" s="31">
        <v>18</v>
      </c>
      <c r="B28" s="32" t="s">
        <v>44</v>
      </c>
      <c r="C28" s="33" t="s">
        <v>307</v>
      </c>
      <c r="D28" s="34">
        <v>44560</v>
      </c>
      <c r="E28" s="40">
        <v>2240.1</v>
      </c>
      <c r="F28" s="40">
        <v>2245.8000000000002</v>
      </c>
      <c r="G28" s="41">
        <v>2217.1000000000004</v>
      </c>
      <c r="H28" s="41">
        <v>2194.1000000000004</v>
      </c>
      <c r="I28" s="41">
        <v>2165.4000000000005</v>
      </c>
      <c r="J28" s="41">
        <v>2268.8000000000002</v>
      </c>
      <c r="K28" s="41">
        <v>2297.5</v>
      </c>
      <c r="L28" s="41">
        <v>2320.5</v>
      </c>
      <c r="M28" s="31">
        <v>2274.5</v>
      </c>
      <c r="N28" s="31">
        <v>2222.8000000000002</v>
      </c>
      <c r="O28" s="42">
        <v>504350</v>
      </c>
      <c r="P28" s="43">
        <v>-8.8922006954793839E-2</v>
      </c>
    </row>
    <row r="29" spans="1:16" ht="12.75" customHeight="1">
      <c r="A29" s="31">
        <v>19</v>
      </c>
      <c r="B29" s="32" t="s">
        <v>44</v>
      </c>
      <c r="C29" s="33" t="s">
        <v>308</v>
      </c>
      <c r="D29" s="34">
        <v>44560</v>
      </c>
      <c r="E29" s="40">
        <v>8536.35</v>
      </c>
      <c r="F29" s="40">
        <v>8549.75</v>
      </c>
      <c r="G29" s="41">
        <v>8415.6</v>
      </c>
      <c r="H29" s="41">
        <v>8294.85</v>
      </c>
      <c r="I29" s="41">
        <v>8160.7000000000007</v>
      </c>
      <c r="J29" s="41">
        <v>8670.5</v>
      </c>
      <c r="K29" s="41">
        <v>8804.6500000000015</v>
      </c>
      <c r="L29" s="41">
        <v>8925.4</v>
      </c>
      <c r="M29" s="31">
        <v>8683.9</v>
      </c>
      <c r="N29" s="31">
        <v>8429</v>
      </c>
      <c r="O29" s="42">
        <v>47025</v>
      </c>
      <c r="P29" s="43">
        <v>-1.7241379310344827E-2</v>
      </c>
    </row>
    <row r="30" spans="1:16" ht="12.75" customHeight="1">
      <c r="A30" s="31">
        <v>20</v>
      </c>
      <c r="B30" s="32" t="s">
        <v>58</v>
      </c>
      <c r="C30" s="33" t="s">
        <v>59</v>
      </c>
      <c r="D30" s="34">
        <v>44560</v>
      </c>
      <c r="E30" s="40">
        <v>1114.0999999999999</v>
      </c>
      <c r="F30" s="40">
        <v>1126.0333333333333</v>
      </c>
      <c r="G30" s="41">
        <v>1092.7166666666667</v>
      </c>
      <c r="H30" s="41">
        <v>1071.3333333333335</v>
      </c>
      <c r="I30" s="41">
        <v>1038.0166666666669</v>
      </c>
      <c r="J30" s="41">
        <v>1147.4166666666665</v>
      </c>
      <c r="K30" s="41">
        <v>1180.7333333333331</v>
      </c>
      <c r="L30" s="41">
        <v>1202.1166666666663</v>
      </c>
      <c r="M30" s="31">
        <v>1159.3499999999999</v>
      </c>
      <c r="N30" s="31">
        <v>1104.6500000000001</v>
      </c>
      <c r="O30" s="42">
        <v>3398500</v>
      </c>
      <c r="P30" s="43">
        <v>1.0856632956573468E-2</v>
      </c>
    </row>
    <row r="31" spans="1:16" ht="12.75" customHeight="1">
      <c r="A31" s="31">
        <v>21</v>
      </c>
      <c r="B31" s="32" t="s">
        <v>47</v>
      </c>
      <c r="C31" s="33" t="s">
        <v>60</v>
      </c>
      <c r="D31" s="34">
        <v>44560</v>
      </c>
      <c r="E31" s="40">
        <v>680.35</v>
      </c>
      <c r="F31" s="40">
        <v>679.2166666666667</v>
      </c>
      <c r="G31" s="41">
        <v>667.83333333333337</v>
      </c>
      <c r="H31" s="41">
        <v>655.31666666666672</v>
      </c>
      <c r="I31" s="41">
        <v>643.93333333333339</v>
      </c>
      <c r="J31" s="41">
        <v>691.73333333333335</v>
      </c>
      <c r="K31" s="41">
        <v>703.11666666666656</v>
      </c>
      <c r="L31" s="41">
        <v>715.63333333333333</v>
      </c>
      <c r="M31" s="31">
        <v>690.6</v>
      </c>
      <c r="N31" s="31">
        <v>666.7</v>
      </c>
      <c r="O31" s="42">
        <v>15782050</v>
      </c>
      <c r="P31" s="43">
        <v>-1.3313535479837449E-2</v>
      </c>
    </row>
    <row r="32" spans="1:16" ht="12.75" customHeight="1">
      <c r="A32" s="31">
        <v>22</v>
      </c>
      <c r="B32" s="32" t="s">
        <v>58</v>
      </c>
      <c r="C32" s="33" t="s">
        <v>61</v>
      </c>
      <c r="D32" s="34">
        <v>44560</v>
      </c>
      <c r="E32" s="40">
        <v>691.9</v>
      </c>
      <c r="F32" s="40">
        <v>696.30000000000007</v>
      </c>
      <c r="G32" s="41">
        <v>682.95000000000016</v>
      </c>
      <c r="H32" s="41">
        <v>674.00000000000011</v>
      </c>
      <c r="I32" s="41">
        <v>660.6500000000002</v>
      </c>
      <c r="J32" s="41">
        <v>705.25000000000011</v>
      </c>
      <c r="K32" s="41">
        <v>718.6</v>
      </c>
      <c r="L32" s="41">
        <v>727.55000000000007</v>
      </c>
      <c r="M32" s="31">
        <v>709.65</v>
      </c>
      <c r="N32" s="31">
        <v>687.35</v>
      </c>
      <c r="O32" s="42">
        <v>58183200</v>
      </c>
      <c r="P32" s="43">
        <v>-1.8144263091814831E-2</v>
      </c>
    </row>
    <row r="33" spans="1:16" ht="12.75" customHeight="1">
      <c r="A33" s="31">
        <v>23</v>
      </c>
      <c r="B33" s="32" t="s">
        <v>49</v>
      </c>
      <c r="C33" s="33" t="s">
        <v>62</v>
      </c>
      <c r="D33" s="34">
        <v>44560</v>
      </c>
      <c r="E33" s="40">
        <v>3193.05</v>
      </c>
      <c r="F33" s="40">
        <v>3206.9500000000003</v>
      </c>
      <c r="G33" s="41">
        <v>3148.1500000000005</v>
      </c>
      <c r="H33" s="41">
        <v>3103.2500000000005</v>
      </c>
      <c r="I33" s="41">
        <v>3044.4500000000007</v>
      </c>
      <c r="J33" s="41">
        <v>3251.8500000000004</v>
      </c>
      <c r="K33" s="41">
        <v>3310.6500000000005</v>
      </c>
      <c r="L33" s="41">
        <v>3355.55</v>
      </c>
      <c r="M33" s="31">
        <v>3265.75</v>
      </c>
      <c r="N33" s="31">
        <v>3162.05</v>
      </c>
      <c r="O33" s="42">
        <v>3674500</v>
      </c>
      <c r="P33" s="43">
        <v>6.4532483522850723E-2</v>
      </c>
    </row>
    <row r="34" spans="1:16" ht="12.75" customHeight="1">
      <c r="A34" s="31">
        <v>24</v>
      </c>
      <c r="B34" s="32" t="s">
        <v>63</v>
      </c>
      <c r="C34" s="33" t="s">
        <v>64</v>
      </c>
      <c r="D34" s="34">
        <v>44560</v>
      </c>
      <c r="E34" s="40">
        <v>16269.95</v>
      </c>
      <c r="F34" s="40">
        <v>16716.666666666668</v>
      </c>
      <c r="G34" s="41">
        <v>15733.333333333336</v>
      </c>
      <c r="H34" s="41">
        <v>15196.716666666667</v>
      </c>
      <c r="I34" s="41">
        <v>14213.383333333335</v>
      </c>
      <c r="J34" s="41">
        <v>17253.283333333336</v>
      </c>
      <c r="K34" s="41">
        <v>18236.616666666672</v>
      </c>
      <c r="L34" s="41">
        <v>18773.233333333337</v>
      </c>
      <c r="M34" s="31">
        <v>17700</v>
      </c>
      <c r="N34" s="31">
        <v>16180.05</v>
      </c>
      <c r="O34" s="42">
        <v>711300</v>
      </c>
      <c r="P34" s="43">
        <v>-3.6419666619974785E-3</v>
      </c>
    </row>
    <row r="35" spans="1:16" ht="12.75" customHeight="1">
      <c r="A35" s="31">
        <v>25</v>
      </c>
      <c r="B35" s="32" t="s">
        <v>63</v>
      </c>
      <c r="C35" s="33" t="s">
        <v>65</v>
      </c>
      <c r="D35" s="34">
        <v>44560</v>
      </c>
      <c r="E35" s="40">
        <v>6909.6</v>
      </c>
      <c r="F35" s="40">
        <v>6939.0666666666666</v>
      </c>
      <c r="G35" s="41">
        <v>6843.1333333333332</v>
      </c>
      <c r="H35" s="41">
        <v>6776.666666666667</v>
      </c>
      <c r="I35" s="41">
        <v>6680.7333333333336</v>
      </c>
      <c r="J35" s="41">
        <v>7005.5333333333328</v>
      </c>
      <c r="K35" s="41">
        <v>7101.4666666666653</v>
      </c>
      <c r="L35" s="41">
        <v>7167.9333333333325</v>
      </c>
      <c r="M35" s="31">
        <v>7035</v>
      </c>
      <c r="N35" s="31">
        <v>6872.6</v>
      </c>
      <c r="O35" s="42">
        <v>4321375</v>
      </c>
      <c r="P35" s="43">
        <v>-2.4162362040251784E-2</v>
      </c>
    </row>
    <row r="36" spans="1:16" ht="12.75" customHeight="1">
      <c r="A36" s="31">
        <v>26</v>
      </c>
      <c r="B36" s="32" t="s">
        <v>49</v>
      </c>
      <c r="C36" s="33" t="s">
        <v>66</v>
      </c>
      <c r="D36" s="34">
        <v>44560</v>
      </c>
      <c r="E36" s="40">
        <v>2209.8000000000002</v>
      </c>
      <c r="F36" s="40">
        <v>2227.75</v>
      </c>
      <c r="G36" s="41">
        <v>2175.5</v>
      </c>
      <c r="H36" s="41">
        <v>2141.1999999999998</v>
      </c>
      <c r="I36" s="41">
        <v>2088.9499999999998</v>
      </c>
      <c r="J36" s="41">
        <v>2262.0500000000002</v>
      </c>
      <c r="K36" s="41">
        <v>2314.3000000000002</v>
      </c>
      <c r="L36" s="41">
        <v>2348.6000000000004</v>
      </c>
      <c r="M36" s="31">
        <v>2280</v>
      </c>
      <c r="N36" s="31">
        <v>2193.4499999999998</v>
      </c>
      <c r="O36" s="42">
        <v>1563600</v>
      </c>
      <c r="P36" s="43">
        <v>-6.3548551093035076E-3</v>
      </c>
    </row>
    <row r="37" spans="1:16" ht="12.75" customHeight="1">
      <c r="A37" s="31">
        <v>27</v>
      </c>
      <c r="B37" s="32" t="s">
        <v>58</v>
      </c>
      <c r="C37" s="33" t="s">
        <v>67</v>
      </c>
      <c r="D37" s="34">
        <v>44560</v>
      </c>
      <c r="E37" s="40">
        <v>267.45</v>
      </c>
      <c r="F37" s="40">
        <v>270.5</v>
      </c>
      <c r="G37" s="41">
        <v>262.95</v>
      </c>
      <c r="H37" s="41">
        <v>258.45</v>
      </c>
      <c r="I37" s="41">
        <v>250.89999999999998</v>
      </c>
      <c r="J37" s="41">
        <v>275</v>
      </c>
      <c r="K37" s="41">
        <v>282.54999999999995</v>
      </c>
      <c r="L37" s="41">
        <v>287.05</v>
      </c>
      <c r="M37" s="31">
        <v>278.05</v>
      </c>
      <c r="N37" s="31">
        <v>266</v>
      </c>
      <c r="O37" s="42">
        <v>25025400</v>
      </c>
      <c r="P37" s="43">
        <v>1.7044623262618873E-2</v>
      </c>
    </row>
    <row r="38" spans="1:16" ht="12.75" customHeight="1">
      <c r="A38" s="31">
        <v>28</v>
      </c>
      <c r="B38" s="32" t="s">
        <v>58</v>
      </c>
      <c r="C38" s="33" t="s">
        <v>68</v>
      </c>
      <c r="D38" s="34">
        <v>44560</v>
      </c>
      <c r="E38" s="40">
        <v>85</v>
      </c>
      <c r="F38" s="40">
        <v>86.166666666666671</v>
      </c>
      <c r="G38" s="41">
        <v>83.583333333333343</v>
      </c>
      <c r="H38" s="41">
        <v>82.166666666666671</v>
      </c>
      <c r="I38" s="41">
        <v>79.583333333333343</v>
      </c>
      <c r="J38" s="41">
        <v>87.583333333333343</v>
      </c>
      <c r="K38" s="41">
        <v>90.166666666666686</v>
      </c>
      <c r="L38" s="41">
        <v>91.583333333333343</v>
      </c>
      <c r="M38" s="31">
        <v>88.75</v>
      </c>
      <c r="N38" s="31">
        <v>84.75</v>
      </c>
      <c r="O38" s="42">
        <v>148636800</v>
      </c>
      <c r="P38" s="43">
        <v>-9.5891478911670699E-3</v>
      </c>
    </row>
    <row r="39" spans="1:16" ht="12.75" customHeight="1">
      <c r="A39" s="31">
        <v>29</v>
      </c>
      <c r="B39" s="32" t="s">
        <v>56</v>
      </c>
      <c r="C39" s="33" t="s">
        <v>69</v>
      </c>
      <c r="D39" s="34">
        <v>44560</v>
      </c>
      <c r="E39" s="40">
        <v>1852.9</v>
      </c>
      <c r="F39" s="40">
        <v>1874.5666666666666</v>
      </c>
      <c r="G39" s="41">
        <v>1824.7833333333333</v>
      </c>
      <c r="H39" s="41">
        <v>1796.6666666666667</v>
      </c>
      <c r="I39" s="41">
        <v>1746.8833333333334</v>
      </c>
      <c r="J39" s="41">
        <v>1902.6833333333332</v>
      </c>
      <c r="K39" s="41">
        <v>1952.4666666666665</v>
      </c>
      <c r="L39" s="41">
        <v>1980.583333333333</v>
      </c>
      <c r="M39" s="31">
        <v>1924.35</v>
      </c>
      <c r="N39" s="31">
        <v>1846.45</v>
      </c>
      <c r="O39" s="42">
        <v>1434400</v>
      </c>
      <c r="P39" s="43">
        <v>-5.0254916241806266E-2</v>
      </c>
    </row>
    <row r="40" spans="1:16" ht="12.75" customHeight="1">
      <c r="A40" s="31">
        <v>30</v>
      </c>
      <c r="B40" s="32" t="s">
        <v>70</v>
      </c>
      <c r="C40" s="33" t="s">
        <v>71</v>
      </c>
      <c r="D40" s="34">
        <v>44560</v>
      </c>
      <c r="E40" s="40">
        <v>201.75</v>
      </c>
      <c r="F40" s="40">
        <v>203.75</v>
      </c>
      <c r="G40" s="41">
        <v>198.7</v>
      </c>
      <c r="H40" s="41">
        <v>195.64999999999998</v>
      </c>
      <c r="I40" s="41">
        <v>190.59999999999997</v>
      </c>
      <c r="J40" s="41">
        <v>206.8</v>
      </c>
      <c r="K40" s="41">
        <v>211.85000000000002</v>
      </c>
      <c r="L40" s="41">
        <v>214.90000000000003</v>
      </c>
      <c r="M40" s="31">
        <v>208.8</v>
      </c>
      <c r="N40" s="31">
        <v>200.7</v>
      </c>
      <c r="O40" s="42">
        <v>23955200</v>
      </c>
      <c r="P40" s="43">
        <v>5.0491584735877351E-2</v>
      </c>
    </row>
    <row r="41" spans="1:16" ht="12.75" customHeight="1">
      <c r="A41" s="31">
        <v>31</v>
      </c>
      <c r="B41" s="32" t="s">
        <v>56</v>
      </c>
      <c r="C41" s="33" t="s">
        <v>72</v>
      </c>
      <c r="D41" s="34">
        <v>44560</v>
      </c>
      <c r="E41" s="40">
        <v>754.45</v>
      </c>
      <c r="F41" s="40">
        <v>757.51666666666677</v>
      </c>
      <c r="G41" s="41">
        <v>749.43333333333351</v>
      </c>
      <c r="H41" s="41">
        <v>744.41666666666674</v>
      </c>
      <c r="I41" s="41">
        <v>736.33333333333348</v>
      </c>
      <c r="J41" s="41">
        <v>762.53333333333353</v>
      </c>
      <c r="K41" s="41">
        <v>770.61666666666679</v>
      </c>
      <c r="L41" s="41">
        <v>775.63333333333355</v>
      </c>
      <c r="M41" s="31">
        <v>765.6</v>
      </c>
      <c r="N41" s="31">
        <v>752.5</v>
      </c>
      <c r="O41" s="42">
        <v>4667300</v>
      </c>
      <c r="P41" s="43">
        <v>-2.0770828525271175E-2</v>
      </c>
    </row>
    <row r="42" spans="1:16" ht="12.75" customHeight="1">
      <c r="A42" s="31">
        <v>32</v>
      </c>
      <c r="B42" s="32" t="s">
        <v>49</v>
      </c>
      <c r="C42" s="33" t="s">
        <v>73</v>
      </c>
      <c r="D42" s="34">
        <v>44560</v>
      </c>
      <c r="E42" s="40">
        <v>702.35</v>
      </c>
      <c r="F42" s="40">
        <v>709.2166666666667</v>
      </c>
      <c r="G42" s="41">
        <v>690.88333333333344</v>
      </c>
      <c r="H42" s="41">
        <v>679.41666666666674</v>
      </c>
      <c r="I42" s="41">
        <v>661.08333333333348</v>
      </c>
      <c r="J42" s="41">
        <v>720.68333333333339</v>
      </c>
      <c r="K42" s="41">
        <v>739.01666666666665</v>
      </c>
      <c r="L42" s="41">
        <v>750.48333333333335</v>
      </c>
      <c r="M42" s="31">
        <v>727.55</v>
      </c>
      <c r="N42" s="31">
        <v>697.75</v>
      </c>
      <c r="O42" s="42">
        <v>8105250</v>
      </c>
      <c r="P42" s="43">
        <v>-2.1237303785780239E-3</v>
      </c>
    </row>
    <row r="43" spans="1:16" ht="12.75" customHeight="1">
      <c r="A43" s="31">
        <v>33</v>
      </c>
      <c r="B43" s="32" t="s">
        <v>74</v>
      </c>
      <c r="C43" s="33" t="s">
        <v>75</v>
      </c>
      <c r="D43" s="34">
        <v>44560</v>
      </c>
      <c r="E43" s="40">
        <v>668.6</v>
      </c>
      <c r="F43" s="40">
        <v>672.5333333333333</v>
      </c>
      <c r="G43" s="41">
        <v>659.46666666666658</v>
      </c>
      <c r="H43" s="41">
        <v>650.33333333333326</v>
      </c>
      <c r="I43" s="41">
        <v>637.26666666666654</v>
      </c>
      <c r="J43" s="41">
        <v>681.66666666666663</v>
      </c>
      <c r="K43" s="41">
        <v>694.73333333333323</v>
      </c>
      <c r="L43" s="41">
        <v>703.86666666666667</v>
      </c>
      <c r="M43" s="31">
        <v>685.6</v>
      </c>
      <c r="N43" s="31">
        <v>663.4</v>
      </c>
      <c r="O43" s="42">
        <v>80089546</v>
      </c>
      <c r="P43" s="43">
        <v>3.624419501354241E-2</v>
      </c>
    </row>
    <row r="44" spans="1:16" ht="12.75" customHeight="1">
      <c r="A44" s="31">
        <v>34</v>
      </c>
      <c r="B44" s="32" t="s">
        <v>70</v>
      </c>
      <c r="C44" s="33" t="s">
        <v>76</v>
      </c>
      <c r="D44" s="34">
        <v>44560</v>
      </c>
      <c r="E44" s="40">
        <v>60.35</v>
      </c>
      <c r="F44" s="40">
        <v>61.9</v>
      </c>
      <c r="G44" s="41">
        <v>58.399999999999991</v>
      </c>
      <c r="H44" s="41">
        <v>56.449999999999996</v>
      </c>
      <c r="I44" s="41">
        <v>52.949999999999989</v>
      </c>
      <c r="J44" s="41">
        <v>63.849999999999994</v>
      </c>
      <c r="K44" s="41">
        <v>67.350000000000009</v>
      </c>
      <c r="L44" s="41">
        <v>69.3</v>
      </c>
      <c r="M44" s="31">
        <v>65.400000000000006</v>
      </c>
      <c r="N44" s="31">
        <v>59.95</v>
      </c>
      <c r="O44" s="42">
        <v>124834500</v>
      </c>
      <c r="P44" s="43">
        <v>-4.6881540393470074E-3</v>
      </c>
    </row>
    <row r="45" spans="1:16" ht="12.75" customHeight="1">
      <c r="A45" s="31">
        <v>35</v>
      </c>
      <c r="B45" s="32" t="s">
        <v>47</v>
      </c>
      <c r="C45" s="33" t="s">
        <v>77</v>
      </c>
      <c r="D45" s="34">
        <v>44560</v>
      </c>
      <c r="E45" s="40">
        <v>353.4</v>
      </c>
      <c r="F45" s="40">
        <v>357.05</v>
      </c>
      <c r="G45" s="41">
        <v>346.35</v>
      </c>
      <c r="H45" s="41">
        <v>339.3</v>
      </c>
      <c r="I45" s="41">
        <v>328.6</v>
      </c>
      <c r="J45" s="41">
        <v>364.1</v>
      </c>
      <c r="K45" s="41">
        <v>374.79999999999995</v>
      </c>
      <c r="L45" s="41">
        <v>381.85</v>
      </c>
      <c r="M45" s="31">
        <v>367.75</v>
      </c>
      <c r="N45" s="31">
        <v>350</v>
      </c>
      <c r="O45" s="42">
        <v>20433200</v>
      </c>
      <c r="P45" s="43">
        <v>-3.1294297241304107E-2</v>
      </c>
    </row>
    <row r="46" spans="1:16" ht="12.75" customHeight="1">
      <c r="A46" s="31">
        <v>36</v>
      </c>
      <c r="B46" s="32" t="s">
        <v>49</v>
      </c>
      <c r="C46" s="33" t="s">
        <v>78</v>
      </c>
      <c r="D46" s="34">
        <v>44560</v>
      </c>
      <c r="E46" s="40">
        <v>16076.4</v>
      </c>
      <c r="F46" s="40">
        <v>16205.950000000003</v>
      </c>
      <c r="G46" s="41">
        <v>15898.250000000004</v>
      </c>
      <c r="H46" s="41">
        <v>15720.1</v>
      </c>
      <c r="I46" s="41">
        <v>15412.400000000001</v>
      </c>
      <c r="J46" s="41">
        <v>16384.100000000006</v>
      </c>
      <c r="K46" s="41">
        <v>16691.800000000007</v>
      </c>
      <c r="L46" s="41">
        <v>16869.950000000008</v>
      </c>
      <c r="M46" s="31">
        <v>16513.650000000001</v>
      </c>
      <c r="N46" s="31">
        <v>16027.8</v>
      </c>
      <c r="O46" s="42">
        <v>171800</v>
      </c>
      <c r="P46" s="43">
        <v>-3.1839954916877994E-2</v>
      </c>
    </row>
    <row r="47" spans="1:16" ht="12.75" customHeight="1">
      <c r="A47" s="31">
        <v>37</v>
      </c>
      <c r="B47" s="32" t="s">
        <v>79</v>
      </c>
      <c r="C47" s="33" t="s">
        <v>80</v>
      </c>
      <c r="D47" s="34">
        <v>44560</v>
      </c>
      <c r="E47" s="40">
        <v>385.2</v>
      </c>
      <c r="F47" s="40">
        <v>387.45</v>
      </c>
      <c r="G47" s="41">
        <v>380.15</v>
      </c>
      <c r="H47" s="41">
        <v>375.09999999999997</v>
      </c>
      <c r="I47" s="41">
        <v>367.79999999999995</v>
      </c>
      <c r="J47" s="41">
        <v>392.5</v>
      </c>
      <c r="K47" s="41">
        <v>399.80000000000007</v>
      </c>
      <c r="L47" s="41">
        <v>404.85</v>
      </c>
      <c r="M47" s="31">
        <v>394.75</v>
      </c>
      <c r="N47" s="31">
        <v>382.4</v>
      </c>
      <c r="O47" s="42">
        <v>29181600</v>
      </c>
      <c r="P47" s="43">
        <v>-4.2380689146858299E-3</v>
      </c>
    </row>
    <row r="48" spans="1:16" ht="12.75" customHeight="1">
      <c r="A48" s="31">
        <v>38</v>
      </c>
      <c r="B48" s="32" t="s">
        <v>56</v>
      </c>
      <c r="C48" s="33" t="s">
        <v>81</v>
      </c>
      <c r="D48" s="34">
        <v>44560</v>
      </c>
      <c r="E48" s="40">
        <v>3538.85</v>
      </c>
      <c r="F48" s="40">
        <v>3536.7166666666672</v>
      </c>
      <c r="G48" s="41">
        <v>3513.4333333333343</v>
      </c>
      <c r="H48" s="41">
        <v>3488.0166666666673</v>
      </c>
      <c r="I48" s="41">
        <v>3464.7333333333345</v>
      </c>
      <c r="J48" s="41">
        <v>3562.1333333333341</v>
      </c>
      <c r="K48" s="41">
        <v>3585.416666666667</v>
      </c>
      <c r="L48" s="41">
        <v>3610.8333333333339</v>
      </c>
      <c r="M48" s="31">
        <v>3560</v>
      </c>
      <c r="N48" s="31">
        <v>3511.3</v>
      </c>
      <c r="O48" s="42">
        <v>1420200</v>
      </c>
      <c r="P48" s="43">
        <v>5.5225148683092605E-3</v>
      </c>
    </row>
    <row r="49" spans="1:16" ht="12.75" customHeight="1">
      <c r="A49" s="31">
        <v>39</v>
      </c>
      <c r="B49" s="32" t="s">
        <v>87</v>
      </c>
      <c r="C49" s="33" t="s">
        <v>322</v>
      </c>
      <c r="D49" s="34">
        <v>44560</v>
      </c>
      <c r="E49" s="40">
        <v>498.8</v>
      </c>
      <c r="F49" s="40">
        <v>503.91666666666669</v>
      </c>
      <c r="G49" s="41">
        <v>485.88333333333333</v>
      </c>
      <c r="H49" s="41">
        <v>472.96666666666664</v>
      </c>
      <c r="I49" s="41">
        <v>454.93333333333328</v>
      </c>
      <c r="J49" s="41">
        <v>516.83333333333337</v>
      </c>
      <c r="K49" s="41">
        <v>534.86666666666679</v>
      </c>
      <c r="L49" s="41">
        <v>547.78333333333342</v>
      </c>
      <c r="M49" s="31">
        <v>521.95000000000005</v>
      </c>
      <c r="N49" s="31">
        <v>491</v>
      </c>
      <c r="O49" s="42">
        <v>4418700</v>
      </c>
      <c r="P49" s="43">
        <v>-0.15405674464907915</v>
      </c>
    </row>
    <row r="50" spans="1:16" ht="12.75" customHeight="1">
      <c r="A50" s="31">
        <v>40</v>
      </c>
      <c r="B50" s="32" t="s">
        <v>47</v>
      </c>
      <c r="C50" s="33" t="s">
        <v>82</v>
      </c>
      <c r="D50" s="34">
        <v>44560</v>
      </c>
      <c r="E50" s="40">
        <v>459.95</v>
      </c>
      <c r="F50" s="40">
        <v>459.90000000000003</v>
      </c>
      <c r="G50" s="41">
        <v>453.05000000000007</v>
      </c>
      <c r="H50" s="41">
        <v>446.15000000000003</v>
      </c>
      <c r="I50" s="41">
        <v>439.30000000000007</v>
      </c>
      <c r="J50" s="41">
        <v>466.80000000000007</v>
      </c>
      <c r="K50" s="41">
        <v>473.65000000000009</v>
      </c>
      <c r="L50" s="41">
        <v>480.55000000000007</v>
      </c>
      <c r="M50" s="31">
        <v>466.75</v>
      </c>
      <c r="N50" s="31">
        <v>453</v>
      </c>
      <c r="O50" s="42">
        <v>18554800</v>
      </c>
      <c r="P50" s="43">
        <v>-2.6658972879399886E-2</v>
      </c>
    </row>
    <row r="51" spans="1:16" ht="12.75" customHeight="1">
      <c r="A51" s="31">
        <v>41</v>
      </c>
      <c r="B51" s="32" t="s">
        <v>58</v>
      </c>
      <c r="C51" s="33" t="s">
        <v>83</v>
      </c>
      <c r="D51" s="34">
        <v>44560</v>
      </c>
      <c r="E51" s="40">
        <v>202.75</v>
      </c>
      <c r="F51" s="40">
        <v>205.68333333333331</v>
      </c>
      <c r="G51" s="41">
        <v>199.26666666666662</v>
      </c>
      <c r="H51" s="41">
        <v>195.7833333333333</v>
      </c>
      <c r="I51" s="41">
        <v>189.36666666666662</v>
      </c>
      <c r="J51" s="41">
        <v>209.16666666666663</v>
      </c>
      <c r="K51" s="41">
        <v>215.58333333333331</v>
      </c>
      <c r="L51" s="41">
        <v>219.06666666666663</v>
      </c>
      <c r="M51" s="31">
        <v>212.1</v>
      </c>
      <c r="N51" s="31">
        <v>202.2</v>
      </c>
      <c r="O51" s="42">
        <v>55020600</v>
      </c>
      <c r="P51" s="43">
        <v>9.1116173120728925E-3</v>
      </c>
    </row>
    <row r="52" spans="1:16" ht="12.75" customHeight="1">
      <c r="A52" s="31">
        <v>42</v>
      </c>
      <c r="B52" s="32" t="s">
        <v>63</v>
      </c>
      <c r="C52" s="33" t="s">
        <v>330</v>
      </c>
      <c r="D52" s="34">
        <v>44560</v>
      </c>
      <c r="E52" s="40">
        <v>548.29999999999995</v>
      </c>
      <c r="F52" s="40">
        <v>558.43333333333328</v>
      </c>
      <c r="G52" s="41">
        <v>531.86666666666656</v>
      </c>
      <c r="H52" s="41">
        <v>515.43333333333328</v>
      </c>
      <c r="I52" s="41">
        <v>488.86666666666656</v>
      </c>
      <c r="J52" s="41">
        <v>574.86666666666656</v>
      </c>
      <c r="K52" s="41">
        <v>601.43333333333339</v>
      </c>
      <c r="L52" s="41">
        <v>617.86666666666656</v>
      </c>
      <c r="M52" s="31">
        <v>585</v>
      </c>
      <c r="N52" s="31">
        <v>542</v>
      </c>
      <c r="O52" s="42">
        <v>4445025</v>
      </c>
      <c r="P52" s="43">
        <v>-6.7538126361655773E-3</v>
      </c>
    </row>
    <row r="53" spans="1:16" ht="12.75" customHeight="1">
      <c r="A53" s="31">
        <v>43</v>
      </c>
      <c r="B53" s="32" t="s">
        <v>44</v>
      </c>
      <c r="C53" s="33" t="s">
        <v>341</v>
      </c>
      <c r="D53" s="34">
        <v>44560</v>
      </c>
      <c r="E53" s="40">
        <v>387.65</v>
      </c>
      <c r="F53" s="40">
        <v>393.40000000000003</v>
      </c>
      <c r="G53" s="41">
        <v>380.25000000000006</v>
      </c>
      <c r="H53" s="41">
        <v>372.85</v>
      </c>
      <c r="I53" s="41">
        <v>359.70000000000005</v>
      </c>
      <c r="J53" s="41">
        <v>400.80000000000007</v>
      </c>
      <c r="K53" s="41">
        <v>413.95000000000005</v>
      </c>
      <c r="L53" s="41">
        <v>421.35000000000008</v>
      </c>
      <c r="M53" s="31">
        <v>406.55</v>
      </c>
      <c r="N53" s="31">
        <v>386</v>
      </c>
      <c r="O53" s="42">
        <v>2569500</v>
      </c>
      <c r="P53" s="43">
        <v>-8.4935897435897439E-2</v>
      </c>
    </row>
    <row r="54" spans="1:16" ht="12.75" customHeight="1">
      <c r="A54" s="31">
        <v>44</v>
      </c>
      <c r="B54" s="32" t="s">
        <v>63</v>
      </c>
      <c r="C54" s="33" t="s">
        <v>84</v>
      </c>
      <c r="D54" s="34">
        <v>44560</v>
      </c>
      <c r="E54" s="40">
        <v>511.6</v>
      </c>
      <c r="F54" s="40">
        <v>521.9</v>
      </c>
      <c r="G54" s="41">
        <v>498.25</v>
      </c>
      <c r="H54" s="41">
        <v>484.90000000000003</v>
      </c>
      <c r="I54" s="41">
        <v>461.25000000000006</v>
      </c>
      <c r="J54" s="41">
        <v>535.25</v>
      </c>
      <c r="K54" s="41">
        <v>558.89999999999986</v>
      </c>
      <c r="L54" s="41">
        <v>572.24999999999989</v>
      </c>
      <c r="M54" s="31">
        <v>545.54999999999995</v>
      </c>
      <c r="N54" s="31">
        <v>508.55</v>
      </c>
      <c r="O54" s="42">
        <v>8450000</v>
      </c>
      <c r="P54" s="43">
        <v>1.1976047904191617E-2</v>
      </c>
    </row>
    <row r="55" spans="1:16" ht="12.75" customHeight="1">
      <c r="A55" s="31">
        <v>45</v>
      </c>
      <c r="B55" s="32" t="s">
        <v>47</v>
      </c>
      <c r="C55" s="33" t="s">
        <v>85</v>
      </c>
      <c r="D55" s="34">
        <v>44560</v>
      </c>
      <c r="E55" s="40">
        <v>860.7</v>
      </c>
      <c r="F55" s="40">
        <v>866.4666666666667</v>
      </c>
      <c r="G55" s="41">
        <v>845.93333333333339</v>
      </c>
      <c r="H55" s="41">
        <v>831.16666666666674</v>
      </c>
      <c r="I55" s="41">
        <v>810.63333333333344</v>
      </c>
      <c r="J55" s="41">
        <v>881.23333333333335</v>
      </c>
      <c r="K55" s="41">
        <v>901.76666666666665</v>
      </c>
      <c r="L55" s="41">
        <v>916.5333333333333</v>
      </c>
      <c r="M55" s="31">
        <v>887</v>
      </c>
      <c r="N55" s="31">
        <v>851.7</v>
      </c>
      <c r="O55" s="42">
        <v>12057500</v>
      </c>
      <c r="P55" s="43">
        <v>-1.8933784641421619E-2</v>
      </c>
    </row>
    <row r="56" spans="1:16" ht="12.75" customHeight="1">
      <c r="A56" s="31">
        <v>46</v>
      </c>
      <c r="B56" s="32" t="s">
        <v>44</v>
      </c>
      <c r="C56" s="33" t="s">
        <v>86</v>
      </c>
      <c r="D56" s="34">
        <v>44560</v>
      </c>
      <c r="E56" s="40">
        <v>146.69999999999999</v>
      </c>
      <c r="F56" s="40">
        <v>147.51666666666665</v>
      </c>
      <c r="G56" s="41">
        <v>145.2833333333333</v>
      </c>
      <c r="H56" s="41">
        <v>143.86666666666665</v>
      </c>
      <c r="I56" s="41">
        <v>141.6333333333333</v>
      </c>
      <c r="J56" s="41">
        <v>148.93333333333331</v>
      </c>
      <c r="K56" s="41">
        <v>151.16666666666666</v>
      </c>
      <c r="L56" s="41">
        <v>152.58333333333331</v>
      </c>
      <c r="M56" s="31">
        <v>149.75</v>
      </c>
      <c r="N56" s="31">
        <v>146.1</v>
      </c>
      <c r="O56" s="42">
        <v>54146400</v>
      </c>
      <c r="P56" s="43">
        <v>-1.7752380952380954E-2</v>
      </c>
    </row>
    <row r="57" spans="1:16" ht="12.75" customHeight="1">
      <c r="A57" s="31">
        <v>47</v>
      </c>
      <c r="B57" s="32" t="s">
        <v>87</v>
      </c>
      <c r="C57" s="33" t="s">
        <v>88</v>
      </c>
      <c r="D57" s="34">
        <v>44560</v>
      </c>
      <c r="E57" s="40">
        <v>5397.3</v>
      </c>
      <c r="F57" s="40">
        <v>5423.7166666666672</v>
      </c>
      <c r="G57" s="41">
        <v>5323.6333333333341</v>
      </c>
      <c r="H57" s="41">
        <v>5249.9666666666672</v>
      </c>
      <c r="I57" s="41">
        <v>5149.8833333333341</v>
      </c>
      <c r="J57" s="41">
        <v>5497.3833333333341</v>
      </c>
      <c r="K57" s="41">
        <v>5597.4666666666662</v>
      </c>
      <c r="L57" s="41">
        <v>5671.1333333333341</v>
      </c>
      <c r="M57" s="31">
        <v>5523.8</v>
      </c>
      <c r="N57" s="31">
        <v>5350.05</v>
      </c>
      <c r="O57" s="42">
        <v>876900</v>
      </c>
      <c r="P57" s="43">
        <v>-4.4875285916566823E-2</v>
      </c>
    </row>
    <row r="58" spans="1:16" ht="12.75" customHeight="1">
      <c r="A58" s="31">
        <v>48</v>
      </c>
      <c r="B58" s="32" t="s">
        <v>56</v>
      </c>
      <c r="C58" s="33" t="s">
        <v>89</v>
      </c>
      <c r="D58" s="34">
        <v>44560</v>
      </c>
      <c r="E58" s="40">
        <v>1429.95</v>
      </c>
      <c r="F58" s="40">
        <v>1428.8333333333333</v>
      </c>
      <c r="G58" s="41">
        <v>1412.7166666666665</v>
      </c>
      <c r="H58" s="41">
        <v>1395.4833333333331</v>
      </c>
      <c r="I58" s="41">
        <v>1379.3666666666663</v>
      </c>
      <c r="J58" s="41">
        <v>1446.0666666666666</v>
      </c>
      <c r="K58" s="41">
        <v>1462.1833333333334</v>
      </c>
      <c r="L58" s="41">
        <v>1479.4166666666667</v>
      </c>
      <c r="M58" s="31">
        <v>1444.95</v>
      </c>
      <c r="N58" s="31">
        <v>1411.6</v>
      </c>
      <c r="O58" s="42">
        <v>3678500</v>
      </c>
      <c r="P58" s="43">
        <v>-4.2717916021495585E-2</v>
      </c>
    </row>
    <row r="59" spans="1:16" ht="12.75" customHeight="1">
      <c r="A59" s="31">
        <v>49</v>
      </c>
      <c r="B59" s="32" t="s">
        <v>44</v>
      </c>
      <c r="C59" s="33" t="s">
        <v>90</v>
      </c>
      <c r="D59" s="34">
        <v>44560</v>
      </c>
      <c r="E59" s="40">
        <v>626.1</v>
      </c>
      <c r="F59" s="40">
        <v>631.7166666666667</v>
      </c>
      <c r="G59" s="41">
        <v>617.73333333333335</v>
      </c>
      <c r="H59" s="41">
        <v>609.36666666666667</v>
      </c>
      <c r="I59" s="41">
        <v>595.38333333333333</v>
      </c>
      <c r="J59" s="41">
        <v>640.08333333333337</v>
      </c>
      <c r="K59" s="41">
        <v>654.06666666666672</v>
      </c>
      <c r="L59" s="41">
        <v>662.43333333333339</v>
      </c>
      <c r="M59" s="31">
        <v>645.70000000000005</v>
      </c>
      <c r="N59" s="31">
        <v>623.35</v>
      </c>
      <c r="O59" s="42">
        <v>6252639</v>
      </c>
      <c r="P59" s="43">
        <v>-8.6710224453136267E-3</v>
      </c>
    </row>
    <row r="60" spans="1:16" ht="12.75" customHeight="1">
      <c r="A60" s="31">
        <v>50</v>
      </c>
      <c r="B60" s="32" t="s">
        <v>44</v>
      </c>
      <c r="C60" s="33" t="s">
        <v>91</v>
      </c>
      <c r="D60" s="34">
        <v>44560</v>
      </c>
      <c r="E60" s="40">
        <v>729</v>
      </c>
      <c r="F60" s="40">
        <v>732.45000000000016</v>
      </c>
      <c r="G60" s="41">
        <v>721.00000000000034</v>
      </c>
      <c r="H60" s="41">
        <v>713.00000000000023</v>
      </c>
      <c r="I60" s="41">
        <v>701.55000000000041</v>
      </c>
      <c r="J60" s="41">
        <v>740.45000000000027</v>
      </c>
      <c r="K60" s="41">
        <v>751.90000000000009</v>
      </c>
      <c r="L60" s="41">
        <v>759.9000000000002</v>
      </c>
      <c r="M60" s="31">
        <v>743.9</v>
      </c>
      <c r="N60" s="31">
        <v>724.45</v>
      </c>
      <c r="O60" s="42">
        <v>1508125</v>
      </c>
      <c r="P60" s="43">
        <v>-4.47347585114806E-2</v>
      </c>
    </row>
    <row r="61" spans="1:16" ht="12.75" customHeight="1">
      <c r="A61" s="31">
        <v>51</v>
      </c>
      <c r="B61" s="32" t="s">
        <v>70</v>
      </c>
      <c r="C61" s="33" t="s">
        <v>251</v>
      </c>
      <c r="D61" s="34">
        <v>44560</v>
      </c>
      <c r="E61" s="40">
        <v>418.1</v>
      </c>
      <c r="F61" s="40">
        <v>419.23333333333329</v>
      </c>
      <c r="G61" s="41">
        <v>413.51666666666659</v>
      </c>
      <c r="H61" s="41">
        <v>408.93333333333328</v>
      </c>
      <c r="I61" s="41">
        <v>403.21666666666658</v>
      </c>
      <c r="J61" s="41">
        <v>423.81666666666661</v>
      </c>
      <c r="K61" s="41">
        <v>429.5333333333333</v>
      </c>
      <c r="L61" s="41">
        <v>434.11666666666662</v>
      </c>
      <c r="M61" s="31">
        <v>424.95</v>
      </c>
      <c r="N61" s="31">
        <v>414.65</v>
      </c>
      <c r="O61" s="42">
        <v>2663100</v>
      </c>
      <c r="P61" s="43">
        <v>-4.2704626334519574E-2</v>
      </c>
    </row>
    <row r="62" spans="1:16" ht="12.75" customHeight="1">
      <c r="A62" s="31">
        <v>52</v>
      </c>
      <c r="B62" s="32" t="s">
        <v>58</v>
      </c>
      <c r="C62" s="33" t="s">
        <v>92</v>
      </c>
      <c r="D62" s="34">
        <v>44560</v>
      </c>
      <c r="E62" s="40">
        <v>140.05000000000001</v>
      </c>
      <c r="F62" s="40">
        <v>140.71666666666667</v>
      </c>
      <c r="G62" s="41">
        <v>136.58333333333334</v>
      </c>
      <c r="H62" s="41">
        <v>133.11666666666667</v>
      </c>
      <c r="I62" s="41">
        <v>128.98333333333335</v>
      </c>
      <c r="J62" s="41">
        <v>144.18333333333334</v>
      </c>
      <c r="K62" s="41">
        <v>148.31666666666666</v>
      </c>
      <c r="L62" s="41">
        <v>151.78333333333333</v>
      </c>
      <c r="M62" s="31">
        <v>144.85</v>
      </c>
      <c r="N62" s="31">
        <v>137.25</v>
      </c>
      <c r="O62" s="42">
        <v>10732500</v>
      </c>
      <c r="P62" s="43">
        <v>1.9695587732299624E-2</v>
      </c>
    </row>
    <row r="63" spans="1:16" ht="12.75" customHeight="1">
      <c r="A63" s="31">
        <v>53</v>
      </c>
      <c r="B63" s="32" t="s">
        <v>70</v>
      </c>
      <c r="C63" s="33" t="s">
        <v>93</v>
      </c>
      <c r="D63" s="34">
        <v>44560</v>
      </c>
      <c r="E63" s="40">
        <v>917.4</v>
      </c>
      <c r="F63" s="40">
        <v>924.16666666666663</v>
      </c>
      <c r="G63" s="41">
        <v>908.18333333333328</v>
      </c>
      <c r="H63" s="41">
        <v>898.9666666666667</v>
      </c>
      <c r="I63" s="41">
        <v>882.98333333333335</v>
      </c>
      <c r="J63" s="41">
        <v>933.38333333333321</v>
      </c>
      <c r="K63" s="41">
        <v>949.36666666666656</v>
      </c>
      <c r="L63" s="41">
        <v>958.58333333333314</v>
      </c>
      <c r="M63" s="31">
        <v>940.15</v>
      </c>
      <c r="N63" s="31">
        <v>914.95</v>
      </c>
      <c r="O63" s="42">
        <v>1416000</v>
      </c>
      <c r="P63" s="43">
        <v>-4.4147428108545973E-2</v>
      </c>
    </row>
    <row r="64" spans="1:16" ht="12.75" customHeight="1">
      <c r="A64" s="31">
        <v>54</v>
      </c>
      <c r="B64" s="32" t="s">
        <v>56</v>
      </c>
      <c r="C64" s="33" t="s">
        <v>94</v>
      </c>
      <c r="D64" s="34">
        <v>44560</v>
      </c>
      <c r="E64" s="40">
        <v>565.15</v>
      </c>
      <c r="F64" s="40">
        <v>566.35</v>
      </c>
      <c r="G64" s="41">
        <v>561.55000000000007</v>
      </c>
      <c r="H64" s="41">
        <v>557.95000000000005</v>
      </c>
      <c r="I64" s="41">
        <v>553.15000000000009</v>
      </c>
      <c r="J64" s="41">
        <v>569.95000000000005</v>
      </c>
      <c r="K64" s="41">
        <v>574.75</v>
      </c>
      <c r="L64" s="41">
        <v>578.35</v>
      </c>
      <c r="M64" s="31">
        <v>571.15</v>
      </c>
      <c r="N64" s="31">
        <v>562.75</v>
      </c>
      <c r="O64" s="42">
        <v>10876250</v>
      </c>
      <c r="P64" s="43">
        <v>-8.6589951008317189E-3</v>
      </c>
    </row>
    <row r="65" spans="1:16" ht="12.75" customHeight="1">
      <c r="A65" s="31">
        <v>55</v>
      </c>
      <c r="B65" s="32" t="s">
        <v>42</v>
      </c>
      <c r="C65" s="33" t="s">
        <v>252</v>
      </c>
      <c r="D65" s="34">
        <v>44560</v>
      </c>
      <c r="E65" s="40">
        <v>1855.65</v>
      </c>
      <c r="F65" s="40">
        <v>1855.7833333333335</v>
      </c>
      <c r="G65" s="41">
        <v>1821.866666666667</v>
      </c>
      <c r="H65" s="41">
        <v>1788.0833333333335</v>
      </c>
      <c r="I65" s="41">
        <v>1754.166666666667</v>
      </c>
      <c r="J65" s="41">
        <v>1889.5666666666671</v>
      </c>
      <c r="K65" s="41">
        <v>1923.4833333333336</v>
      </c>
      <c r="L65" s="41">
        <v>1957.2666666666671</v>
      </c>
      <c r="M65" s="31">
        <v>1889.7</v>
      </c>
      <c r="N65" s="31">
        <v>1822</v>
      </c>
      <c r="O65" s="42">
        <v>503500</v>
      </c>
      <c r="P65" s="43">
        <v>9.9403578528827028E-4</v>
      </c>
    </row>
    <row r="66" spans="1:16" ht="12.75" customHeight="1">
      <c r="A66" s="31">
        <v>56</v>
      </c>
      <c r="B66" s="32" t="s">
        <v>38</v>
      </c>
      <c r="C66" s="33" t="s">
        <v>95</v>
      </c>
      <c r="D66" s="34">
        <v>44560</v>
      </c>
      <c r="E66" s="40">
        <v>2276.8000000000002</v>
      </c>
      <c r="F66" s="40">
        <v>2304.1999999999998</v>
      </c>
      <c r="G66" s="41">
        <v>2239.2999999999997</v>
      </c>
      <c r="H66" s="41">
        <v>2201.7999999999997</v>
      </c>
      <c r="I66" s="41">
        <v>2136.8999999999996</v>
      </c>
      <c r="J66" s="41">
        <v>2341.6999999999998</v>
      </c>
      <c r="K66" s="41">
        <v>2406.5999999999995</v>
      </c>
      <c r="L66" s="41">
        <v>2444.1</v>
      </c>
      <c r="M66" s="31">
        <v>2369.1</v>
      </c>
      <c r="N66" s="31">
        <v>2266.6999999999998</v>
      </c>
      <c r="O66" s="42">
        <v>2509250</v>
      </c>
      <c r="P66" s="43">
        <v>-5.942359116569278E-3</v>
      </c>
    </row>
    <row r="67" spans="1:16" ht="12.75" customHeight="1">
      <c r="A67" s="31">
        <v>57</v>
      </c>
      <c r="B67" s="32" t="s">
        <v>44</v>
      </c>
      <c r="C67" s="33" t="s">
        <v>349</v>
      </c>
      <c r="D67" s="34">
        <v>44560</v>
      </c>
      <c r="E67" s="40">
        <v>276.60000000000002</v>
      </c>
      <c r="F67" s="40">
        <v>277.5333333333333</v>
      </c>
      <c r="G67" s="41">
        <v>268.86666666666662</v>
      </c>
      <c r="H67" s="41">
        <v>261.13333333333333</v>
      </c>
      <c r="I67" s="41">
        <v>252.46666666666664</v>
      </c>
      <c r="J67" s="41">
        <v>285.26666666666659</v>
      </c>
      <c r="K67" s="41">
        <v>293.93333333333334</v>
      </c>
      <c r="L67" s="41">
        <v>301.66666666666657</v>
      </c>
      <c r="M67" s="31">
        <v>286.2</v>
      </c>
      <c r="N67" s="31">
        <v>269.8</v>
      </c>
      <c r="O67" s="42">
        <v>14634900</v>
      </c>
      <c r="P67" s="43">
        <v>-7.2989510489510495E-2</v>
      </c>
    </row>
    <row r="68" spans="1:16" ht="12.75" customHeight="1">
      <c r="A68" s="31">
        <v>58</v>
      </c>
      <c r="B68" s="32" t="s">
        <v>47</v>
      </c>
      <c r="C68" s="33" t="s">
        <v>96</v>
      </c>
      <c r="D68" s="34">
        <v>44560</v>
      </c>
      <c r="E68" s="40">
        <v>4517.75</v>
      </c>
      <c r="F68" s="40">
        <v>4552.6166666666659</v>
      </c>
      <c r="G68" s="41">
        <v>4470.9333333333316</v>
      </c>
      <c r="H68" s="41">
        <v>4424.1166666666659</v>
      </c>
      <c r="I68" s="41">
        <v>4342.4333333333316</v>
      </c>
      <c r="J68" s="41">
        <v>4599.4333333333316</v>
      </c>
      <c r="K68" s="41">
        <v>4681.1166666666659</v>
      </c>
      <c r="L68" s="41">
        <v>4727.9333333333316</v>
      </c>
      <c r="M68" s="31">
        <v>4634.3</v>
      </c>
      <c r="N68" s="31">
        <v>4505.8</v>
      </c>
      <c r="O68" s="42">
        <v>2539900</v>
      </c>
      <c r="P68" s="43">
        <v>-2.8644638213247666E-2</v>
      </c>
    </row>
    <row r="69" spans="1:16" ht="12.75" customHeight="1">
      <c r="A69" s="31">
        <v>59</v>
      </c>
      <c r="B69" s="32" t="s">
        <v>44</v>
      </c>
      <c r="C69" s="33" t="s">
        <v>254</v>
      </c>
      <c r="D69" s="34">
        <v>44560</v>
      </c>
      <c r="E69" s="40">
        <v>5390.65</v>
      </c>
      <c r="F69" s="40">
        <v>5459.5</v>
      </c>
      <c r="G69" s="41">
        <v>5303.1</v>
      </c>
      <c r="H69" s="41">
        <v>5215.55</v>
      </c>
      <c r="I69" s="41">
        <v>5059.1500000000005</v>
      </c>
      <c r="J69" s="41">
        <v>5547.05</v>
      </c>
      <c r="K69" s="41">
        <v>5703.45</v>
      </c>
      <c r="L69" s="41">
        <v>5791</v>
      </c>
      <c r="M69" s="31">
        <v>5615.9</v>
      </c>
      <c r="N69" s="31">
        <v>5371.95</v>
      </c>
      <c r="O69" s="42">
        <v>407000</v>
      </c>
      <c r="P69" s="43">
        <v>-8.462187236435198E-2</v>
      </c>
    </row>
    <row r="70" spans="1:16" ht="12.75" customHeight="1">
      <c r="A70" s="31">
        <v>60</v>
      </c>
      <c r="B70" s="32" t="s">
        <v>97</v>
      </c>
      <c r="C70" s="33" t="s">
        <v>98</v>
      </c>
      <c r="D70" s="34">
        <v>44560</v>
      </c>
      <c r="E70" s="40">
        <v>391.65</v>
      </c>
      <c r="F70" s="40">
        <v>396.93333333333339</v>
      </c>
      <c r="G70" s="41">
        <v>385.31666666666678</v>
      </c>
      <c r="H70" s="41">
        <v>378.98333333333341</v>
      </c>
      <c r="I70" s="41">
        <v>367.36666666666679</v>
      </c>
      <c r="J70" s="41">
        <v>403.26666666666677</v>
      </c>
      <c r="K70" s="41">
        <v>414.88333333333333</v>
      </c>
      <c r="L70" s="41">
        <v>421.21666666666675</v>
      </c>
      <c r="M70" s="31">
        <v>408.55</v>
      </c>
      <c r="N70" s="31">
        <v>390.6</v>
      </c>
      <c r="O70" s="42">
        <v>30312150</v>
      </c>
      <c r="P70" s="43">
        <v>1.5758044896605108E-2</v>
      </c>
    </row>
    <row r="71" spans="1:16" ht="12.75" customHeight="1">
      <c r="A71" s="31">
        <v>61</v>
      </c>
      <c r="B71" s="32" t="s">
        <v>47</v>
      </c>
      <c r="C71" s="33" t="s">
        <v>99</v>
      </c>
      <c r="D71" s="34">
        <v>44560</v>
      </c>
      <c r="E71" s="40">
        <v>4533.5</v>
      </c>
      <c r="F71" s="40">
        <v>4571.0999999999995</v>
      </c>
      <c r="G71" s="41">
        <v>4473.3999999999987</v>
      </c>
      <c r="H71" s="41">
        <v>4413.2999999999993</v>
      </c>
      <c r="I71" s="41">
        <v>4315.5999999999985</v>
      </c>
      <c r="J71" s="41">
        <v>4631.1999999999989</v>
      </c>
      <c r="K71" s="41">
        <v>4728.8999999999996</v>
      </c>
      <c r="L71" s="41">
        <v>4788.9999999999991</v>
      </c>
      <c r="M71" s="31">
        <v>4668.8</v>
      </c>
      <c r="N71" s="31">
        <v>4511</v>
      </c>
      <c r="O71" s="42">
        <v>2777375</v>
      </c>
      <c r="P71" s="43">
        <v>-1.1478400142367754E-2</v>
      </c>
    </row>
    <row r="72" spans="1:16" ht="12.75" customHeight="1">
      <c r="A72" s="31">
        <v>62</v>
      </c>
      <c r="B72" s="32" t="s">
        <v>49</v>
      </c>
      <c r="C72" s="33" t="s">
        <v>100</v>
      </c>
      <c r="D72" s="34">
        <v>44560</v>
      </c>
      <c r="E72" s="40">
        <v>2462.0500000000002</v>
      </c>
      <c r="F72" s="40">
        <v>2458.1333333333337</v>
      </c>
      <c r="G72" s="41">
        <v>2423.6166666666672</v>
      </c>
      <c r="H72" s="41">
        <v>2385.1833333333334</v>
      </c>
      <c r="I72" s="41">
        <v>2350.666666666667</v>
      </c>
      <c r="J72" s="41">
        <v>2496.5666666666675</v>
      </c>
      <c r="K72" s="41">
        <v>2531.0833333333339</v>
      </c>
      <c r="L72" s="41">
        <v>2569.5166666666678</v>
      </c>
      <c r="M72" s="31">
        <v>2492.65</v>
      </c>
      <c r="N72" s="31">
        <v>2419.6999999999998</v>
      </c>
      <c r="O72" s="42">
        <v>3340050</v>
      </c>
      <c r="P72" s="43">
        <v>-7.1785268414481899E-3</v>
      </c>
    </row>
    <row r="73" spans="1:16" ht="12.75" customHeight="1">
      <c r="A73" s="31">
        <v>63</v>
      </c>
      <c r="B73" s="32" t="s">
        <v>49</v>
      </c>
      <c r="C73" s="33" t="s">
        <v>101</v>
      </c>
      <c r="D73" s="34">
        <v>44560</v>
      </c>
      <c r="E73" s="40">
        <v>1815.95</v>
      </c>
      <c r="F73" s="40">
        <v>1823.8166666666668</v>
      </c>
      <c r="G73" s="41">
        <v>1800.2833333333338</v>
      </c>
      <c r="H73" s="41">
        <v>1784.616666666667</v>
      </c>
      <c r="I73" s="41">
        <v>1761.0833333333339</v>
      </c>
      <c r="J73" s="41">
        <v>1839.4833333333336</v>
      </c>
      <c r="K73" s="41">
        <v>1863.0166666666669</v>
      </c>
      <c r="L73" s="41">
        <v>1878.6833333333334</v>
      </c>
      <c r="M73" s="31">
        <v>1847.35</v>
      </c>
      <c r="N73" s="31">
        <v>1808.15</v>
      </c>
      <c r="O73" s="42">
        <v>6606050</v>
      </c>
      <c r="P73" s="43">
        <v>-4.1573571656559206E-2</v>
      </c>
    </row>
    <row r="74" spans="1:16" ht="12.75" customHeight="1">
      <c r="A74" s="31">
        <v>64</v>
      </c>
      <c r="B74" s="32" t="s">
        <v>49</v>
      </c>
      <c r="C74" s="33" t="s">
        <v>102</v>
      </c>
      <c r="D74" s="34">
        <v>44560</v>
      </c>
      <c r="E74" s="40">
        <v>159.75</v>
      </c>
      <c r="F74" s="40">
        <v>160.88333333333333</v>
      </c>
      <c r="G74" s="41">
        <v>158.11666666666665</v>
      </c>
      <c r="H74" s="41">
        <v>156.48333333333332</v>
      </c>
      <c r="I74" s="41">
        <v>153.71666666666664</v>
      </c>
      <c r="J74" s="41">
        <v>162.51666666666665</v>
      </c>
      <c r="K74" s="41">
        <v>165.2833333333333</v>
      </c>
      <c r="L74" s="41">
        <v>166.91666666666666</v>
      </c>
      <c r="M74" s="31">
        <v>163.65</v>
      </c>
      <c r="N74" s="31">
        <v>159.25</v>
      </c>
      <c r="O74" s="42">
        <v>27640800</v>
      </c>
      <c r="P74" s="43">
        <v>1.2928759894459104E-2</v>
      </c>
    </row>
    <row r="75" spans="1:16" ht="12.75" customHeight="1">
      <c r="A75" s="31">
        <v>65</v>
      </c>
      <c r="B75" s="32" t="s">
        <v>58</v>
      </c>
      <c r="C75" s="44" t="s">
        <v>103</v>
      </c>
      <c r="D75" s="34">
        <v>44560</v>
      </c>
      <c r="E75" s="40">
        <v>85.4</v>
      </c>
      <c r="F75" s="40">
        <v>86.45</v>
      </c>
      <c r="G75" s="41">
        <v>84.050000000000011</v>
      </c>
      <c r="H75" s="41">
        <v>82.7</v>
      </c>
      <c r="I75" s="41">
        <v>80.300000000000011</v>
      </c>
      <c r="J75" s="41">
        <v>87.800000000000011</v>
      </c>
      <c r="K75" s="41">
        <v>90.200000000000017</v>
      </c>
      <c r="L75" s="41">
        <v>91.550000000000011</v>
      </c>
      <c r="M75" s="31">
        <v>88.85</v>
      </c>
      <c r="N75" s="31">
        <v>85.1</v>
      </c>
      <c r="O75" s="42">
        <v>102930000</v>
      </c>
      <c r="P75" s="43">
        <v>-7.1380341468119998E-3</v>
      </c>
    </row>
    <row r="76" spans="1:16" ht="12.75" customHeight="1">
      <c r="A76" s="31">
        <v>66</v>
      </c>
      <c r="B76" s="32" t="s">
        <v>87</v>
      </c>
      <c r="C76" s="33" t="s">
        <v>364</v>
      </c>
      <c r="D76" s="34">
        <v>44560</v>
      </c>
      <c r="E76" s="40">
        <v>167.15</v>
      </c>
      <c r="F76" s="40">
        <v>166.68333333333337</v>
      </c>
      <c r="G76" s="41">
        <v>162.06666666666672</v>
      </c>
      <c r="H76" s="41">
        <v>156.98333333333335</v>
      </c>
      <c r="I76" s="41">
        <v>152.3666666666667</v>
      </c>
      <c r="J76" s="41">
        <v>171.76666666666674</v>
      </c>
      <c r="K76" s="41">
        <v>176.38333333333335</v>
      </c>
      <c r="L76" s="41">
        <v>181.46666666666675</v>
      </c>
      <c r="M76" s="31">
        <v>171.3</v>
      </c>
      <c r="N76" s="31">
        <v>161.6</v>
      </c>
      <c r="O76" s="42">
        <v>8270600</v>
      </c>
      <c r="P76" s="43">
        <v>-2.273425499231951E-2</v>
      </c>
    </row>
    <row r="77" spans="1:16" ht="12.75" customHeight="1">
      <c r="A77" s="31">
        <v>67</v>
      </c>
      <c r="B77" s="32" t="s">
        <v>79</v>
      </c>
      <c r="C77" s="33" t="s">
        <v>104</v>
      </c>
      <c r="D77" s="34">
        <v>44560</v>
      </c>
      <c r="E77" s="40">
        <v>129.15</v>
      </c>
      <c r="F77" s="40">
        <v>128.65</v>
      </c>
      <c r="G77" s="41">
        <v>127.75</v>
      </c>
      <c r="H77" s="41">
        <v>126.35</v>
      </c>
      <c r="I77" s="41">
        <v>125.44999999999999</v>
      </c>
      <c r="J77" s="41">
        <v>130.05000000000001</v>
      </c>
      <c r="K77" s="41">
        <v>130.95000000000005</v>
      </c>
      <c r="L77" s="41">
        <v>132.35000000000002</v>
      </c>
      <c r="M77" s="31">
        <v>129.55000000000001</v>
      </c>
      <c r="N77" s="31">
        <v>127.25</v>
      </c>
      <c r="O77" s="42">
        <v>56211500</v>
      </c>
      <c r="P77" s="43">
        <v>7.1038251366120223E-3</v>
      </c>
    </row>
    <row r="78" spans="1:16" ht="12.75" customHeight="1">
      <c r="A78" s="31">
        <v>68</v>
      </c>
      <c r="B78" s="32" t="s">
        <v>47</v>
      </c>
      <c r="C78" s="33" t="s">
        <v>105</v>
      </c>
      <c r="D78" s="34">
        <v>44560</v>
      </c>
      <c r="E78" s="40">
        <v>482.95</v>
      </c>
      <c r="F78" s="40">
        <v>487.14999999999992</v>
      </c>
      <c r="G78" s="41">
        <v>475.44999999999982</v>
      </c>
      <c r="H78" s="41">
        <v>467.94999999999987</v>
      </c>
      <c r="I78" s="41">
        <v>456.24999999999977</v>
      </c>
      <c r="J78" s="41">
        <v>494.64999999999986</v>
      </c>
      <c r="K78" s="41">
        <v>506.35</v>
      </c>
      <c r="L78" s="41">
        <v>513.84999999999991</v>
      </c>
      <c r="M78" s="31">
        <v>498.85</v>
      </c>
      <c r="N78" s="31">
        <v>479.65</v>
      </c>
      <c r="O78" s="42">
        <v>10360350</v>
      </c>
      <c r="P78" s="43">
        <v>1.2588512981904013E-2</v>
      </c>
    </row>
    <row r="79" spans="1:16" ht="12.75" customHeight="1">
      <c r="A79" s="31">
        <v>69</v>
      </c>
      <c r="B79" s="32" t="s">
        <v>106</v>
      </c>
      <c r="C79" s="33" t="s">
        <v>107</v>
      </c>
      <c r="D79" s="34">
        <v>44560</v>
      </c>
      <c r="E79" s="40">
        <v>41.5</v>
      </c>
      <c r="F79" s="40">
        <v>41.833333333333336</v>
      </c>
      <c r="G79" s="41">
        <v>40.916666666666671</v>
      </c>
      <c r="H79" s="41">
        <v>40.333333333333336</v>
      </c>
      <c r="I79" s="41">
        <v>39.416666666666671</v>
      </c>
      <c r="J79" s="41">
        <v>42.416666666666671</v>
      </c>
      <c r="K79" s="41">
        <v>43.333333333333343</v>
      </c>
      <c r="L79" s="41">
        <v>43.916666666666671</v>
      </c>
      <c r="M79" s="31">
        <v>42.75</v>
      </c>
      <c r="N79" s="31">
        <v>41.25</v>
      </c>
      <c r="O79" s="42">
        <v>139140000</v>
      </c>
      <c r="P79" s="43">
        <v>-2.5834908632640201E-2</v>
      </c>
    </row>
    <row r="80" spans="1:16" ht="12.75" customHeight="1">
      <c r="A80" s="31">
        <v>70</v>
      </c>
      <c r="B80" s="32" t="s">
        <v>56</v>
      </c>
      <c r="C80" s="33" t="s">
        <v>108</v>
      </c>
      <c r="D80" s="34">
        <v>44560</v>
      </c>
      <c r="E80" s="40">
        <v>899.75</v>
      </c>
      <c r="F80" s="40">
        <v>902.88333333333333</v>
      </c>
      <c r="G80" s="41">
        <v>891.26666666666665</v>
      </c>
      <c r="H80" s="41">
        <v>882.7833333333333</v>
      </c>
      <c r="I80" s="41">
        <v>871.16666666666663</v>
      </c>
      <c r="J80" s="41">
        <v>911.36666666666667</v>
      </c>
      <c r="K80" s="41">
        <v>922.98333333333323</v>
      </c>
      <c r="L80" s="41">
        <v>931.4666666666667</v>
      </c>
      <c r="M80" s="31">
        <v>914.5</v>
      </c>
      <c r="N80" s="31">
        <v>894.4</v>
      </c>
      <c r="O80" s="42">
        <v>6058000</v>
      </c>
      <c r="P80" s="43">
        <v>-1.6159155501421031E-2</v>
      </c>
    </row>
    <row r="81" spans="1:16" ht="12.75" customHeight="1">
      <c r="A81" s="31">
        <v>71</v>
      </c>
      <c r="B81" s="32" t="s">
        <v>97</v>
      </c>
      <c r="C81" s="33" t="s">
        <v>109</v>
      </c>
      <c r="D81" s="34">
        <v>44560</v>
      </c>
      <c r="E81" s="40">
        <v>1893.65</v>
      </c>
      <c r="F81" s="40">
        <v>1930.3</v>
      </c>
      <c r="G81" s="41">
        <v>1845.6</v>
      </c>
      <c r="H81" s="41">
        <v>1797.55</v>
      </c>
      <c r="I81" s="41">
        <v>1712.85</v>
      </c>
      <c r="J81" s="41">
        <v>1978.35</v>
      </c>
      <c r="K81" s="41">
        <v>2063.0500000000002</v>
      </c>
      <c r="L81" s="41">
        <v>2111.1</v>
      </c>
      <c r="M81" s="31">
        <v>2015</v>
      </c>
      <c r="N81" s="31">
        <v>1882.25</v>
      </c>
      <c r="O81" s="42">
        <v>3251625</v>
      </c>
      <c r="P81" s="43">
        <v>1.3472447325769854E-2</v>
      </c>
    </row>
    <row r="82" spans="1:16" ht="12.75" customHeight="1">
      <c r="A82" s="31">
        <v>72</v>
      </c>
      <c r="B82" s="32" t="s">
        <v>47</v>
      </c>
      <c r="C82" s="33" t="s">
        <v>110</v>
      </c>
      <c r="D82" s="34">
        <v>44560</v>
      </c>
      <c r="E82" s="40">
        <v>324.89999999999998</v>
      </c>
      <c r="F82" s="40">
        <v>329.5333333333333</v>
      </c>
      <c r="G82" s="41">
        <v>319.06666666666661</v>
      </c>
      <c r="H82" s="41">
        <v>313.23333333333329</v>
      </c>
      <c r="I82" s="41">
        <v>302.76666666666659</v>
      </c>
      <c r="J82" s="41">
        <v>335.36666666666662</v>
      </c>
      <c r="K82" s="41">
        <v>345.83333333333331</v>
      </c>
      <c r="L82" s="41">
        <v>351.66666666666663</v>
      </c>
      <c r="M82" s="31">
        <v>340</v>
      </c>
      <c r="N82" s="31">
        <v>323.7</v>
      </c>
      <c r="O82" s="42">
        <v>13446250</v>
      </c>
      <c r="P82" s="43">
        <v>-2.495223108913117E-2</v>
      </c>
    </row>
    <row r="83" spans="1:16" ht="12.75" customHeight="1">
      <c r="A83" s="31">
        <v>73</v>
      </c>
      <c r="B83" s="32" t="s">
        <v>42</v>
      </c>
      <c r="C83" s="280" t="s">
        <v>111</v>
      </c>
      <c r="D83" s="34">
        <v>44560</v>
      </c>
      <c r="E83" s="40">
        <v>1667.85</v>
      </c>
      <c r="F83" s="40">
        <v>1682.8</v>
      </c>
      <c r="G83" s="41">
        <v>1643.3999999999999</v>
      </c>
      <c r="H83" s="41">
        <v>1618.9499999999998</v>
      </c>
      <c r="I83" s="41">
        <v>1579.5499999999997</v>
      </c>
      <c r="J83" s="41">
        <v>1707.25</v>
      </c>
      <c r="K83" s="41">
        <v>1746.65</v>
      </c>
      <c r="L83" s="41">
        <v>1771.1000000000001</v>
      </c>
      <c r="M83" s="31">
        <v>1722.2</v>
      </c>
      <c r="N83" s="31">
        <v>1658.35</v>
      </c>
      <c r="O83" s="42">
        <v>11424700</v>
      </c>
      <c r="P83" s="43">
        <v>1.457301078402798E-3</v>
      </c>
    </row>
    <row r="84" spans="1:16" ht="12.75" customHeight="1">
      <c r="A84" s="31">
        <v>74</v>
      </c>
      <c r="B84" s="32" t="s">
        <v>79</v>
      </c>
      <c r="C84" s="33" t="s">
        <v>261</v>
      </c>
      <c r="D84" s="34">
        <v>44560</v>
      </c>
      <c r="E84" s="40">
        <v>296.3</v>
      </c>
      <c r="F84" s="40">
        <v>299.03333333333336</v>
      </c>
      <c r="G84" s="41">
        <v>288.2166666666667</v>
      </c>
      <c r="H84" s="41">
        <v>280.13333333333333</v>
      </c>
      <c r="I84" s="41">
        <v>269.31666666666666</v>
      </c>
      <c r="J84" s="41">
        <v>307.11666666666673</v>
      </c>
      <c r="K84" s="41">
        <v>317.93333333333345</v>
      </c>
      <c r="L84" s="41">
        <v>326.01666666666677</v>
      </c>
      <c r="M84" s="31">
        <v>309.85000000000002</v>
      </c>
      <c r="N84" s="31">
        <v>290.95</v>
      </c>
      <c r="O84" s="42">
        <v>1341300</v>
      </c>
      <c r="P84" s="43">
        <v>-9.3103448275862075E-2</v>
      </c>
    </row>
    <row r="85" spans="1:16" ht="12.75" customHeight="1">
      <c r="A85" s="31">
        <v>75</v>
      </c>
      <c r="B85" s="32" t="s">
        <v>79</v>
      </c>
      <c r="C85" s="33" t="s">
        <v>112</v>
      </c>
      <c r="D85" s="34">
        <v>44560</v>
      </c>
      <c r="E85" s="40">
        <v>627</v>
      </c>
      <c r="F85" s="40">
        <v>626.9666666666667</v>
      </c>
      <c r="G85" s="41">
        <v>618.28333333333342</v>
      </c>
      <c r="H85" s="41">
        <v>609.56666666666672</v>
      </c>
      <c r="I85" s="41">
        <v>600.88333333333344</v>
      </c>
      <c r="J85" s="41">
        <v>635.68333333333339</v>
      </c>
      <c r="K85" s="41">
        <v>644.36666666666679</v>
      </c>
      <c r="L85" s="41">
        <v>653.08333333333337</v>
      </c>
      <c r="M85" s="31">
        <v>635.65</v>
      </c>
      <c r="N85" s="31">
        <v>618.25</v>
      </c>
      <c r="O85" s="42">
        <v>2503750</v>
      </c>
      <c r="P85" s="43">
        <v>-1.4756517461878997E-2</v>
      </c>
    </row>
    <row r="86" spans="1:16" ht="12.75" customHeight="1">
      <c r="A86" s="31">
        <v>76</v>
      </c>
      <c r="B86" s="32" t="s">
        <v>44</v>
      </c>
      <c r="C86" s="33" t="s">
        <v>262</v>
      </c>
      <c r="D86" s="34">
        <v>44560</v>
      </c>
      <c r="E86" s="40">
        <v>1249.8499999999999</v>
      </c>
      <c r="F86" s="40">
        <v>1259.1000000000001</v>
      </c>
      <c r="G86" s="41">
        <v>1231.7500000000002</v>
      </c>
      <c r="H86" s="41">
        <v>1213.6500000000001</v>
      </c>
      <c r="I86" s="41">
        <v>1186.3000000000002</v>
      </c>
      <c r="J86" s="41">
        <v>1277.2000000000003</v>
      </c>
      <c r="K86" s="41">
        <v>1304.5500000000002</v>
      </c>
      <c r="L86" s="41">
        <v>1322.6500000000003</v>
      </c>
      <c r="M86" s="31">
        <v>1286.45</v>
      </c>
      <c r="N86" s="31">
        <v>1241</v>
      </c>
      <c r="O86" s="42">
        <v>2929325</v>
      </c>
      <c r="P86" s="43">
        <v>-7.2440437862202186E-3</v>
      </c>
    </row>
    <row r="87" spans="1:16" ht="12.75" customHeight="1">
      <c r="A87" s="31">
        <v>77</v>
      </c>
      <c r="B87" s="32" t="s">
        <v>70</v>
      </c>
      <c r="C87" s="33" t="s">
        <v>113</v>
      </c>
      <c r="D87" s="34">
        <v>44560</v>
      </c>
      <c r="E87" s="40">
        <v>1324.7</v>
      </c>
      <c r="F87" s="40">
        <v>1335.1000000000001</v>
      </c>
      <c r="G87" s="41">
        <v>1310.0000000000002</v>
      </c>
      <c r="H87" s="41">
        <v>1295.3000000000002</v>
      </c>
      <c r="I87" s="41">
        <v>1270.2000000000003</v>
      </c>
      <c r="J87" s="41">
        <v>1349.8000000000002</v>
      </c>
      <c r="K87" s="41">
        <v>1374.9</v>
      </c>
      <c r="L87" s="41">
        <v>1389.6000000000001</v>
      </c>
      <c r="M87" s="31">
        <v>1360.2</v>
      </c>
      <c r="N87" s="31">
        <v>1320.4</v>
      </c>
      <c r="O87" s="42">
        <v>3958500</v>
      </c>
      <c r="P87" s="43">
        <v>-1.859427296392711E-2</v>
      </c>
    </row>
    <row r="88" spans="1:16" ht="12.75" customHeight="1">
      <c r="A88" s="31">
        <v>78</v>
      </c>
      <c r="B88" s="32" t="s">
        <v>87</v>
      </c>
      <c r="C88" s="33" t="s">
        <v>114</v>
      </c>
      <c r="D88" s="34">
        <v>44560</v>
      </c>
      <c r="E88" s="40">
        <v>1173.4000000000001</v>
      </c>
      <c r="F88" s="40">
        <v>1174.6000000000001</v>
      </c>
      <c r="G88" s="41">
        <v>1164.8500000000004</v>
      </c>
      <c r="H88" s="41">
        <v>1156.3000000000002</v>
      </c>
      <c r="I88" s="41">
        <v>1146.5500000000004</v>
      </c>
      <c r="J88" s="41">
        <v>1183.1500000000003</v>
      </c>
      <c r="K88" s="41">
        <v>1192.8999999999999</v>
      </c>
      <c r="L88" s="41">
        <v>1201.4500000000003</v>
      </c>
      <c r="M88" s="31">
        <v>1184.3499999999999</v>
      </c>
      <c r="N88" s="31">
        <v>1166.05</v>
      </c>
      <c r="O88" s="42">
        <v>21949900</v>
      </c>
      <c r="P88" s="43">
        <v>-4.4227017800536457E-2</v>
      </c>
    </row>
    <row r="89" spans="1:16" ht="12.75" customHeight="1">
      <c r="A89" s="31">
        <v>79</v>
      </c>
      <c r="B89" s="32" t="s">
        <v>63</v>
      </c>
      <c r="C89" s="33" t="s">
        <v>115</v>
      </c>
      <c r="D89" s="34">
        <v>44560</v>
      </c>
      <c r="E89" s="40">
        <v>2627</v>
      </c>
      <c r="F89" s="40">
        <v>2653.5666666666671</v>
      </c>
      <c r="G89" s="41">
        <v>2593.5333333333342</v>
      </c>
      <c r="H89" s="41">
        <v>2560.0666666666671</v>
      </c>
      <c r="I89" s="41">
        <v>2500.0333333333342</v>
      </c>
      <c r="J89" s="41">
        <v>2687.0333333333342</v>
      </c>
      <c r="K89" s="41">
        <v>2747.0666666666671</v>
      </c>
      <c r="L89" s="41">
        <v>2780.5333333333342</v>
      </c>
      <c r="M89" s="31">
        <v>2713.6</v>
      </c>
      <c r="N89" s="31">
        <v>2620.1</v>
      </c>
      <c r="O89" s="42">
        <v>11787300</v>
      </c>
      <c r="P89" s="43">
        <v>-5.8808029511809516E-2</v>
      </c>
    </row>
    <row r="90" spans="1:16" ht="12.75" customHeight="1">
      <c r="A90" s="31">
        <v>80</v>
      </c>
      <c r="B90" s="32" t="s">
        <v>63</v>
      </c>
      <c r="C90" s="33" t="s">
        <v>116</v>
      </c>
      <c r="D90" s="34">
        <v>44560</v>
      </c>
      <c r="E90" s="40">
        <v>2407.35</v>
      </c>
      <c r="F90" s="40">
        <v>2411.0333333333333</v>
      </c>
      <c r="G90" s="41">
        <v>2382.5166666666664</v>
      </c>
      <c r="H90" s="41">
        <v>2357.6833333333329</v>
      </c>
      <c r="I90" s="41">
        <v>2329.1666666666661</v>
      </c>
      <c r="J90" s="41">
        <v>2435.8666666666668</v>
      </c>
      <c r="K90" s="41">
        <v>2464.3833333333341</v>
      </c>
      <c r="L90" s="41">
        <v>2489.2166666666672</v>
      </c>
      <c r="M90" s="31">
        <v>2439.5500000000002</v>
      </c>
      <c r="N90" s="31">
        <v>2386.1999999999998</v>
      </c>
      <c r="O90" s="42">
        <v>3444800</v>
      </c>
      <c r="P90" s="43">
        <v>-2.6837674444883892E-2</v>
      </c>
    </row>
    <row r="91" spans="1:16" ht="12.75" customHeight="1">
      <c r="A91" s="31">
        <v>81</v>
      </c>
      <c r="B91" s="32" t="s">
        <v>58</v>
      </c>
      <c r="C91" s="33" t="s">
        <v>117</v>
      </c>
      <c r="D91" s="34">
        <v>44560</v>
      </c>
      <c r="E91" s="40">
        <v>1477.25</v>
      </c>
      <c r="F91" s="40">
        <v>1487.1166666666668</v>
      </c>
      <c r="G91" s="41">
        <v>1461.8333333333335</v>
      </c>
      <c r="H91" s="41">
        <v>1446.4166666666667</v>
      </c>
      <c r="I91" s="41">
        <v>1421.1333333333334</v>
      </c>
      <c r="J91" s="41">
        <v>1502.5333333333335</v>
      </c>
      <c r="K91" s="41">
        <v>1527.8166666666668</v>
      </c>
      <c r="L91" s="41">
        <v>1543.2333333333336</v>
      </c>
      <c r="M91" s="31">
        <v>1512.4</v>
      </c>
      <c r="N91" s="31">
        <v>1471.7</v>
      </c>
      <c r="O91" s="42">
        <v>37890050</v>
      </c>
      <c r="P91" s="43">
        <v>4.725305175959281E-3</v>
      </c>
    </row>
    <row r="92" spans="1:16" ht="12.75" customHeight="1">
      <c r="A92" s="31">
        <v>82</v>
      </c>
      <c r="B92" s="32" t="s">
        <v>63</v>
      </c>
      <c r="C92" s="33" t="s">
        <v>118</v>
      </c>
      <c r="D92" s="34">
        <v>44560</v>
      </c>
      <c r="E92" s="40">
        <v>658.4</v>
      </c>
      <c r="F92" s="40">
        <v>662.66666666666663</v>
      </c>
      <c r="G92" s="41">
        <v>652.73333333333323</v>
      </c>
      <c r="H92" s="41">
        <v>647.06666666666661</v>
      </c>
      <c r="I92" s="41">
        <v>637.13333333333321</v>
      </c>
      <c r="J92" s="41">
        <v>668.33333333333326</v>
      </c>
      <c r="K92" s="41">
        <v>678.26666666666665</v>
      </c>
      <c r="L92" s="41">
        <v>683.93333333333328</v>
      </c>
      <c r="M92" s="31">
        <v>672.6</v>
      </c>
      <c r="N92" s="31">
        <v>657</v>
      </c>
      <c r="O92" s="42">
        <v>20996800</v>
      </c>
      <c r="P92" s="43">
        <v>5.4253357914142743E-3</v>
      </c>
    </row>
    <row r="93" spans="1:16" ht="12.75" customHeight="1">
      <c r="A93" s="31">
        <v>83</v>
      </c>
      <c r="B93" s="32" t="s">
        <v>49</v>
      </c>
      <c r="C93" s="33" t="s">
        <v>119</v>
      </c>
      <c r="D93" s="34">
        <v>44560</v>
      </c>
      <c r="E93" s="40">
        <v>2447.25</v>
      </c>
      <c r="F93" s="40">
        <v>2447.9333333333334</v>
      </c>
      <c r="G93" s="41">
        <v>2423.3666666666668</v>
      </c>
      <c r="H93" s="41">
        <v>2399.4833333333336</v>
      </c>
      <c r="I93" s="41">
        <v>2374.916666666667</v>
      </c>
      <c r="J93" s="41">
        <v>2471.8166666666666</v>
      </c>
      <c r="K93" s="41">
        <v>2496.3833333333332</v>
      </c>
      <c r="L93" s="41">
        <v>2520.2666666666664</v>
      </c>
      <c r="M93" s="31">
        <v>2472.5</v>
      </c>
      <c r="N93" s="31">
        <v>2424.0500000000002</v>
      </c>
      <c r="O93" s="42">
        <v>4987500</v>
      </c>
      <c r="P93" s="43">
        <v>-1.6039299242424244E-2</v>
      </c>
    </row>
    <row r="94" spans="1:16" ht="12.75" customHeight="1">
      <c r="A94" s="31">
        <v>84</v>
      </c>
      <c r="B94" s="32" t="s">
        <v>120</v>
      </c>
      <c r="C94" s="33" t="s">
        <v>121</v>
      </c>
      <c r="D94" s="34">
        <v>44560</v>
      </c>
      <c r="E94" s="40">
        <v>450.95</v>
      </c>
      <c r="F94" s="40">
        <v>451.23333333333335</v>
      </c>
      <c r="G94" s="41">
        <v>445.2166666666667</v>
      </c>
      <c r="H94" s="41">
        <v>439.48333333333335</v>
      </c>
      <c r="I94" s="41">
        <v>433.4666666666667</v>
      </c>
      <c r="J94" s="41">
        <v>456.9666666666667</v>
      </c>
      <c r="K94" s="41">
        <v>462.98333333333335</v>
      </c>
      <c r="L94" s="41">
        <v>468.7166666666667</v>
      </c>
      <c r="M94" s="31">
        <v>457.25</v>
      </c>
      <c r="N94" s="31">
        <v>445.5</v>
      </c>
      <c r="O94" s="42">
        <v>28484275</v>
      </c>
      <c r="P94" s="43">
        <v>-2.5272218952324899E-2</v>
      </c>
    </row>
    <row r="95" spans="1:16" ht="12.75" customHeight="1">
      <c r="A95" s="31">
        <v>85</v>
      </c>
      <c r="B95" s="32" t="s">
        <v>79</v>
      </c>
      <c r="C95" s="33" t="s">
        <v>122</v>
      </c>
      <c r="D95" s="34">
        <v>44560</v>
      </c>
      <c r="E95" s="40">
        <v>288.55</v>
      </c>
      <c r="F95" s="40">
        <v>292.03333333333336</v>
      </c>
      <c r="G95" s="41">
        <v>284.11666666666673</v>
      </c>
      <c r="H95" s="41">
        <v>279.68333333333339</v>
      </c>
      <c r="I95" s="41">
        <v>271.76666666666677</v>
      </c>
      <c r="J95" s="41">
        <v>296.4666666666667</v>
      </c>
      <c r="K95" s="41">
        <v>304.38333333333333</v>
      </c>
      <c r="L95" s="41">
        <v>308.81666666666666</v>
      </c>
      <c r="M95" s="31">
        <v>299.95</v>
      </c>
      <c r="N95" s="31">
        <v>287.60000000000002</v>
      </c>
      <c r="O95" s="42">
        <v>11952900</v>
      </c>
      <c r="P95" s="43">
        <v>3.798358733880422E-2</v>
      </c>
    </row>
    <row r="96" spans="1:16" ht="12.75" customHeight="1">
      <c r="A96" s="31">
        <v>86</v>
      </c>
      <c r="B96" s="32" t="s">
        <v>56</v>
      </c>
      <c r="C96" s="33" t="s">
        <v>123</v>
      </c>
      <c r="D96" s="34">
        <v>44560</v>
      </c>
      <c r="E96" s="40">
        <v>2238.1</v>
      </c>
      <c r="F96" s="40">
        <v>2262.4500000000003</v>
      </c>
      <c r="G96" s="41">
        <v>2209.9000000000005</v>
      </c>
      <c r="H96" s="41">
        <v>2181.7000000000003</v>
      </c>
      <c r="I96" s="41">
        <v>2129.1500000000005</v>
      </c>
      <c r="J96" s="41">
        <v>2290.6500000000005</v>
      </c>
      <c r="K96" s="41">
        <v>2343.2000000000007</v>
      </c>
      <c r="L96" s="41">
        <v>2371.4000000000005</v>
      </c>
      <c r="M96" s="31">
        <v>2315</v>
      </c>
      <c r="N96" s="31">
        <v>2234.25</v>
      </c>
      <c r="O96" s="42">
        <v>11655900</v>
      </c>
      <c r="P96" s="43">
        <v>3.9794309930489156E-3</v>
      </c>
    </row>
    <row r="97" spans="1:16" ht="12.75" customHeight="1">
      <c r="A97" s="31">
        <v>87</v>
      </c>
      <c r="B97" s="32" t="s">
        <v>63</v>
      </c>
      <c r="C97" s="33" t="s">
        <v>124</v>
      </c>
      <c r="D97" s="34">
        <v>44560</v>
      </c>
      <c r="E97" s="40">
        <v>234.1</v>
      </c>
      <c r="F97" s="40">
        <v>237.08333333333334</v>
      </c>
      <c r="G97" s="41">
        <v>220.56666666666669</v>
      </c>
      <c r="H97" s="41">
        <v>207.03333333333336</v>
      </c>
      <c r="I97" s="41">
        <v>190.51666666666671</v>
      </c>
      <c r="J97" s="41">
        <v>250.61666666666667</v>
      </c>
      <c r="K97" s="41">
        <v>267.13333333333333</v>
      </c>
      <c r="L97" s="41">
        <v>280.66666666666663</v>
      </c>
      <c r="M97" s="31">
        <v>253.6</v>
      </c>
      <c r="N97" s="31">
        <v>223.55</v>
      </c>
      <c r="O97" s="42">
        <v>44147100</v>
      </c>
      <c r="P97" s="43">
        <v>0.470873786407767</v>
      </c>
    </row>
    <row r="98" spans="1:16" ht="12.75" customHeight="1">
      <c r="A98" s="31">
        <v>88</v>
      </c>
      <c r="B98" s="32" t="s">
        <v>58</v>
      </c>
      <c r="C98" s="33" t="s">
        <v>125</v>
      </c>
      <c r="D98" s="34">
        <v>44560</v>
      </c>
      <c r="E98" s="40">
        <v>729.95</v>
      </c>
      <c r="F98" s="40">
        <v>733.88333333333321</v>
      </c>
      <c r="G98" s="41">
        <v>723.61666666666645</v>
      </c>
      <c r="H98" s="41">
        <v>717.28333333333319</v>
      </c>
      <c r="I98" s="41">
        <v>707.01666666666642</v>
      </c>
      <c r="J98" s="41">
        <v>740.21666666666647</v>
      </c>
      <c r="K98" s="41">
        <v>750.48333333333335</v>
      </c>
      <c r="L98" s="41">
        <v>756.81666666666649</v>
      </c>
      <c r="M98" s="31">
        <v>744.15</v>
      </c>
      <c r="N98" s="31">
        <v>727.55</v>
      </c>
      <c r="O98" s="42">
        <v>94919000</v>
      </c>
      <c r="P98" s="43">
        <v>-3.1252192705482816E-2</v>
      </c>
    </row>
    <row r="99" spans="1:16" ht="12.75" customHeight="1">
      <c r="A99" s="31">
        <v>89</v>
      </c>
      <c r="B99" s="32" t="s">
        <v>63</v>
      </c>
      <c r="C99" s="33" t="s">
        <v>126</v>
      </c>
      <c r="D99" s="34">
        <v>44560</v>
      </c>
      <c r="E99" s="40">
        <v>1360.2</v>
      </c>
      <c r="F99" s="40">
        <v>1375.5333333333335</v>
      </c>
      <c r="G99" s="41">
        <v>1336.0166666666671</v>
      </c>
      <c r="H99" s="41">
        <v>1311.8333333333335</v>
      </c>
      <c r="I99" s="41">
        <v>1272.3166666666671</v>
      </c>
      <c r="J99" s="41">
        <v>1399.7166666666672</v>
      </c>
      <c r="K99" s="41">
        <v>1439.2333333333336</v>
      </c>
      <c r="L99" s="41">
        <v>1463.4166666666672</v>
      </c>
      <c r="M99" s="31">
        <v>1415.05</v>
      </c>
      <c r="N99" s="31">
        <v>1351.35</v>
      </c>
      <c r="O99" s="42">
        <v>3264000</v>
      </c>
      <c r="P99" s="43">
        <v>-8.5205267234701784E-3</v>
      </c>
    </row>
    <row r="100" spans="1:16" ht="12.75" customHeight="1">
      <c r="A100" s="31">
        <v>90</v>
      </c>
      <c r="B100" s="32" t="s">
        <v>63</v>
      </c>
      <c r="C100" s="33" t="s">
        <v>127</v>
      </c>
      <c r="D100" s="34">
        <v>44560</v>
      </c>
      <c r="E100" s="40">
        <v>556.9</v>
      </c>
      <c r="F100" s="40">
        <v>563.31666666666672</v>
      </c>
      <c r="G100" s="41">
        <v>548.78333333333342</v>
      </c>
      <c r="H100" s="41">
        <v>540.66666666666674</v>
      </c>
      <c r="I100" s="41">
        <v>526.13333333333344</v>
      </c>
      <c r="J100" s="41">
        <v>571.43333333333339</v>
      </c>
      <c r="K100" s="41">
        <v>585.9666666666667</v>
      </c>
      <c r="L100" s="41">
        <v>594.08333333333337</v>
      </c>
      <c r="M100" s="31">
        <v>577.85</v>
      </c>
      <c r="N100" s="31">
        <v>555.20000000000005</v>
      </c>
      <c r="O100" s="42">
        <v>5559750</v>
      </c>
      <c r="P100" s="43">
        <v>-2.8949436730416559E-2</v>
      </c>
    </row>
    <row r="101" spans="1:16" ht="12.75" customHeight="1">
      <c r="A101" s="31">
        <v>91</v>
      </c>
      <c r="B101" s="32" t="s">
        <v>74</v>
      </c>
      <c r="C101" s="33" t="s">
        <v>128</v>
      </c>
      <c r="D101" s="34">
        <v>44560</v>
      </c>
      <c r="E101" s="40">
        <v>14.1</v>
      </c>
      <c r="F101" s="40">
        <v>14.35</v>
      </c>
      <c r="G101" s="41">
        <v>13.7</v>
      </c>
      <c r="H101" s="41">
        <v>13.299999999999999</v>
      </c>
      <c r="I101" s="41">
        <v>12.649999999999999</v>
      </c>
      <c r="J101" s="41">
        <v>14.75</v>
      </c>
      <c r="K101" s="41">
        <v>15.400000000000002</v>
      </c>
      <c r="L101" s="41">
        <v>15.8</v>
      </c>
      <c r="M101" s="31">
        <v>15</v>
      </c>
      <c r="N101" s="31">
        <v>13.95</v>
      </c>
      <c r="O101" s="42">
        <v>761390000</v>
      </c>
      <c r="P101" s="43">
        <v>-2.15005397625045E-2</v>
      </c>
    </row>
    <row r="102" spans="1:16" ht="12.75" customHeight="1">
      <c r="A102" s="31">
        <v>92</v>
      </c>
      <c r="B102" s="32" t="s">
        <v>58</v>
      </c>
      <c r="C102" s="33" t="s">
        <v>129</v>
      </c>
      <c r="D102" s="34">
        <v>44560</v>
      </c>
      <c r="E102" s="40">
        <v>48.1</v>
      </c>
      <c r="F102" s="40">
        <v>48.733333333333327</v>
      </c>
      <c r="G102" s="41">
        <v>47.316666666666656</v>
      </c>
      <c r="H102" s="41">
        <v>46.533333333333331</v>
      </c>
      <c r="I102" s="41">
        <v>45.11666666666666</v>
      </c>
      <c r="J102" s="41">
        <v>49.516666666666652</v>
      </c>
      <c r="K102" s="41">
        <v>50.933333333333323</v>
      </c>
      <c r="L102" s="41">
        <v>51.716666666666647</v>
      </c>
      <c r="M102" s="31">
        <v>50.15</v>
      </c>
      <c r="N102" s="31">
        <v>47.95</v>
      </c>
      <c r="O102" s="42">
        <v>161231700</v>
      </c>
      <c r="P102" s="43">
        <v>3.1057813447809249E-3</v>
      </c>
    </row>
    <row r="103" spans="1:16" ht="12.75" customHeight="1">
      <c r="A103" s="31">
        <v>93</v>
      </c>
      <c r="B103" s="32" t="s">
        <v>44</v>
      </c>
      <c r="C103" s="33" t="s">
        <v>407</v>
      </c>
      <c r="D103" s="34">
        <v>44560</v>
      </c>
      <c r="E103" s="40">
        <v>256.64999999999998</v>
      </c>
      <c r="F103" s="40">
        <v>258.81666666666666</v>
      </c>
      <c r="G103" s="41">
        <v>253.23333333333335</v>
      </c>
      <c r="H103" s="41">
        <v>249.81666666666669</v>
      </c>
      <c r="I103" s="41">
        <v>244.23333333333338</v>
      </c>
      <c r="J103" s="41">
        <v>262.23333333333335</v>
      </c>
      <c r="K103" s="41">
        <v>267.81666666666672</v>
      </c>
      <c r="L103" s="41">
        <v>271.23333333333329</v>
      </c>
      <c r="M103" s="31">
        <v>264.39999999999998</v>
      </c>
      <c r="N103" s="31">
        <v>255.4</v>
      </c>
      <c r="O103" s="42">
        <v>42153750</v>
      </c>
      <c r="P103" s="43">
        <v>-2.073351337224497E-2</v>
      </c>
    </row>
    <row r="104" spans="1:16" ht="12.75" customHeight="1">
      <c r="A104" s="31">
        <v>94</v>
      </c>
      <c r="B104" s="32" t="s">
        <v>79</v>
      </c>
      <c r="C104" s="33" t="s">
        <v>130</v>
      </c>
      <c r="D104" s="34">
        <v>44560</v>
      </c>
      <c r="E104" s="40">
        <v>493.9</v>
      </c>
      <c r="F104" s="40">
        <v>495.09999999999997</v>
      </c>
      <c r="G104" s="41">
        <v>490.19999999999993</v>
      </c>
      <c r="H104" s="41">
        <v>486.49999999999994</v>
      </c>
      <c r="I104" s="41">
        <v>481.59999999999991</v>
      </c>
      <c r="J104" s="41">
        <v>498.79999999999995</v>
      </c>
      <c r="K104" s="41">
        <v>503.69999999999993</v>
      </c>
      <c r="L104" s="41">
        <v>507.4</v>
      </c>
      <c r="M104" s="31">
        <v>500</v>
      </c>
      <c r="N104" s="31">
        <v>491.4</v>
      </c>
      <c r="O104" s="42">
        <v>10287750</v>
      </c>
      <c r="P104" s="43">
        <v>-2.2599608099281514E-2</v>
      </c>
    </row>
    <row r="105" spans="1:16" ht="12.75" customHeight="1">
      <c r="A105" s="31">
        <v>95</v>
      </c>
      <c r="B105" s="32" t="s">
        <v>106</v>
      </c>
      <c r="C105" s="33" t="s">
        <v>131</v>
      </c>
      <c r="D105" s="34">
        <v>44560</v>
      </c>
      <c r="E105" s="40">
        <v>191.15</v>
      </c>
      <c r="F105" s="40">
        <v>191.66666666666666</v>
      </c>
      <c r="G105" s="41">
        <v>188.08333333333331</v>
      </c>
      <c r="H105" s="41">
        <v>185.01666666666665</v>
      </c>
      <c r="I105" s="41">
        <v>181.43333333333331</v>
      </c>
      <c r="J105" s="41">
        <v>194.73333333333332</v>
      </c>
      <c r="K105" s="41">
        <v>198.31666666666663</v>
      </c>
      <c r="L105" s="41">
        <v>201.38333333333333</v>
      </c>
      <c r="M105" s="31">
        <v>195.25</v>
      </c>
      <c r="N105" s="31">
        <v>188.6</v>
      </c>
      <c r="O105" s="42">
        <v>13151940</v>
      </c>
      <c r="P105" s="43">
        <v>-4.4697633654688866E-2</v>
      </c>
    </row>
    <row r="106" spans="1:16" ht="12.75" customHeight="1">
      <c r="A106" s="31">
        <v>96</v>
      </c>
      <c r="B106" s="32" t="s">
        <v>42</v>
      </c>
      <c r="C106" s="33" t="s">
        <v>404</v>
      </c>
      <c r="D106" s="34">
        <v>44560</v>
      </c>
      <c r="E106" s="40">
        <v>184.65</v>
      </c>
      <c r="F106" s="40">
        <v>186.48333333333335</v>
      </c>
      <c r="G106" s="41">
        <v>182.4666666666667</v>
      </c>
      <c r="H106" s="41">
        <v>180.28333333333336</v>
      </c>
      <c r="I106" s="41">
        <v>176.26666666666671</v>
      </c>
      <c r="J106" s="41">
        <v>188.66666666666669</v>
      </c>
      <c r="K106" s="41">
        <v>192.68333333333334</v>
      </c>
      <c r="L106" s="41">
        <v>194.86666666666667</v>
      </c>
      <c r="M106" s="31">
        <v>190.5</v>
      </c>
      <c r="N106" s="31">
        <v>184.3</v>
      </c>
      <c r="O106" s="42">
        <v>11826200</v>
      </c>
      <c r="P106" s="43">
        <v>-2.5101601721252691E-2</v>
      </c>
    </row>
    <row r="107" spans="1:16" ht="12.75" customHeight="1">
      <c r="A107" s="31">
        <v>97</v>
      </c>
      <c r="B107" s="32" t="s">
        <v>44</v>
      </c>
      <c r="C107" s="33" t="s">
        <v>265</v>
      </c>
      <c r="D107" s="34">
        <v>44560</v>
      </c>
      <c r="E107" s="40">
        <v>6964.2</v>
      </c>
      <c r="F107" s="40">
        <v>7021.2666666666664</v>
      </c>
      <c r="G107" s="41">
        <v>6883.3833333333332</v>
      </c>
      <c r="H107" s="41">
        <v>6802.5666666666666</v>
      </c>
      <c r="I107" s="41">
        <v>6664.6833333333334</v>
      </c>
      <c r="J107" s="41">
        <v>7102.083333333333</v>
      </c>
      <c r="K107" s="41">
        <v>7239.9666666666662</v>
      </c>
      <c r="L107" s="41">
        <v>7320.7833333333328</v>
      </c>
      <c r="M107" s="31">
        <v>7159.15</v>
      </c>
      <c r="N107" s="31">
        <v>6940.45</v>
      </c>
      <c r="O107" s="42">
        <v>206625</v>
      </c>
      <c r="P107" s="43">
        <v>-0.05</v>
      </c>
    </row>
    <row r="108" spans="1:16" ht="12.75" customHeight="1">
      <c r="A108" s="31">
        <v>98</v>
      </c>
      <c r="B108" s="32" t="s">
        <v>44</v>
      </c>
      <c r="C108" s="33" t="s">
        <v>132</v>
      </c>
      <c r="D108" s="34">
        <v>44560</v>
      </c>
      <c r="E108" s="40">
        <v>1957.1</v>
      </c>
      <c r="F108" s="40">
        <v>1966.3</v>
      </c>
      <c r="G108" s="41">
        <v>1936.1999999999998</v>
      </c>
      <c r="H108" s="41">
        <v>1915.3</v>
      </c>
      <c r="I108" s="41">
        <v>1885.1999999999998</v>
      </c>
      <c r="J108" s="41">
        <v>1987.1999999999998</v>
      </c>
      <c r="K108" s="41">
        <v>2017.2999999999997</v>
      </c>
      <c r="L108" s="41">
        <v>2038.1999999999998</v>
      </c>
      <c r="M108" s="31">
        <v>1996.4</v>
      </c>
      <c r="N108" s="31">
        <v>1945.4</v>
      </c>
      <c r="O108" s="42">
        <v>3390750</v>
      </c>
      <c r="P108" s="43">
        <v>-1.9660281893747741E-2</v>
      </c>
    </row>
    <row r="109" spans="1:16" ht="12.75" customHeight="1">
      <c r="A109" s="31">
        <v>99</v>
      </c>
      <c r="B109" s="32" t="s">
        <v>58</v>
      </c>
      <c r="C109" s="33" t="s">
        <v>133</v>
      </c>
      <c r="D109" s="34">
        <v>44560</v>
      </c>
      <c r="E109" s="40">
        <v>884.85</v>
      </c>
      <c r="F109" s="40">
        <v>899.23333333333323</v>
      </c>
      <c r="G109" s="41">
        <v>866.46666666666647</v>
      </c>
      <c r="H109" s="41">
        <v>848.08333333333326</v>
      </c>
      <c r="I109" s="41">
        <v>815.31666666666649</v>
      </c>
      <c r="J109" s="41">
        <v>917.61666666666645</v>
      </c>
      <c r="K109" s="41">
        <v>950.3833333333331</v>
      </c>
      <c r="L109" s="41">
        <v>968.76666666666642</v>
      </c>
      <c r="M109" s="31">
        <v>932</v>
      </c>
      <c r="N109" s="31">
        <v>880.85</v>
      </c>
      <c r="O109" s="42">
        <v>27018000</v>
      </c>
      <c r="P109" s="43">
        <v>1.9770364834567566E-2</v>
      </c>
    </row>
    <row r="110" spans="1:16" ht="12.75" customHeight="1">
      <c r="A110" s="31">
        <v>100</v>
      </c>
      <c r="B110" s="32" t="s">
        <v>74</v>
      </c>
      <c r="C110" s="33" t="s">
        <v>134</v>
      </c>
      <c r="D110" s="34">
        <v>44560</v>
      </c>
      <c r="E110" s="40">
        <v>252.7</v>
      </c>
      <c r="F110" s="40">
        <v>256.11666666666667</v>
      </c>
      <c r="G110" s="41">
        <v>247.68333333333334</v>
      </c>
      <c r="H110" s="41">
        <v>242.66666666666666</v>
      </c>
      <c r="I110" s="41">
        <v>234.23333333333332</v>
      </c>
      <c r="J110" s="41">
        <v>261.13333333333333</v>
      </c>
      <c r="K110" s="41">
        <v>269.56666666666672</v>
      </c>
      <c r="L110" s="41">
        <v>274.58333333333337</v>
      </c>
      <c r="M110" s="31">
        <v>264.55</v>
      </c>
      <c r="N110" s="31">
        <v>251.1</v>
      </c>
      <c r="O110" s="42">
        <v>17878000</v>
      </c>
      <c r="P110" s="43">
        <v>-1.3290063359604389E-2</v>
      </c>
    </row>
    <row r="111" spans="1:16" ht="12.75" customHeight="1">
      <c r="A111" s="31">
        <v>101</v>
      </c>
      <c r="B111" s="32" t="s">
        <v>87</v>
      </c>
      <c r="C111" s="33" t="s">
        <v>135</v>
      </c>
      <c r="D111" s="34">
        <v>44560</v>
      </c>
      <c r="E111" s="40">
        <v>1826.8</v>
      </c>
      <c r="F111" s="40">
        <v>1826.9166666666667</v>
      </c>
      <c r="G111" s="41">
        <v>1809.4333333333334</v>
      </c>
      <c r="H111" s="41">
        <v>1792.0666666666666</v>
      </c>
      <c r="I111" s="41">
        <v>1774.5833333333333</v>
      </c>
      <c r="J111" s="41">
        <v>1844.2833333333335</v>
      </c>
      <c r="K111" s="41">
        <v>1861.7666666666667</v>
      </c>
      <c r="L111" s="41">
        <v>1879.1333333333337</v>
      </c>
      <c r="M111" s="31">
        <v>1844.4</v>
      </c>
      <c r="N111" s="31">
        <v>1809.55</v>
      </c>
      <c r="O111" s="42">
        <v>33365400</v>
      </c>
      <c r="P111" s="43">
        <v>-3.4406716385514971E-2</v>
      </c>
    </row>
    <row r="112" spans="1:16" ht="12.75" customHeight="1">
      <c r="A112" s="31">
        <v>102</v>
      </c>
      <c r="B112" s="32" t="s">
        <v>79</v>
      </c>
      <c r="C112" s="33" t="s">
        <v>136</v>
      </c>
      <c r="D112" s="34">
        <v>44560</v>
      </c>
      <c r="E112" s="40">
        <v>113.15</v>
      </c>
      <c r="F112" s="40">
        <v>113.95</v>
      </c>
      <c r="G112" s="41">
        <v>111.7</v>
      </c>
      <c r="H112" s="41">
        <v>110.25</v>
      </c>
      <c r="I112" s="41">
        <v>108</v>
      </c>
      <c r="J112" s="41">
        <v>115.4</v>
      </c>
      <c r="K112" s="41">
        <v>117.65</v>
      </c>
      <c r="L112" s="41">
        <v>119.10000000000001</v>
      </c>
      <c r="M112" s="31">
        <v>116.2</v>
      </c>
      <c r="N112" s="31">
        <v>112.5</v>
      </c>
      <c r="O112" s="42">
        <v>50557000</v>
      </c>
      <c r="P112" s="43">
        <v>3.074476543864299E-2</v>
      </c>
    </row>
    <row r="113" spans="1:16" ht="12.75" customHeight="1">
      <c r="A113" s="31">
        <v>103</v>
      </c>
      <c r="B113" s="32" t="s">
        <v>47</v>
      </c>
      <c r="C113" s="33" t="s">
        <v>266</v>
      </c>
      <c r="D113" s="34">
        <v>44560</v>
      </c>
      <c r="E113" s="40">
        <v>1993.95</v>
      </c>
      <c r="F113" s="40">
        <v>1976.4166666666667</v>
      </c>
      <c r="G113" s="41">
        <v>1949.2833333333335</v>
      </c>
      <c r="H113" s="41">
        <v>1904.6166666666668</v>
      </c>
      <c r="I113" s="41">
        <v>1877.4833333333336</v>
      </c>
      <c r="J113" s="41">
        <v>2021.0833333333335</v>
      </c>
      <c r="K113" s="41">
        <v>2048.2166666666667</v>
      </c>
      <c r="L113" s="41">
        <v>2092.8833333333332</v>
      </c>
      <c r="M113" s="31">
        <v>2003.55</v>
      </c>
      <c r="N113" s="31">
        <v>1931.75</v>
      </c>
      <c r="O113" s="42">
        <v>2731275</v>
      </c>
      <c r="P113" s="43">
        <v>-2.0020989747315733E-2</v>
      </c>
    </row>
    <row r="114" spans="1:16" ht="12.75" customHeight="1">
      <c r="A114" s="31">
        <v>104</v>
      </c>
      <c r="B114" s="32" t="s">
        <v>44</v>
      </c>
      <c r="C114" s="33" t="s">
        <v>137</v>
      </c>
      <c r="D114" s="34">
        <v>44560</v>
      </c>
      <c r="E114" s="40">
        <v>833.3</v>
      </c>
      <c r="F114" s="40">
        <v>838.81666666666661</v>
      </c>
      <c r="G114" s="41">
        <v>821.48333333333323</v>
      </c>
      <c r="H114" s="41">
        <v>809.66666666666663</v>
      </c>
      <c r="I114" s="41">
        <v>792.33333333333326</v>
      </c>
      <c r="J114" s="41">
        <v>850.63333333333321</v>
      </c>
      <c r="K114" s="41">
        <v>867.9666666666667</v>
      </c>
      <c r="L114" s="41">
        <v>879.78333333333319</v>
      </c>
      <c r="M114" s="31">
        <v>856.15</v>
      </c>
      <c r="N114" s="31">
        <v>827</v>
      </c>
      <c r="O114" s="42">
        <v>10298625</v>
      </c>
      <c r="P114" s="43">
        <v>-3.788259199140518E-2</v>
      </c>
    </row>
    <row r="115" spans="1:16" ht="12.75" customHeight="1">
      <c r="A115" s="31">
        <v>105</v>
      </c>
      <c r="B115" s="32" t="s">
        <v>56</v>
      </c>
      <c r="C115" s="33" t="s">
        <v>138</v>
      </c>
      <c r="D115" s="34">
        <v>44560</v>
      </c>
      <c r="E115" s="40">
        <v>218.4</v>
      </c>
      <c r="F115" s="40">
        <v>219.73333333333335</v>
      </c>
      <c r="G115" s="41">
        <v>215.81666666666669</v>
      </c>
      <c r="H115" s="41">
        <v>213.23333333333335</v>
      </c>
      <c r="I115" s="41">
        <v>209.31666666666669</v>
      </c>
      <c r="J115" s="41">
        <v>222.31666666666669</v>
      </c>
      <c r="K115" s="41">
        <v>226.23333333333332</v>
      </c>
      <c r="L115" s="41">
        <v>228.81666666666669</v>
      </c>
      <c r="M115" s="31">
        <v>223.65</v>
      </c>
      <c r="N115" s="31">
        <v>217.15</v>
      </c>
      <c r="O115" s="42">
        <v>265174400</v>
      </c>
      <c r="P115" s="43">
        <v>2.5406196692355156E-3</v>
      </c>
    </row>
    <row r="116" spans="1:16" ht="12.75" customHeight="1">
      <c r="A116" s="31">
        <v>106</v>
      </c>
      <c r="B116" s="32" t="s">
        <v>120</v>
      </c>
      <c r="C116" s="33" t="s">
        <v>139</v>
      </c>
      <c r="D116" s="34">
        <v>44560</v>
      </c>
      <c r="E116" s="40">
        <v>387.1</v>
      </c>
      <c r="F116" s="40">
        <v>389.95</v>
      </c>
      <c r="G116" s="41">
        <v>380.9</v>
      </c>
      <c r="H116" s="41">
        <v>374.7</v>
      </c>
      <c r="I116" s="41">
        <v>365.65</v>
      </c>
      <c r="J116" s="41">
        <v>396.15</v>
      </c>
      <c r="K116" s="41">
        <v>405.20000000000005</v>
      </c>
      <c r="L116" s="41">
        <v>411.4</v>
      </c>
      <c r="M116" s="31">
        <v>399</v>
      </c>
      <c r="N116" s="31">
        <v>383.75</v>
      </c>
      <c r="O116" s="42">
        <v>36647500</v>
      </c>
      <c r="P116" s="43">
        <v>1.4885073386873442E-2</v>
      </c>
    </row>
    <row r="117" spans="1:16" ht="12.75" customHeight="1">
      <c r="A117" s="31">
        <v>107</v>
      </c>
      <c r="B117" s="32" t="s">
        <v>42</v>
      </c>
      <c r="C117" s="33" t="s">
        <v>416</v>
      </c>
      <c r="D117" s="34">
        <v>44560</v>
      </c>
      <c r="E117" s="40">
        <v>3444.15</v>
      </c>
      <c r="F117" s="40">
        <v>3451.7166666666667</v>
      </c>
      <c r="G117" s="41">
        <v>3404.4333333333334</v>
      </c>
      <c r="H117" s="41">
        <v>3364.7166666666667</v>
      </c>
      <c r="I117" s="41">
        <v>3317.4333333333334</v>
      </c>
      <c r="J117" s="41">
        <v>3491.4333333333334</v>
      </c>
      <c r="K117" s="41">
        <v>3538.7166666666672</v>
      </c>
      <c r="L117" s="41">
        <v>3578.4333333333334</v>
      </c>
      <c r="M117" s="31">
        <v>3499</v>
      </c>
      <c r="N117" s="31">
        <v>3412</v>
      </c>
      <c r="O117" s="42">
        <v>202125</v>
      </c>
      <c r="P117" s="43">
        <v>9.2715231788079472E-2</v>
      </c>
    </row>
    <row r="118" spans="1:16" ht="12.75" customHeight="1">
      <c r="A118" s="31">
        <v>108</v>
      </c>
      <c r="B118" s="32" t="s">
        <v>120</v>
      </c>
      <c r="C118" s="33" t="s">
        <v>140</v>
      </c>
      <c r="D118" s="34">
        <v>44560</v>
      </c>
      <c r="E118" s="40">
        <v>661.55</v>
      </c>
      <c r="F118" s="40">
        <v>661.2166666666667</v>
      </c>
      <c r="G118" s="41">
        <v>654.93333333333339</v>
      </c>
      <c r="H118" s="41">
        <v>648.31666666666672</v>
      </c>
      <c r="I118" s="41">
        <v>642.03333333333342</v>
      </c>
      <c r="J118" s="41">
        <v>667.83333333333337</v>
      </c>
      <c r="K118" s="41">
        <v>674.11666666666667</v>
      </c>
      <c r="L118" s="41">
        <v>680.73333333333335</v>
      </c>
      <c r="M118" s="31">
        <v>667.5</v>
      </c>
      <c r="N118" s="31">
        <v>654.6</v>
      </c>
      <c r="O118" s="42">
        <v>43123050</v>
      </c>
      <c r="P118" s="43">
        <v>-6.2840255094104838E-3</v>
      </c>
    </row>
    <row r="119" spans="1:16" ht="12.75" customHeight="1">
      <c r="A119" s="31">
        <v>109</v>
      </c>
      <c r="B119" s="32" t="s">
        <v>44</v>
      </c>
      <c r="C119" s="33" t="s">
        <v>141</v>
      </c>
      <c r="D119" s="34">
        <v>44560</v>
      </c>
      <c r="E119" s="40">
        <v>3556.35</v>
      </c>
      <c r="F119" s="40">
        <v>3588.3833333333332</v>
      </c>
      <c r="G119" s="41">
        <v>3499.9166666666665</v>
      </c>
      <c r="H119" s="41">
        <v>3443.4833333333331</v>
      </c>
      <c r="I119" s="41">
        <v>3355.0166666666664</v>
      </c>
      <c r="J119" s="41">
        <v>3644.8166666666666</v>
      </c>
      <c r="K119" s="41">
        <v>3733.2833333333338</v>
      </c>
      <c r="L119" s="41">
        <v>3789.7166666666667</v>
      </c>
      <c r="M119" s="31">
        <v>3676.85</v>
      </c>
      <c r="N119" s="31">
        <v>3531.95</v>
      </c>
      <c r="O119" s="42">
        <v>1682875</v>
      </c>
      <c r="P119" s="43">
        <v>-1.9089253187613845E-2</v>
      </c>
    </row>
    <row r="120" spans="1:16" ht="12.75" customHeight="1">
      <c r="A120" s="31">
        <v>110</v>
      </c>
      <c r="B120" s="32" t="s">
        <v>58</v>
      </c>
      <c r="C120" s="33" t="s">
        <v>142</v>
      </c>
      <c r="D120" s="34">
        <v>44560</v>
      </c>
      <c r="E120" s="40">
        <v>1801.25</v>
      </c>
      <c r="F120" s="40">
        <v>1819.1666666666667</v>
      </c>
      <c r="G120" s="41">
        <v>1778.4333333333334</v>
      </c>
      <c r="H120" s="41">
        <v>1755.6166666666666</v>
      </c>
      <c r="I120" s="41">
        <v>1714.8833333333332</v>
      </c>
      <c r="J120" s="41">
        <v>1841.9833333333336</v>
      </c>
      <c r="K120" s="41">
        <v>1882.7166666666667</v>
      </c>
      <c r="L120" s="41">
        <v>1905.5333333333338</v>
      </c>
      <c r="M120" s="31">
        <v>1859.9</v>
      </c>
      <c r="N120" s="31">
        <v>1796.35</v>
      </c>
      <c r="O120" s="42">
        <v>20073600</v>
      </c>
      <c r="P120" s="43">
        <v>-4.720161834120027E-3</v>
      </c>
    </row>
    <row r="121" spans="1:16" ht="12.75" customHeight="1">
      <c r="A121" s="31">
        <v>111</v>
      </c>
      <c r="B121" s="32" t="s">
        <v>63</v>
      </c>
      <c r="C121" s="33" t="s">
        <v>143</v>
      </c>
      <c r="D121" s="34">
        <v>44560</v>
      </c>
      <c r="E121" s="40">
        <v>76.900000000000006</v>
      </c>
      <c r="F121" s="40">
        <v>77.800000000000011</v>
      </c>
      <c r="G121" s="41">
        <v>75.65000000000002</v>
      </c>
      <c r="H121" s="41">
        <v>74.400000000000006</v>
      </c>
      <c r="I121" s="41">
        <v>72.250000000000014</v>
      </c>
      <c r="J121" s="41">
        <v>79.050000000000026</v>
      </c>
      <c r="K121" s="41">
        <v>81.2</v>
      </c>
      <c r="L121" s="41">
        <v>82.450000000000031</v>
      </c>
      <c r="M121" s="31">
        <v>79.95</v>
      </c>
      <c r="N121" s="31">
        <v>76.55</v>
      </c>
      <c r="O121" s="42">
        <v>72364716</v>
      </c>
      <c r="P121" s="43">
        <v>2.7235875348365846E-2</v>
      </c>
    </row>
    <row r="122" spans="1:16" ht="12.75" customHeight="1">
      <c r="A122" s="31">
        <v>112</v>
      </c>
      <c r="B122" s="32" t="s">
        <v>44</v>
      </c>
      <c r="C122" s="33" t="s">
        <v>144</v>
      </c>
      <c r="D122" s="34">
        <v>44560</v>
      </c>
      <c r="E122" s="40">
        <v>3416.05</v>
      </c>
      <c r="F122" s="40">
        <v>3448.75</v>
      </c>
      <c r="G122" s="41">
        <v>3368.15</v>
      </c>
      <c r="H122" s="41">
        <v>3320.25</v>
      </c>
      <c r="I122" s="41">
        <v>3239.65</v>
      </c>
      <c r="J122" s="41">
        <v>3496.65</v>
      </c>
      <c r="K122" s="41">
        <v>3577.2500000000005</v>
      </c>
      <c r="L122" s="41">
        <v>3625.15</v>
      </c>
      <c r="M122" s="31">
        <v>3529.35</v>
      </c>
      <c r="N122" s="31">
        <v>3400.85</v>
      </c>
      <c r="O122" s="42">
        <v>548875</v>
      </c>
      <c r="P122" s="43">
        <v>8.266360505166475E-3</v>
      </c>
    </row>
    <row r="123" spans="1:16" ht="12.75" customHeight="1">
      <c r="A123" s="31">
        <v>113</v>
      </c>
      <c r="B123" s="32" t="s">
        <v>47</v>
      </c>
      <c r="C123" s="33" t="s">
        <v>268</v>
      </c>
      <c r="D123" s="34">
        <v>44560</v>
      </c>
      <c r="E123" s="40">
        <v>497.8</v>
      </c>
      <c r="F123" s="40">
        <v>498.81666666666666</v>
      </c>
      <c r="G123" s="41">
        <v>491.18333333333334</v>
      </c>
      <c r="H123" s="41">
        <v>484.56666666666666</v>
      </c>
      <c r="I123" s="41">
        <v>476.93333333333334</v>
      </c>
      <c r="J123" s="41">
        <v>505.43333333333334</v>
      </c>
      <c r="K123" s="41">
        <v>513.06666666666661</v>
      </c>
      <c r="L123" s="41">
        <v>519.68333333333339</v>
      </c>
      <c r="M123" s="31">
        <v>506.45</v>
      </c>
      <c r="N123" s="31">
        <v>492.2</v>
      </c>
      <c r="O123" s="42">
        <v>3783600</v>
      </c>
      <c r="P123" s="43">
        <v>-3.1559548491131073E-2</v>
      </c>
    </row>
    <row r="124" spans="1:16" ht="12.75" customHeight="1">
      <c r="A124" s="31">
        <v>114</v>
      </c>
      <c r="B124" s="32" t="s">
        <v>63</v>
      </c>
      <c r="C124" s="33" t="s">
        <v>145</v>
      </c>
      <c r="D124" s="34">
        <v>44560</v>
      </c>
      <c r="E124" s="40">
        <v>365.1</v>
      </c>
      <c r="F124" s="40">
        <v>369.48333333333329</v>
      </c>
      <c r="G124" s="41">
        <v>359.26666666666659</v>
      </c>
      <c r="H124" s="41">
        <v>353.43333333333328</v>
      </c>
      <c r="I124" s="41">
        <v>343.21666666666658</v>
      </c>
      <c r="J124" s="41">
        <v>375.31666666666661</v>
      </c>
      <c r="K124" s="41">
        <v>385.5333333333333</v>
      </c>
      <c r="L124" s="41">
        <v>391.36666666666662</v>
      </c>
      <c r="M124" s="31">
        <v>379.7</v>
      </c>
      <c r="N124" s="31">
        <v>363.65</v>
      </c>
      <c r="O124" s="42">
        <v>15630000</v>
      </c>
      <c r="P124" s="43">
        <v>2.9644268774703556E-2</v>
      </c>
    </row>
    <row r="125" spans="1:16" ht="12.75" customHeight="1">
      <c r="A125" s="31">
        <v>115</v>
      </c>
      <c r="B125" s="32" t="s">
        <v>70</v>
      </c>
      <c r="C125" s="33" t="s">
        <v>146</v>
      </c>
      <c r="D125" s="34">
        <v>44560</v>
      </c>
      <c r="E125" s="40">
        <v>1854.1</v>
      </c>
      <c r="F125" s="40">
        <v>1855.7166666666665</v>
      </c>
      <c r="G125" s="41">
        <v>1832.6833333333329</v>
      </c>
      <c r="H125" s="41">
        <v>1811.2666666666664</v>
      </c>
      <c r="I125" s="41">
        <v>1788.2333333333329</v>
      </c>
      <c r="J125" s="41">
        <v>1877.133333333333</v>
      </c>
      <c r="K125" s="41">
        <v>1900.1666666666663</v>
      </c>
      <c r="L125" s="41">
        <v>1921.583333333333</v>
      </c>
      <c r="M125" s="31">
        <v>1878.75</v>
      </c>
      <c r="N125" s="31">
        <v>1834.3</v>
      </c>
      <c r="O125" s="42">
        <v>11079100</v>
      </c>
      <c r="P125" s="43">
        <v>-1.8441161487519103E-2</v>
      </c>
    </row>
    <row r="126" spans="1:16" ht="12.75" customHeight="1">
      <c r="A126" s="31">
        <v>116</v>
      </c>
      <c r="B126" s="32" t="s">
        <v>87</v>
      </c>
      <c r="C126" s="33" t="s">
        <v>147</v>
      </c>
      <c r="D126" s="34">
        <v>44560</v>
      </c>
      <c r="E126" s="40">
        <v>6987.8</v>
      </c>
      <c r="F126" s="40">
        <v>7004.4833333333336</v>
      </c>
      <c r="G126" s="41">
        <v>6853.1166666666668</v>
      </c>
      <c r="H126" s="41">
        <v>6718.4333333333334</v>
      </c>
      <c r="I126" s="41">
        <v>6567.0666666666666</v>
      </c>
      <c r="J126" s="41">
        <v>7139.166666666667</v>
      </c>
      <c r="K126" s="41">
        <v>7290.5333333333338</v>
      </c>
      <c r="L126" s="41">
        <v>7425.2166666666672</v>
      </c>
      <c r="M126" s="31">
        <v>7155.85</v>
      </c>
      <c r="N126" s="31">
        <v>6869.8</v>
      </c>
      <c r="O126" s="42">
        <v>782100</v>
      </c>
      <c r="P126" s="43">
        <v>-8.4460052677787528E-2</v>
      </c>
    </row>
    <row r="127" spans="1:16" ht="12.75" customHeight="1">
      <c r="A127" s="31">
        <v>117</v>
      </c>
      <c r="B127" s="32" t="s">
        <v>87</v>
      </c>
      <c r="C127" s="33" t="s">
        <v>148</v>
      </c>
      <c r="D127" s="34">
        <v>44560</v>
      </c>
      <c r="E127" s="40">
        <v>5471</v>
      </c>
      <c r="F127" s="40">
        <v>5495.25</v>
      </c>
      <c r="G127" s="41">
        <v>5375.75</v>
      </c>
      <c r="H127" s="41">
        <v>5280.5</v>
      </c>
      <c r="I127" s="41">
        <v>5161</v>
      </c>
      <c r="J127" s="41">
        <v>5590.5</v>
      </c>
      <c r="K127" s="41">
        <v>5710</v>
      </c>
      <c r="L127" s="41">
        <v>5805.25</v>
      </c>
      <c r="M127" s="31">
        <v>5614.75</v>
      </c>
      <c r="N127" s="31">
        <v>5400</v>
      </c>
      <c r="O127" s="42">
        <v>619600</v>
      </c>
      <c r="P127" s="43">
        <v>3.3011003667889297E-2</v>
      </c>
    </row>
    <row r="128" spans="1:16" ht="12.75" customHeight="1">
      <c r="A128" s="31">
        <v>118</v>
      </c>
      <c r="B128" s="32" t="s">
        <v>47</v>
      </c>
      <c r="C128" s="33" t="s">
        <v>149</v>
      </c>
      <c r="D128" s="34">
        <v>44560</v>
      </c>
      <c r="E128" s="40">
        <v>875.2</v>
      </c>
      <c r="F128" s="40">
        <v>884.31666666666661</v>
      </c>
      <c r="G128" s="41">
        <v>859.93333333333317</v>
      </c>
      <c r="H128" s="41">
        <v>844.66666666666652</v>
      </c>
      <c r="I128" s="41">
        <v>820.28333333333308</v>
      </c>
      <c r="J128" s="41">
        <v>899.58333333333326</v>
      </c>
      <c r="K128" s="41">
        <v>923.9666666666667</v>
      </c>
      <c r="L128" s="41">
        <v>939.23333333333335</v>
      </c>
      <c r="M128" s="31">
        <v>908.7</v>
      </c>
      <c r="N128" s="31">
        <v>869.05</v>
      </c>
      <c r="O128" s="42">
        <v>8909700</v>
      </c>
      <c r="P128" s="43">
        <v>-5.5250112663361876E-2</v>
      </c>
    </row>
    <row r="129" spans="1:16" ht="12.75" customHeight="1">
      <c r="A129" s="31">
        <v>119</v>
      </c>
      <c r="B129" s="32" t="s">
        <v>49</v>
      </c>
      <c r="C129" s="33" t="s">
        <v>150</v>
      </c>
      <c r="D129" s="34">
        <v>44560</v>
      </c>
      <c r="E129" s="40">
        <v>835.55</v>
      </c>
      <c r="F129" s="40">
        <v>839.81666666666661</v>
      </c>
      <c r="G129" s="41">
        <v>826.73333333333323</v>
      </c>
      <c r="H129" s="41">
        <v>817.91666666666663</v>
      </c>
      <c r="I129" s="41">
        <v>804.83333333333326</v>
      </c>
      <c r="J129" s="41">
        <v>848.63333333333321</v>
      </c>
      <c r="K129" s="41">
        <v>861.7166666666667</v>
      </c>
      <c r="L129" s="41">
        <v>870.53333333333319</v>
      </c>
      <c r="M129" s="31">
        <v>852.9</v>
      </c>
      <c r="N129" s="31">
        <v>831</v>
      </c>
      <c r="O129" s="42">
        <v>11844700</v>
      </c>
      <c r="P129" s="43">
        <v>-4.2279827937514149E-2</v>
      </c>
    </row>
    <row r="130" spans="1:16" ht="12.75" customHeight="1">
      <c r="A130" s="31">
        <v>120</v>
      </c>
      <c r="B130" s="32" t="s">
        <v>63</v>
      </c>
      <c r="C130" s="33" t="s">
        <v>151</v>
      </c>
      <c r="D130" s="34">
        <v>44560</v>
      </c>
      <c r="E130" s="40">
        <v>150.25</v>
      </c>
      <c r="F130" s="40">
        <v>152.13333333333333</v>
      </c>
      <c r="G130" s="41">
        <v>147.76666666666665</v>
      </c>
      <c r="H130" s="41">
        <v>145.28333333333333</v>
      </c>
      <c r="I130" s="41">
        <v>140.91666666666666</v>
      </c>
      <c r="J130" s="41">
        <v>154.61666666666665</v>
      </c>
      <c r="K130" s="41">
        <v>158.98333333333332</v>
      </c>
      <c r="L130" s="41">
        <v>161.46666666666664</v>
      </c>
      <c r="M130" s="31">
        <v>156.5</v>
      </c>
      <c r="N130" s="31">
        <v>149.65</v>
      </c>
      <c r="O130" s="42">
        <v>27476000</v>
      </c>
      <c r="P130" s="43">
        <v>1.6725873297809356E-2</v>
      </c>
    </row>
    <row r="131" spans="1:16" ht="12.75" customHeight="1">
      <c r="A131" s="31">
        <v>121</v>
      </c>
      <c r="B131" s="32" t="s">
        <v>63</v>
      </c>
      <c r="C131" s="33" t="s">
        <v>152</v>
      </c>
      <c r="D131" s="34">
        <v>44560</v>
      </c>
      <c r="E131" s="40">
        <v>164.65</v>
      </c>
      <c r="F131" s="40">
        <v>166.53333333333333</v>
      </c>
      <c r="G131" s="41">
        <v>162.21666666666667</v>
      </c>
      <c r="H131" s="41">
        <v>159.78333333333333</v>
      </c>
      <c r="I131" s="41">
        <v>155.46666666666667</v>
      </c>
      <c r="J131" s="41">
        <v>168.96666666666667</v>
      </c>
      <c r="K131" s="41">
        <v>173.28333333333333</v>
      </c>
      <c r="L131" s="41">
        <v>175.71666666666667</v>
      </c>
      <c r="M131" s="31">
        <v>170.85</v>
      </c>
      <c r="N131" s="31">
        <v>164.1</v>
      </c>
      <c r="O131" s="42">
        <v>19143000</v>
      </c>
      <c r="P131" s="43">
        <v>2.7867268041237115E-2</v>
      </c>
    </row>
    <row r="132" spans="1:16" ht="12.75" customHeight="1">
      <c r="A132" s="31">
        <v>122</v>
      </c>
      <c r="B132" s="32" t="s">
        <v>56</v>
      </c>
      <c r="C132" s="33" t="s">
        <v>153</v>
      </c>
      <c r="D132" s="34">
        <v>44560</v>
      </c>
      <c r="E132" s="40">
        <v>501.35</v>
      </c>
      <c r="F132" s="40">
        <v>503.61666666666662</v>
      </c>
      <c r="G132" s="41">
        <v>497.03333333333325</v>
      </c>
      <c r="H132" s="41">
        <v>492.71666666666664</v>
      </c>
      <c r="I132" s="41">
        <v>486.13333333333327</v>
      </c>
      <c r="J132" s="41">
        <v>507.93333333333322</v>
      </c>
      <c r="K132" s="41">
        <v>514.51666666666665</v>
      </c>
      <c r="L132" s="41">
        <v>518.83333333333326</v>
      </c>
      <c r="M132" s="31">
        <v>510.2</v>
      </c>
      <c r="N132" s="31">
        <v>499.3</v>
      </c>
      <c r="O132" s="42">
        <v>8629000</v>
      </c>
      <c r="P132" s="43">
        <v>-6.1045841971895873E-3</v>
      </c>
    </row>
    <row r="133" spans="1:16" ht="12.75" customHeight="1">
      <c r="A133" s="31">
        <v>123</v>
      </c>
      <c r="B133" s="32" t="s">
        <v>49</v>
      </c>
      <c r="C133" s="33" t="s">
        <v>154</v>
      </c>
      <c r="D133" s="34">
        <v>44560</v>
      </c>
      <c r="E133" s="40">
        <v>7308.25</v>
      </c>
      <c r="F133" s="40">
        <v>7354.45</v>
      </c>
      <c r="G133" s="41">
        <v>7215.5999999999995</v>
      </c>
      <c r="H133" s="41">
        <v>7122.95</v>
      </c>
      <c r="I133" s="41">
        <v>6984.0999999999995</v>
      </c>
      <c r="J133" s="41">
        <v>7447.0999999999995</v>
      </c>
      <c r="K133" s="41">
        <v>7585.95</v>
      </c>
      <c r="L133" s="41">
        <v>7678.5999999999995</v>
      </c>
      <c r="M133" s="31">
        <v>7493.3</v>
      </c>
      <c r="N133" s="31">
        <v>7261.8</v>
      </c>
      <c r="O133" s="42">
        <v>2804800</v>
      </c>
      <c r="P133" s="43">
        <v>-1.0582757160999013E-2</v>
      </c>
    </row>
    <row r="134" spans="1:16" ht="12.75" customHeight="1">
      <c r="A134" s="31">
        <v>124</v>
      </c>
      <c r="B134" s="32" t="s">
        <v>56</v>
      </c>
      <c r="C134" s="33" t="s">
        <v>155</v>
      </c>
      <c r="D134" s="34">
        <v>44560</v>
      </c>
      <c r="E134" s="40">
        <v>883.3</v>
      </c>
      <c r="F134" s="40">
        <v>897.33333333333337</v>
      </c>
      <c r="G134" s="41">
        <v>865.2166666666667</v>
      </c>
      <c r="H134" s="41">
        <v>847.13333333333333</v>
      </c>
      <c r="I134" s="41">
        <v>815.01666666666665</v>
      </c>
      <c r="J134" s="41">
        <v>915.41666666666674</v>
      </c>
      <c r="K134" s="41">
        <v>947.5333333333333</v>
      </c>
      <c r="L134" s="41">
        <v>965.61666666666679</v>
      </c>
      <c r="M134" s="31">
        <v>929.45</v>
      </c>
      <c r="N134" s="31">
        <v>879.25</v>
      </c>
      <c r="O134" s="42">
        <v>16463750</v>
      </c>
      <c r="P134" s="43">
        <v>-1.1631397268497674E-2</v>
      </c>
    </row>
    <row r="135" spans="1:16" ht="12.75" customHeight="1">
      <c r="A135" s="31">
        <v>125</v>
      </c>
      <c r="B135" s="32" t="s">
        <v>44</v>
      </c>
      <c r="C135" s="33" t="s">
        <v>457</v>
      </c>
      <c r="D135" s="34">
        <v>44560</v>
      </c>
      <c r="E135" s="40">
        <v>1641.2</v>
      </c>
      <c r="F135" s="40">
        <v>1661.7</v>
      </c>
      <c r="G135" s="41">
        <v>1615.9</v>
      </c>
      <c r="H135" s="41">
        <v>1590.6000000000001</v>
      </c>
      <c r="I135" s="41">
        <v>1544.8000000000002</v>
      </c>
      <c r="J135" s="41">
        <v>1687</v>
      </c>
      <c r="K135" s="41">
        <v>1732.7999999999997</v>
      </c>
      <c r="L135" s="41">
        <v>1758.1</v>
      </c>
      <c r="M135" s="31">
        <v>1707.5</v>
      </c>
      <c r="N135" s="31">
        <v>1636.4</v>
      </c>
      <c r="O135" s="42">
        <v>2030700</v>
      </c>
      <c r="P135" s="43">
        <v>-2.2738756947953513E-2</v>
      </c>
    </row>
    <row r="136" spans="1:16" ht="12.75" customHeight="1">
      <c r="A136" s="31">
        <v>126</v>
      </c>
      <c r="B136" s="32" t="s">
        <v>47</v>
      </c>
      <c r="C136" s="33" t="s">
        <v>156</v>
      </c>
      <c r="D136" s="34">
        <v>44560</v>
      </c>
      <c r="E136" s="40">
        <v>3258.95</v>
      </c>
      <c r="F136" s="40">
        <v>3269.9666666666667</v>
      </c>
      <c r="G136" s="41">
        <v>3188.0833333333335</v>
      </c>
      <c r="H136" s="41">
        <v>3117.2166666666667</v>
      </c>
      <c r="I136" s="41">
        <v>3035.3333333333335</v>
      </c>
      <c r="J136" s="41">
        <v>3340.8333333333335</v>
      </c>
      <c r="K136" s="41">
        <v>3422.7166666666667</v>
      </c>
      <c r="L136" s="41">
        <v>3493.5833333333335</v>
      </c>
      <c r="M136" s="31">
        <v>3351.85</v>
      </c>
      <c r="N136" s="31">
        <v>3199.1</v>
      </c>
      <c r="O136" s="42">
        <v>575600</v>
      </c>
      <c r="P136" s="43">
        <v>-4.9223653782623056E-2</v>
      </c>
    </row>
    <row r="137" spans="1:16" ht="12.75" customHeight="1">
      <c r="A137" s="31">
        <v>127</v>
      </c>
      <c r="B137" s="32" t="s">
        <v>63</v>
      </c>
      <c r="C137" s="33" t="s">
        <v>157</v>
      </c>
      <c r="D137" s="34">
        <v>44560</v>
      </c>
      <c r="E137" s="40">
        <v>949.1</v>
      </c>
      <c r="F137" s="40">
        <v>957.19999999999993</v>
      </c>
      <c r="G137" s="41">
        <v>935.74999999999989</v>
      </c>
      <c r="H137" s="41">
        <v>922.4</v>
      </c>
      <c r="I137" s="41">
        <v>900.94999999999993</v>
      </c>
      <c r="J137" s="41">
        <v>970.54999999999984</v>
      </c>
      <c r="K137" s="41">
        <v>991.99999999999989</v>
      </c>
      <c r="L137" s="41">
        <v>1005.3499999999998</v>
      </c>
      <c r="M137" s="31">
        <v>978.65</v>
      </c>
      <c r="N137" s="31">
        <v>943.85</v>
      </c>
      <c r="O137" s="42">
        <v>1621750</v>
      </c>
      <c r="P137" s="43">
        <v>4.306020066889632E-2</v>
      </c>
    </row>
    <row r="138" spans="1:16" ht="12.75" customHeight="1">
      <c r="A138" s="31">
        <v>128</v>
      </c>
      <c r="B138" s="32" t="s">
        <v>79</v>
      </c>
      <c r="C138" s="33" t="s">
        <v>158</v>
      </c>
      <c r="D138" s="34">
        <v>44560</v>
      </c>
      <c r="E138" s="40">
        <v>872.2</v>
      </c>
      <c r="F138" s="40">
        <v>877.41666666666663</v>
      </c>
      <c r="G138" s="41">
        <v>864.38333333333321</v>
      </c>
      <c r="H138" s="41">
        <v>856.56666666666661</v>
      </c>
      <c r="I138" s="41">
        <v>843.53333333333319</v>
      </c>
      <c r="J138" s="41">
        <v>885.23333333333323</v>
      </c>
      <c r="K138" s="41">
        <v>898.26666666666677</v>
      </c>
      <c r="L138" s="41">
        <v>906.08333333333326</v>
      </c>
      <c r="M138" s="31">
        <v>890.45</v>
      </c>
      <c r="N138" s="31">
        <v>869.6</v>
      </c>
      <c r="O138" s="42">
        <v>5086800</v>
      </c>
      <c r="P138" s="43">
        <v>-1.8863557458627472E-2</v>
      </c>
    </row>
    <row r="139" spans="1:16" ht="12.75" customHeight="1">
      <c r="A139" s="31">
        <v>129</v>
      </c>
      <c r="B139" s="32" t="s">
        <v>87</v>
      </c>
      <c r="C139" s="33" t="s">
        <v>159</v>
      </c>
      <c r="D139" s="34">
        <v>44560</v>
      </c>
      <c r="E139" s="40">
        <v>4607.25</v>
      </c>
      <c r="F139" s="40">
        <v>4635.666666666667</v>
      </c>
      <c r="G139" s="41">
        <v>4556.9333333333343</v>
      </c>
      <c r="H139" s="41">
        <v>4506.6166666666677</v>
      </c>
      <c r="I139" s="41">
        <v>4427.883333333335</v>
      </c>
      <c r="J139" s="41">
        <v>4685.9833333333336</v>
      </c>
      <c r="K139" s="41">
        <v>4764.7166666666653</v>
      </c>
      <c r="L139" s="41">
        <v>4815.0333333333328</v>
      </c>
      <c r="M139" s="31">
        <v>4714.3999999999996</v>
      </c>
      <c r="N139" s="31">
        <v>4585.3500000000004</v>
      </c>
      <c r="O139" s="42">
        <v>2423400</v>
      </c>
      <c r="P139" s="43">
        <v>-8.4288052373158763E-3</v>
      </c>
    </row>
    <row r="140" spans="1:16" ht="12.75" customHeight="1">
      <c r="A140" s="31">
        <v>130</v>
      </c>
      <c r="B140" s="32" t="s">
        <v>49</v>
      </c>
      <c r="C140" s="33" t="s">
        <v>160</v>
      </c>
      <c r="D140" s="34">
        <v>44560</v>
      </c>
      <c r="E140" s="40">
        <v>213.2</v>
      </c>
      <c r="F140" s="40">
        <v>216.95000000000002</v>
      </c>
      <c r="G140" s="41">
        <v>208.65000000000003</v>
      </c>
      <c r="H140" s="41">
        <v>204.10000000000002</v>
      </c>
      <c r="I140" s="41">
        <v>195.80000000000004</v>
      </c>
      <c r="J140" s="41">
        <v>221.50000000000003</v>
      </c>
      <c r="K140" s="41">
        <v>229.80000000000004</v>
      </c>
      <c r="L140" s="41">
        <v>234.35000000000002</v>
      </c>
      <c r="M140" s="31">
        <v>225.25</v>
      </c>
      <c r="N140" s="31">
        <v>212.4</v>
      </c>
      <c r="O140" s="42">
        <v>30898000</v>
      </c>
      <c r="P140" s="43">
        <v>2.1995832368603842E-2</v>
      </c>
    </row>
    <row r="141" spans="1:16" ht="12.75" customHeight="1">
      <c r="A141" s="31">
        <v>131</v>
      </c>
      <c r="B141" s="32" t="s">
        <v>87</v>
      </c>
      <c r="C141" s="33" t="s">
        <v>161</v>
      </c>
      <c r="D141" s="34">
        <v>44560</v>
      </c>
      <c r="E141" s="40">
        <v>3268.95</v>
      </c>
      <c r="F141" s="40">
        <v>3281.5</v>
      </c>
      <c r="G141" s="41">
        <v>3212.7</v>
      </c>
      <c r="H141" s="41">
        <v>3156.45</v>
      </c>
      <c r="I141" s="41">
        <v>3087.6499999999996</v>
      </c>
      <c r="J141" s="41">
        <v>3337.75</v>
      </c>
      <c r="K141" s="41">
        <v>3406.55</v>
      </c>
      <c r="L141" s="41">
        <v>3462.8</v>
      </c>
      <c r="M141" s="31">
        <v>3350.3</v>
      </c>
      <c r="N141" s="31">
        <v>3225.25</v>
      </c>
      <c r="O141" s="42">
        <v>1566475</v>
      </c>
      <c r="P141" s="43">
        <v>-3.4036867971943443E-3</v>
      </c>
    </row>
    <row r="142" spans="1:16" ht="12.75" customHeight="1">
      <c r="A142" s="31">
        <v>132</v>
      </c>
      <c r="B142" s="32" t="s">
        <v>49</v>
      </c>
      <c r="C142" s="33" t="s">
        <v>162</v>
      </c>
      <c r="D142" s="34">
        <v>44560</v>
      </c>
      <c r="E142" s="40">
        <v>72578.3</v>
      </c>
      <c r="F142" s="40">
        <v>72787.933333333334</v>
      </c>
      <c r="G142" s="41">
        <v>72011.666666666672</v>
      </c>
      <c r="H142" s="41">
        <v>71445.03333333334</v>
      </c>
      <c r="I142" s="41">
        <v>70668.766666666677</v>
      </c>
      <c r="J142" s="41">
        <v>73354.566666666666</v>
      </c>
      <c r="K142" s="41">
        <v>74130.833333333328</v>
      </c>
      <c r="L142" s="41">
        <v>74697.46666666666</v>
      </c>
      <c r="M142" s="31">
        <v>73564.2</v>
      </c>
      <c r="N142" s="31">
        <v>72221.3</v>
      </c>
      <c r="O142" s="42">
        <v>73440</v>
      </c>
      <c r="P142" s="43">
        <v>6.8129172911840855E-4</v>
      </c>
    </row>
    <row r="143" spans="1:16" ht="12.75" customHeight="1">
      <c r="A143" s="31">
        <v>133</v>
      </c>
      <c r="B143" s="32" t="s">
        <v>63</v>
      </c>
      <c r="C143" s="33" t="s">
        <v>163</v>
      </c>
      <c r="D143" s="34">
        <v>44560</v>
      </c>
      <c r="E143" s="40">
        <v>1454.55</v>
      </c>
      <c r="F143" s="40">
        <v>1454.8999999999999</v>
      </c>
      <c r="G143" s="41">
        <v>1440.6999999999998</v>
      </c>
      <c r="H143" s="41">
        <v>1426.85</v>
      </c>
      <c r="I143" s="41">
        <v>1412.6499999999999</v>
      </c>
      <c r="J143" s="41">
        <v>1468.7499999999998</v>
      </c>
      <c r="K143" s="41">
        <v>1482.95</v>
      </c>
      <c r="L143" s="41">
        <v>1496.7999999999997</v>
      </c>
      <c r="M143" s="31">
        <v>1469.1</v>
      </c>
      <c r="N143" s="31">
        <v>1441.05</v>
      </c>
      <c r="O143" s="42">
        <v>3615750</v>
      </c>
      <c r="P143" s="43">
        <v>-6.4914992272024734E-3</v>
      </c>
    </row>
    <row r="144" spans="1:16" ht="12.75" customHeight="1">
      <c r="A144" s="31">
        <v>134</v>
      </c>
      <c r="B144" s="32" t="s">
        <v>44</v>
      </c>
      <c r="C144" s="33" t="s">
        <v>164</v>
      </c>
      <c r="D144" s="34">
        <v>44560</v>
      </c>
      <c r="E144" s="40">
        <v>336.35</v>
      </c>
      <c r="F144" s="40">
        <v>339.36666666666667</v>
      </c>
      <c r="G144" s="41">
        <v>331.58333333333337</v>
      </c>
      <c r="H144" s="41">
        <v>326.81666666666672</v>
      </c>
      <c r="I144" s="41">
        <v>319.03333333333342</v>
      </c>
      <c r="J144" s="41">
        <v>344.13333333333333</v>
      </c>
      <c r="K144" s="41">
        <v>351.91666666666663</v>
      </c>
      <c r="L144" s="41">
        <v>356.68333333333328</v>
      </c>
      <c r="M144" s="31">
        <v>347.15</v>
      </c>
      <c r="N144" s="31">
        <v>334.6</v>
      </c>
      <c r="O144" s="42">
        <v>4640000</v>
      </c>
      <c r="P144" s="43">
        <v>1.8258426966292134E-2</v>
      </c>
    </row>
    <row r="145" spans="1:16" ht="12.75" customHeight="1">
      <c r="A145" s="31">
        <v>135</v>
      </c>
      <c r="B145" s="32" t="s">
        <v>120</v>
      </c>
      <c r="C145" s="33" t="s">
        <v>165</v>
      </c>
      <c r="D145" s="34">
        <v>44560</v>
      </c>
      <c r="E145" s="40">
        <v>98.9</v>
      </c>
      <c r="F145" s="40">
        <v>99.25</v>
      </c>
      <c r="G145" s="41">
        <v>97.1</v>
      </c>
      <c r="H145" s="41">
        <v>95.3</v>
      </c>
      <c r="I145" s="41">
        <v>93.149999999999991</v>
      </c>
      <c r="J145" s="41">
        <v>101.05</v>
      </c>
      <c r="K145" s="41">
        <v>103.2</v>
      </c>
      <c r="L145" s="41">
        <v>105</v>
      </c>
      <c r="M145" s="31">
        <v>101.4</v>
      </c>
      <c r="N145" s="31">
        <v>97.45</v>
      </c>
      <c r="O145" s="42">
        <v>97707500</v>
      </c>
      <c r="P145" s="43">
        <v>1.0460618846694796E-2</v>
      </c>
    </row>
    <row r="146" spans="1:16" ht="12.75" customHeight="1">
      <c r="A146" s="31">
        <v>136</v>
      </c>
      <c r="B146" s="32" t="s">
        <v>44</v>
      </c>
      <c r="C146" s="33" t="s">
        <v>166</v>
      </c>
      <c r="D146" s="34">
        <v>44560</v>
      </c>
      <c r="E146" s="40">
        <v>5421.75</v>
      </c>
      <c r="F146" s="40">
        <v>5435.7333333333336</v>
      </c>
      <c r="G146" s="41">
        <v>5356.2166666666672</v>
      </c>
      <c r="H146" s="41">
        <v>5290.6833333333334</v>
      </c>
      <c r="I146" s="41">
        <v>5211.166666666667</v>
      </c>
      <c r="J146" s="41">
        <v>5501.2666666666673</v>
      </c>
      <c r="K146" s="41">
        <v>5580.7833333333338</v>
      </c>
      <c r="L146" s="41">
        <v>5646.3166666666675</v>
      </c>
      <c r="M146" s="31">
        <v>5515.25</v>
      </c>
      <c r="N146" s="31">
        <v>5370.2</v>
      </c>
      <c r="O146" s="42">
        <v>1465500</v>
      </c>
      <c r="P146" s="43">
        <v>-1.7185011316958671E-2</v>
      </c>
    </row>
    <row r="147" spans="1:16" ht="12.75" customHeight="1">
      <c r="A147" s="31">
        <v>137</v>
      </c>
      <c r="B147" s="32" t="s">
        <v>38</v>
      </c>
      <c r="C147" s="33" t="s">
        <v>167</v>
      </c>
      <c r="D147" s="34">
        <v>44560</v>
      </c>
      <c r="E147" s="40">
        <v>4002.3</v>
      </c>
      <c r="F147" s="40">
        <v>4021.7666666666664</v>
      </c>
      <c r="G147" s="41">
        <v>3959.0333333333328</v>
      </c>
      <c r="H147" s="41">
        <v>3915.7666666666664</v>
      </c>
      <c r="I147" s="41">
        <v>3853.0333333333328</v>
      </c>
      <c r="J147" s="41">
        <v>4065.0333333333328</v>
      </c>
      <c r="K147" s="41">
        <v>4127.7666666666664</v>
      </c>
      <c r="L147" s="41">
        <v>4171.0333333333328</v>
      </c>
      <c r="M147" s="31">
        <v>4084.5</v>
      </c>
      <c r="N147" s="31">
        <v>3978.5</v>
      </c>
      <c r="O147" s="42">
        <v>542025</v>
      </c>
      <c r="P147" s="43">
        <v>-3.9473684210526314E-2</v>
      </c>
    </row>
    <row r="148" spans="1:16" ht="12.75" customHeight="1">
      <c r="A148" s="31">
        <v>138</v>
      </c>
      <c r="B148" s="32" t="s">
        <v>56</v>
      </c>
      <c r="C148" s="33" t="s">
        <v>168</v>
      </c>
      <c r="D148" s="34">
        <v>44560</v>
      </c>
      <c r="E148" s="40">
        <v>19095.849999999999</v>
      </c>
      <c r="F148" s="40">
        <v>19122.283333333333</v>
      </c>
      <c r="G148" s="41">
        <v>18987.066666666666</v>
      </c>
      <c r="H148" s="41">
        <v>18878.283333333333</v>
      </c>
      <c r="I148" s="41">
        <v>18743.066666666666</v>
      </c>
      <c r="J148" s="41">
        <v>19231.066666666666</v>
      </c>
      <c r="K148" s="41">
        <v>19366.283333333333</v>
      </c>
      <c r="L148" s="41">
        <v>19475.066666666666</v>
      </c>
      <c r="M148" s="31">
        <v>19257.5</v>
      </c>
      <c r="N148" s="31">
        <v>19013.5</v>
      </c>
      <c r="O148" s="42">
        <v>305875</v>
      </c>
      <c r="P148" s="43">
        <v>3.0749789385004212E-2</v>
      </c>
    </row>
    <row r="149" spans="1:16" ht="12.75" customHeight="1">
      <c r="A149" s="31">
        <v>139</v>
      </c>
      <c r="B149" s="32" t="s">
        <v>120</v>
      </c>
      <c r="C149" s="33" t="s">
        <v>169</v>
      </c>
      <c r="D149" s="34">
        <v>44560</v>
      </c>
      <c r="E149" s="40">
        <v>135.44999999999999</v>
      </c>
      <c r="F149" s="40">
        <v>135.88333333333333</v>
      </c>
      <c r="G149" s="41">
        <v>134.21666666666664</v>
      </c>
      <c r="H149" s="41">
        <v>132.98333333333332</v>
      </c>
      <c r="I149" s="41">
        <v>131.31666666666663</v>
      </c>
      <c r="J149" s="41">
        <v>137.11666666666665</v>
      </c>
      <c r="K149" s="41">
        <v>138.78333333333333</v>
      </c>
      <c r="L149" s="41">
        <v>140.01666666666665</v>
      </c>
      <c r="M149" s="31">
        <v>137.55000000000001</v>
      </c>
      <c r="N149" s="31">
        <v>134.65</v>
      </c>
      <c r="O149" s="42">
        <v>86919100</v>
      </c>
      <c r="P149" s="43">
        <v>-2.4605920799692428E-3</v>
      </c>
    </row>
    <row r="150" spans="1:16" ht="12.75" customHeight="1">
      <c r="A150" s="31">
        <v>140</v>
      </c>
      <c r="B150" s="32" t="s">
        <v>170</v>
      </c>
      <c r="C150" s="33" t="s">
        <v>171</v>
      </c>
      <c r="D150" s="34">
        <v>44560</v>
      </c>
      <c r="E150" s="40">
        <v>125.2</v>
      </c>
      <c r="F150" s="40">
        <v>125.35000000000001</v>
      </c>
      <c r="G150" s="41">
        <v>123.55000000000001</v>
      </c>
      <c r="H150" s="41">
        <v>121.9</v>
      </c>
      <c r="I150" s="41">
        <v>120.10000000000001</v>
      </c>
      <c r="J150" s="41">
        <v>127.00000000000001</v>
      </c>
      <c r="K150" s="41">
        <v>128.80000000000001</v>
      </c>
      <c r="L150" s="41">
        <v>130.45000000000002</v>
      </c>
      <c r="M150" s="31">
        <v>127.15</v>
      </c>
      <c r="N150" s="31">
        <v>123.7</v>
      </c>
      <c r="O150" s="42">
        <v>64524000</v>
      </c>
      <c r="P150" s="43">
        <v>-5.3432561250940716E-2</v>
      </c>
    </row>
    <row r="151" spans="1:16" ht="12.75" customHeight="1">
      <c r="A151" s="31">
        <v>141</v>
      </c>
      <c r="B151" s="32" t="s">
        <v>97</v>
      </c>
      <c r="C151" s="33" t="s">
        <v>270</v>
      </c>
      <c r="D151" s="34">
        <v>44560</v>
      </c>
      <c r="E151" s="40">
        <v>837.7</v>
      </c>
      <c r="F151" s="40">
        <v>845.44999999999993</v>
      </c>
      <c r="G151" s="41">
        <v>825.49999999999989</v>
      </c>
      <c r="H151" s="41">
        <v>813.3</v>
      </c>
      <c r="I151" s="41">
        <v>793.34999999999991</v>
      </c>
      <c r="J151" s="41">
        <v>857.64999999999986</v>
      </c>
      <c r="K151" s="41">
        <v>877.59999999999991</v>
      </c>
      <c r="L151" s="41">
        <v>889.79999999999984</v>
      </c>
      <c r="M151" s="31">
        <v>865.4</v>
      </c>
      <c r="N151" s="31">
        <v>833.25</v>
      </c>
      <c r="O151" s="42">
        <v>3217200</v>
      </c>
      <c r="P151" s="43">
        <v>-3.1605562579013903E-2</v>
      </c>
    </row>
    <row r="152" spans="1:16" ht="12.75" customHeight="1">
      <c r="A152" s="31">
        <v>142</v>
      </c>
      <c r="B152" s="32" t="s">
        <v>87</v>
      </c>
      <c r="C152" s="33" t="s">
        <v>468</v>
      </c>
      <c r="D152" s="34">
        <v>44560</v>
      </c>
      <c r="E152" s="40">
        <v>4144.3</v>
      </c>
      <c r="F152" s="40">
        <v>4169.2833333333328</v>
      </c>
      <c r="G152" s="41">
        <v>4104.8166666666657</v>
      </c>
      <c r="H152" s="41">
        <v>4065.333333333333</v>
      </c>
      <c r="I152" s="41">
        <v>4000.8666666666659</v>
      </c>
      <c r="J152" s="41">
        <v>4208.7666666666655</v>
      </c>
      <c r="K152" s="41">
        <v>4273.2333333333327</v>
      </c>
      <c r="L152" s="41">
        <v>4312.7166666666653</v>
      </c>
      <c r="M152" s="31">
        <v>4233.75</v>
      </c>
      <c r="N152" s="31">
        <v>4129.8</v>
      </c>
      <c r="O152" s="42">
        <v>654000</v>
      </c>
      <c r="P152" s="43">
        <v>1.8691588785046728E-2</v>
      </c>
    </row>
    <row r="153" spans="1:16" ht="12.75" customHeight="1">
      <c r="A153" s="31">
        <v>143</v>
      </c>
      <c r="B153" s="32" t="s">
        <v>79</v>
      </c>
      <c r="C153" s="33" t="s">
        <v>172</v>
      </c>
      <c r="D153" s="34">
        <v>44560</v>
      </c>
      <c r="E153" s="40">
        <v>139.9</v>
      </c>
      <c r="F153" s="40">
        <v>141.51666666666668</v>
      </c>
      <c r="G153" s="41">
        <v>137.43333333333337</v>
      </c>
      <c r="H153" s="41">
        <v>134.9666666666667</v>
      </c>
      <c r="I153" s="41">
        <v>130.88333333333338</v>
      </c>
      <c r="J153" s="41">
        <v>143.98333333333335</v>
      </c>
      <c r="K153" s="41">
        <v>148.06666666666666</v>
      </c>
      <c r="L153" s="41">
        <v>150.53333333333333</v>
      </c>
      <c r="M153" s="31">
        <v>145.6</v>
      </c>
      <c r="N153" s="31">
        <v>139.05000000000001</v>
      </c>
      <c r="O153" s="42">
        <v>37706900</v>
      </c>
      <c r="P153" s="43">
        <v>-2.2412387938060309E-3</v>
      </c>
    </row>
    <row r="154" spans="1:16" ht="12.75" customHeight="1">
      <c r="A154" s="31">
        <v>144</v>
      </c>
      <c r="B154" s="32" t="s">
        <v>40</v>
      </c>
      <c r="C154" s="33" t="s">
        <v>173</v>
      </c>
      <c r="D154" s="34">
        <v>44560</v>
      </c>
      <c r="E154" s="40">
        <v>38838.15</v>
      </c>
      <c r="F154" s="40">
        <v>39211.916666666664</v>
      </c>
      <c r="G154" s="41">
        <v>38294.083333333328</v>
      </c>
      <c r="H154" s="41">
        <v>37750.016666666663</v>
      </c>
      <c r="I154" s="41">
        <v>36832.183333333327</v>
      </c>
      <c r="J154" s="41">
        <v>39755.98333333333</v>
      </c>
      <c r="K154" s="41">
        <v>40673.816666666658</v>
      </c>
      <c r="L154" s="41">
        <v>41217.883333333331</v>
      </c>
      <c r="M154" s="31">
        <v>40129.75</v>
      </c>
      <c r="N154" s="31">
        <v>38667.85</v>
      </c>
      <c r="O154" s="42">
        <v>83400</v>
      </c>
      <c r="P154" s="43">
        <v>-5.8903182125930938E-2</v>
      </c>
    </row>
    <row r="155" spans="1:16" ht="12.75" customHeight="1">
      <c r="A155" s="31">
        <v>145</v>
      </c>
      <c r="B155" s="278" t="s">
        <v>47</v>
      </c>
      <c r="C155" s="33" t="s">
        <v>174</v>
      </c>
      <c r="D155" s="34">
        <v>44560</v>
      </c>
      <c r="E155" s="40">
        <v>2516.35</v>
      </c>
      <c r="F155" s="40">
        <v>2536.2333333333331</v>
      </c>
      <c r="G155" s="41">
        <v>2472.7666666666664</v>
      </c>
      <c r="H155" s="41">
        <v>2429.1833333333334</v>
      </c>
      <c r="I155" s="41">
        <v>2365.7166666666667</v>
      </c>
      <c r="J155" s="41">
        <v>2579.8166666666662</v>
      </c>
      <c r="K155" s="41">
        <v>2643.2833333333324</v>
      </c>
      <c r="L155" s="41">
        <v>2686.8666666666659</v>
      </c>
      <c r="M155" s="31">
        <v>2599.6999999999998</v>
      </c>
      <c r="N155" s="31">
        <v>2492.65</v>
      </c>
      <c r="O155" s="42">
        <v>3771900</v>
      </c>
      <c r="P155" s="43">
        <v>3.2916392363396972E-3</v>
      </c>
    </row>
    <row r="156" spans="1:16" ht="12.75" customHeight="1">
      <c r="A156" s="31">
        <v>146</v>
      </c>
      <c r="B156" s="32" t="s">
        <v>87</v>
      </c>
      <c r="C156" s="33" t="s">
        <v>473</v>
      </c>
      <c r="D156" s="34">
        <v>44560</v>
      </c>
      <c r="E156" s="40">
        <v>4653.6000000000004</v>
      </c>
      <c r="F156" s="40">
        <v>4659.1500000000005</v>
      </c>
      <c r="G156" s="41">
        <v>4555.4500000000007</v>
      </c>
      <c r="H156" s="41">
        <v>4457.3</v>
      </c>
      <c r="I156" s="41">
        <v>4353.6000000000004</v>
      </c>
      <c r="J156" s="41">
        <v>4757.3000000000011</v>
      </c>
      <c r="K156" s="41">
        <v>4861</v>
      </c>
      <c r="L156" s="41">
        <v>4959.1500000000015</v>
      </c>
      <c r="M156" s="31">
        <v>4762.8500000000004</v>
      </c>
      <c r="N156" s="31">
        <v>4561</v>
      </c>
      <c r="O156" s="42">
        <v>436050</v>
      </c>
      <c r="P156" s="43">
        <v>0.12152777777777778</v>
      </c>
    </row>
    <row r="157" spans="1:16" ht="12.75" customHeight="1">
      <c r="A157" s="31">
        <v>147</v>
      </c>
      <c r="B157" s="32" t="s">
        <v>79</v>
      </c>
      <c r="C157" s="33" t="s">
        <v>175</v>
      </c>
      <c r="D157" s="34">
        <v>44560</v>
      </c>
      <c r="E157" s="40">
        <v>216.55</v>
      </c>
      <c r="F157" s="40">
        <v>217.88333333333333</v>
      </c>
      <c r="G157" s="41">
        <v>214.51666666666665</v>
      </c>
      <c r="H157" s="41">
        <v>212.48333333333332</v>
      </c>
      <c r="I157" s="41">
        <v>209.11666666666665</v>
      </c>
      <c r="J157" s="41">
        <v>219.91666666666666</v>
      </c>
      <c r="K157" s="41">
        <v>223.28333333333333</v>
      </c>
      <c r="L157" s="41">
        <v>225.31666666666666</v>
      </c>
      <c r="M157" s="31">
        <v>221.25</v>
      </c>
      <c r="N157" s="31">
        <v>215.85</v>
      </c>
      <c r="O157" s="42">
        <v>19512000</v>
      </c>
      <c r="P157" s="43">
        <v>-7.7803203661327234E-3</v>
      </c>
    </row>
    <row r="158" spans="1:16" ht="12.75" customHeight="1">
      <c r="A158" s="31">
        <v>148</v>
      </c>
      <c r="B158" s="32" t="s">
        <v>63</v>
      </c>
      <c r="C158" s="33" t="s">
        <v>176</v>
      </c>
      <c r="D158" s="34">
        <v>44560</v>
      </c>
      <c r="E158" s="40">
        <v>119.25</v>
      </c>
      <c r="F158" s="40">
        <v>119.35000000000001</v>
      </c>
      <c r="G158" s="41">
        <v>117.95000000000002</v>
      </c>
      <c r="H158" s="41">
        <v>116.65</v>
      </c>
      <c r="I158" s="41">
        <v>115.25000000000001</v>
      </c>
      <c r="J158" s="41">
        <v>120.65000000000002</v>
      </c>
      <c r="K158" s="41">
        <v>122.05000000000003</v>
      </c>
      <c r="L158" s="41">
        <v>123.35000000000002</v>
      </c>
      <c r="M158" s="31">
        <v>120.75</v>
      </c>
      <c r="N158" s="31">
        <v>118.05</v>
      </c>
      <c r="O158" s="42">
        <v>46506200</v>
      </c>
      <c r="P158" s="43">
        <v>-1.909245455734275E-2</v>
      </c>
    </row>
    <row r="159" spans="1:16" ht="12.75" customHeight="1">
      <c r="A159" s="31">
        <v>149</v>
      </c>
      <c r="B159" s="32" t="s">
        <v>47</v>
      </c>
      <c r="C159" s="33" t="s">
        <v>177</v>
      </c>
      <c r="D159" s="34">
        <v>44560</v>
      </c>
      <c r="E159" s="40">
        <v>4987.3</v>
      </c>
      <c r="F159" s="40">
        <v>4997.05</v>
      </c>
      <c r="G159" s="41">
        <v>4916.1000000000004</v>
      </c>
      <c r="H159" s="41">
        <v>4844.9000000000005</v>
      </c>
      <c r="I159" s="41">
        <v>4763.9500000000007</v>
      </c>
      <c r="J159" s="41">
        <v>5068.25</v>
      </c>
      <c r="K159" s="41">
        <v>5149.1999999999989</v>
      </c>
      <c r="L159" s="41">
        <v>5220.3999999999996</v>
      </c>
      <c r="M159" s="31">
        <v>5078</v>
      </c>
      <c r="N159" s="31">
        <v>4925.8500000000004</v>
      </c>
      <c r="O159" s="42">
        <v>223250</v>
      </c>
      <c r="P159" s="43">
        <v>1.9406392694063926E-2</v>
      </c>
    </row>
    <row r="160" spans="1:16" ht="12.75" customHeight="1">
      <c r="A160" s="31">
        <v>150</v>
      </c>
      <c r="B160" s="32" t="s">
        <v>56</v>
      </c>
      <c r="C160" s="33" t="s">
        <v>178</v>
      </c>
      <c r="D160" s="34">
        <v>44560</v>
      </c>
      <c r="E160" s="40">
        <v>2394.6999999999998</v>
      </c>
      <c r="F160" s="40">
        <v>2400.4166666666665</v>
      </c>
      <c r="G160" s="41">
        <v>2381.9833333333331</v>
      </c>
      <c r="H160" s="41">
        <v>2369.2666666666664</v>
      </c>
      <c r="I160" s="41">
        <v>2350.833333333333</v>
      </c>
      <c r="J160" s="41">
        <v>2413.1333333333332</v>
      </c>
      <c r="K160" s="41">
        <v>2431.5666666666666</v>
      </c>
      <c r="L160" s="41">
        <v>2444.2833333333333</v>
      </c>
      <c r="M160" s="31">
        <v>2418.85</v>
      </c>
      <c r="N160" s="31">
        <v>2387.6999999999998</v>
      </c>
      <c r="O160" s="42">
        <v>2233250</v>
      </c>
      <c r="P160" s="43">
        <v>-2.1470040530178553E-2</v>
      </c>
    </row>
    <row r="161" spans="1:16" ht="12.75" customHeight="1">
      <c r="A161" s="31">
        <v>151</v>
      </c>
      <c r="B161" s="32" t="s">
        <v>38</v>
      </c>
      <c r="C161" s="33" t="s">
        <v>179</v>
      </c>
      <c r="D161" s="34">
        <v>44560</v>
      </c>
      <c r="E161" s="40">
        <v>2976.45</v>
      </c>
      <c r="F161" s="40">
        <v>2992.1166666666668</v>
      </c>
      <c r="G161" s="41">
        <v>2938.9833333333336</v>
      </c>
      <c r="H161" s="41">
        <v>2901.5166666666669</v>
      </c>
      <c r="I161" s="41">
        <v>2848.3833333333337</v>
      </c>
      <c r="J161" s="41">
        <v>3029.5833333333335</v>
      </c>
      <c r="K161" s="41">
        <v>3082.7166666666667</v>
      </c>
      <c r="L161" s="41">
        <v>3120.1833333333334</v>
      </c>
      <c r="M161" s="31">
        <v>3045.25</v>
      </c>
      <c r="N161" s="31">
        <v>2954.65</v>
      </c>
      <c r="O161" s="42">
        <v>1574000</v>
      </c>
      <c r="P161" s="43">
        <v>-3.5539215686274508E-2</v>
      </c>
    </row>
    <row r="162" spans="1:16" ht="12.75" customHeight="1">
      <c r="A162" s="31">
        <v>152</v>
      </c>
      <c r="B162" s="32" t="s">
        <v>58</v>
      </c>
      <c r="C162" s="33" t="s">
        <v>180</v>
      </c>
      <c r="D162" s="34">
        <v>44560</v>
      </c>
      <c r="E162" s="40">
        <v>38.049999999999997</v>
      </c>
      <c r="F162" s="40">
        <v>38.449999999999996</v>
      </c>
      <c r="G162" s="41">
        <v>37.499999999999993</v>
      </c>
      <c r="H162" s="41">
        <v>36.949999999999996</v>
      </c>
      <c r="I162" s="41">
        <v>35.999999999999993</v>
      </c>
      <c r="J162" s="41">
        <v>38.999999999999993</v>
      </c>
      <c r="K162" s="41">
        <v>39.949999999999996</v>
      </c>
      <c r="L162" s="41">
        <v>40.499999999999993</v>
      </c>
      <c r="M162" s="31">
        <v>39.4</v>
      </c>
      <c r="N162" s="31">
        <v>37.9</v>
      </c>
      <c r="O162" s="42">
        <v>318080000</v>
      </c>
      <c r="P162" s="43">
        <v>7.0921985815602835E-3</v>
      </c>
    </row>
    <row r="163" spans="1:16" ht="12.75" customHeight="1">
      <c r="A163" s="31">
        <v>153</v>
      </c>
      <c r="B163" s="32" t="s">
        <v>44</v>
      </c>
      <c r="C163" s="33" t="s">
        <v>272</v>
      </c>
      <c r="D163" s="34">
        <v>44560</v>
      </c>
      <c r="E163" s="40">
        <v>2328.6999999999998</v>
      </c>
      <c r="F163" s="40">
        <v>2356.9</v>
      </c>
      <c r="G163" s="41">
        <v>2293.65</v>
      </c>
      <c r="H163" s="41">
        <v>2258.6</v>
      </c>
      <c r="I163" s="41">
        <v>2195.35</v>
      </c>
      <c r="J163" s="41">
        <v>2391.9500000000003</v>
      </c>
      <c r="K163" s="41">
        <v>2455.2000000000003</v>
      </c>
      <c r="L163" s="41">
        <v>2490.2500000000005</v>
      </c>
      <c r="M163" s="31">
        <v>2420.15</v>
      </c>
      <c r="N163" s="31">
        <v>2321.85</v>
      </c>
      <c r="O163" s="42">
        <v>654900</v>
      </c>
      <c r="P163" s="43">
        <v>-7.9291438211725004E-2</v>
      </c>
    </row>
    <row r="164" spans="1:16" ht="12.75" customHeight="1">
      <c r="A164" s="31">
        <v>154</v>
      </c>
      <c r="B164" s="32" t="s">
        <v>170</v>
      </c>
      <c r="C164" s="33" t="s">
        <v>181</v>
      </c>
      <c r="D164" s="34">
        <v>44560</v>
      </c>
      <c r="E164" s="40">
        <v>203.5</v>
      </c>
      <c r="F164" s="40">
        <v>202.08333333333334</v>
      </c>
      <c r="G164" s="41">
        <v>200.06666666666669</v>
      </c>
      <c r="H164" s="41">
        <v>196.63333333333335</v>
      </c>
      <c r="I164" s="41">
        <v>194.6166666666667</v>
      </c>
      <c r="J164" s="41">
        <v>205.51666666666668</v>
      </c>
      <c r="K164" s="41">
        <v>207.53333333333333</v>
      </c>
      <c r="L164" s="41">
        <v>210.96666666666667</v>
      </c>
      <c r="M164" s="31">
        <v>204.1</v>
      </c>
      <c r="N164" s="31">
        <v>198.65</v>
      </c>
      <c r="O164" s="42">
        <v>19929421</v>
      </c>
      <c r="P164" s="43">
        <v>-3.2008535609495867E-3</v>
      </c>
    </row>
    <row r="165" spans="1:16" ht="12.75" customHeight="1">
      <c r="A165" s="31">
        <v>155</v>
      </c>
      <c r="B165" s="32" t="s">
        <v>182</v>
      </c>
      <c r="C165" s="33" t="s">
        <v>183</v>
      </c>
      <c r="D165" s="34">
        <v>44560</v>
      </c>
      <c r="E165" s="40">
        <v>1313.15</v>
      </c>
      <c r="F165" s="40">
        <v>1324.6499999999999</v>
      </c>
      <c r="G165" s="41">
        <v>1290.6999999999998</v>
      </c>
      <c r="H165" s="41">
        <v>1268.25</v>
      </c>
      <c r="I165" s="41">
        <v>1234.3</v>
      </c>
      <c r="J165" s="41">
        <v>1347.0999999999997</v>
      </c>
      <c r="K165" s="41">
        <v>1381.05</v>
      </c>
      <c r="L165" s="41">
        <v>1403.4999999999995</v>
      </c>
      <c r="M165" s="31">
        <v>1358.6</v>
      </c>
      <c r="N165" s="31">
        <v>1302.2</v>
      </c>
      <c r="O165" s="42">
        <v>3415544</v>
      </c>
      <c r="P165" s="43">
        <v>2.6284348864994028E-3</v>
      </c>
    </row>
    <row r="166" spans="1:16" ht="12.75" customHeight="1">
      <c r="A166" s="31">
        <v>156</v>
      </c>
      <c r="B166" s="32" t="s">
        <v>42</v>
      </c>
      <c r="C166" s="33" t="s">
        <v>184</v>
      </c>
      <c r="D166" s="34">
        <v>44560</v>
      </c>
      <c r="E166" s="40">
        <v>981</v>
      </c>
      <c r="F166" s="40">
        <v>984.6</v>
      </c>
      <c r="G166" s="41">
        <v>973.7</v>
      </c>
      <c r="H166" s="41">
        <v>966.4</v>
      </c>
      <c r="I166" s="41">
        <v>955.5</v>
      </c>
      <c r="J166" s="41">
        <v>991.90000000000009</v>
      </c>
      <c r="K166" s="41">
        <v>1002.8</v>
      </c>
      <c r="L166" s="41">
        <v>1010.1000000000001</v>
      </c>
      <c r="M166" s="31">
        <v>995.5</v>
      </c>
      <c r="N166" s="31">
        <v>977.3</v>
      </c>
      <c r="O166" s="42">
        <v>1723800</v>
      </c>
      <c r="P166" s="43">
        <v>-2.8270244369908961E-2</v>
      </c>
    </row>
    <row r="167" spans="1:16" ht="12.75" customHeight="1">
      <c r="A167" s="31">
        <v>157</v>
      </c>
      <c r="B167" s="32" t="s">
        <v>58</v>
      </c>
      <c r="C167" s="33" t="s">
        <v>185</v>
      </c>
      <c r="D167" s="34">
        <v>44560</v>
      </c>
      <c r="E167" s="40">
        <v>179.6</v>
      </c>
      <c r="F167" s="40">
        <v>182.21666666666667</v>
      </c>
      <c r="G167" s="41">
        <v>176.33333333333334</v>
      </c>
      <c r="H167" s="41">
        <v>173.06666666666666</v>
      </c>
      <c r="I167" s="41">
        <v>167.18333333333334</v>
      </c>
      <c r="J167" s="41">
        <v>185.48333333333335</v>
      </c>
      <c r="K167" s="41">
        <v>191.36666666666667</v>
      </c>
      <c r="L167" s="41">
        <v>194.63333333333335</v>
      </c>
      <c r="M167" s="31">
        <v>188.1</v>
      </c>
      <c r="N167" s="31">
        <v>178.95</v>
      </c>
      <c r="O167" s="42">
        <v>33129600</v>
      </c>
      <c r="P167" s="43">
        <v>4.1385597082953508E-2</v>
      </c>
    </row>
    <row r="168" spans="1:16" ht="12.75" customHeight="1">
      <c r="A168" s="31">
        <v>158</v>
      </c>
      <c r="B168" s="32" t="s">
        <v>170</v>
      </c>
      <c r="C168" s="33" t="s">
        <v>186</v>
      </c>
      <c r="D168" s="34">
        <v>44560</v>
      </c>
      <c r="E168" s="40">
        <v>131.55000000000001</v>
      </c>
      <c r="F168" s="40">
        <v>132.06666666666669</v>
      </c>
      <c r="G168" s="41">
        <v>129.73333333333338</v>
      </c>
      <c r="H168" s="41">
        <v>127.91666666666669</v>
      </c>
      <c r="I168" s="41">
        <v>125.58333333333337</v>
      </c>
      <c r="J168" s="41">
        <v>133.88333333333338</v>
      </c>
      <c r="K168" s="41">
        <v>136.2166666666667</v>
      </c>
      <c r="L168" s="41">
        <v>138.03333333333339</v>
      </c>
      <c r="M168" s="31">
        <v>134.4</v>
      </c>
      <c r="N168" s="31">
        <v>130.25</v>
      </c>
      <c r="O168" s="42">
        <v>47142000</v>
      </c>
      <c r="P168" s="43">
        <v>7.5660425750192356E-3</v>
      </c>
    </row>
    <row r="169" spans="1:16" ht="12.75" customHeight="1">
      <c r="A169" s="31">
        <v>159</v>
      </c>
      <c r="B169" s="279" t="s">
        <v>79</v>
      </c>
      <c r="C169" s="33" t="s">
        <v>187</v>
      </c>
      <c r="D169" s="34">
        <v>44560</v>
      </c>
      <c r="E169" s="40">
        <v>2346.6999999999998</v>
      </c>
      <c r="F169" s="40">
        <v>2361.8166666666666</v>
      </c>
      <c r="G169" s="41">
        <v>2308.583333333333</v>
      </c>
      <c r="H169" s="41">
        <v>2270.4666666666662</v>
      </c>
      <c r="I169" s="41">
        <v>2217.2333333333327</v>
      </c>
      <c r="J169" s="41">
        <v>2399.9333333333334</v>
      </c>
      <c r="K169" s="41">
        <v>2453.166666666667</v>
      </c>
      <c r="L169" s="41">
        <v>2491.2833333333338</v>
      </c>
      <c r="M169" s="31">
        <v>2415.0500000000002</v>
      </c>
      <c r="N169" s="31">
        <v>2323.6999999999998</v>
      </c>
      <c r="O169" s="42">
        <v>37683250</v>
      </c>
      <c r="P169" s="43">
        <v>-9.0787172778311002E-3</v>
      </c>
    </row>
    <row r="170" spans="1:16" ht="12.75" customHeight="1">
      <c r="A170" s="31">
        <v>160</v>
      </c>
      <c r="B170" s="32" t="s">
        <v>120</v>
      </c>
      <c r="C170" s="33" t="s">
        <v>188</v>
      </c>
      <c r="D170" s="34">
        <v>44560</v>
      </c>
      <c r="E170" s="40">
        <v>112.7</v>
      </c>
      <c r="F170" s="40">
        <v>112.46666666666665</v>
      </c>
      <c r="G170" s="41">
        <v>110.88333333333331</v>
      </c>
      <c r="H170" s="41">
        <v>109.06666666666666</v>
      </c>
      <c r="I170" s="41">
        <v>107.48333333333332</v>
      </c>
      <c r="J170" s="41">
        <v>114.2833333333333</v>
      </c>
      <c r="K170" s="41">
        <v>115.86666666666665</v>
      </c>
      <c r="L170" s="41">
        <v>117.68333333333329</v>
      </c>
      <c r="M170" s="31">
        <v>114.05</v>
      </c>
      <c r="N170" s="31">
        <v>110.65</v>
      </c>
      <c r="O170" s="42">
        <v>157894750</v>
      </c>
      <c r="P170" s="43">
        <v>-1.9150191796990262E-2</v>
      </c>
    </row>
    <row r="171" spans="1:16" ht="12.75" customHeight="1">
      <c r="A171" s="31">
        <v>161</v>
      </c>
      <c r="B171" s="32" t="s">
        <v>58</v>
      </c>
      <c r="C171" s="33" t="s">
        <v>275</v>
      </c>
      <c r="D171" s="34">
        <v>44560</v>
      </c>
      <c r="E171" s="40">
        <v>904.05</v>
      </c>
      <c r="F171" s="40">
        <v>907.43333333333339</v>
      </c>
      <c r="G171" s="41">
        <v>893.01666666666677</v>
      </c>
      <c r="H171" s="41">
        <v>881.98333333333335</v>
      </c>
      <c r="I171" s="41">
        <v>867.56666666666672</v>
      </c>
      <c r="J171" s="41">
        <v>918.46666666666681</v>
      </c>
      <c r="K171" s="41">
        <v>932.88333333333333</v>
      </c>
      <c r="L171" s="41">
        <v>943.91666666666686</v>
      </c>
      <c r="M171" s="31">
        <v>921.85</v>
      </c>
      <c r="N171" s="31">
        <v>896.4</v>
      </c>
      <c r="O171" s="42">
        <v>6445500</v>
      </c>
      <c r="P171" s="43">
        <v>-1.346904415703681E-2</v>
      </c>
    </row>
    <row r="172" spans="1:16" ht="12.75" customHeight="1">
      <c r="A172" s="31">
        <v>162</v>
      </c>
      <c r="B172" s="32" t="s">
        <v>63</v>
      </c>
      <c r="C172" s="33" t="s">
        <v>189</v>
      </c>
      <c r="D172" s="34">
        <v>44560</v>
      </c>
      <c r="E172" s="40">
        <v>1144.3</v>
      </c>
      <c r="F172" s="40">
        <v>1150.1666666666667</v>
      </c>
      <c r="G172" s="41">
        <v>1132.8333333333335</v>
      </c>
      <c r="H172" s="41">
        <v>1121.3666666666668</v>
      </c>
      <c r="I172" s="41">
        <v>1104.0333333333335</v>
      </c>
      <c r="J172" s="41">
        <v>1161.6333333333334</v>
      </c>
      <c r="K172" s="41">
        <v>1178.9666666666669</v>
      </c>
      <c r="L172" s="41">
        <v>1190.4333333333334</v>
      </c>
      <c r="M172" s="31">
        <v>1167.5</v>
      </c>
      <c r="N172" s="31">
        <v>1138.7</v>
      </c>
      <c r="O172" s="42">
        <v>7082250</v>
      </c>
      <c r="P172" s="43">
        <v>-3.089080459770115E-2</v>
      </c>
    </row>
    <row r="173" spans="1:16" ht="12.75" customHeight="1">
      <c r="A173" s="31">
        <v>163</v>
      </c>
      <c r="B173" s="32" t="s">
        <v>58</v>
      </c>
      <c r="C173" s="33" t="s">
        <v>190</v>
      </c>
      <c r="D173" s="34">
        <v>44560</v>
      </c>
      <c r="E173" s="40">
        <v>469.1</v>
      </c>
      <c r="F173" s="40">
        <v>472.98333333333335</v>
      </c>
      <c r="G173" s="41">
        <v>463.66666666666669</v>
      </c>
      <c r="H173" s="41">
        <v>458.23333333333335</v>
      </c>
      <c r="I173" s="41">
        <v>448.91666666666669</v>
      </c>
      <c r="J173" s="41">
        <v>478.41666666666669</v>
      </c>
      <c r="K173" s="41">
        <v>487.73333333333329</v>
      </c>
      <c r="L173" s="41">
        <v>493.16666666666669</v>
      </c>
      <c r="M173" s="31">
        <v>482.3</v>
      </c>
      <c r="N173" s="31">
        <v>467.55</v>
      </c>
      <c r="O173" s="42">
        <v>102681000</v>
      </c>
      <c r="P173" s="43">
        <v>-5.6794247948289637E-3</v>
      </c>
    </row>
    <row r="174" spans="1:16" ht="12.75" customHeight="1">
      <c r="A174" s="31">
        <v>164</v>
      </c>
      <c r="B174" s="32" t="s">
        <v>42</v>
      </c>
      <c r="C174" s="33" t="s">
        <v>191</v>
      </c>
      <c r="D174" s="34">
        <v>44560</v>
      </c>
      <c r="E174" s="40">
        <v>26235.15</v>
      </c>
      <c r="F174" s="40">
        <v>26169.333333333332</v>
      </c>
      <c r="G174" s="41">
        <v>25977.816666666666</v>
      </c>
      <c r="H174" s="41">
        <v>25720.483333333334</v>
      </c>
      <c r="I174" s="41">
        <v>25528.966666666667</v>
      </c>
      <c r="J174" s="41">
        <v>26426.666666666664</v>
      </c>
      <c r="K174" s="41">
        <v>26618.183333333334</v>
      </c>
      <c r="L174" s="41">
        <v>26875.516666666663</v>
      </c>
      <c r="M174" s="31">
        <v>26360.85</v>
      </c>
      <c r="N174" s="31">
        <v>25912</v>
      </c>
      <c r="O174" s="42">
        <v>173475</v>
      </c>
      <c r="P174" s="43">
        <v>-1.1819994303617203E-2</v>
      </c>
    </row>
    <row r="175" spans="1:16" ht="12.75" customHeight="1">
      <c r="A175" s="31">
        <v>165</v>
      </c>
      <c r="B175" s="32" t="s">
        <v>70</v>
      </c>
      <c r="C175" s="33" t="s">
        <v>192</v>
      </c>
      <c r="D175" s="34">
        <v>44560</v>
      </c>
      <c r="E175" s="40">
        <v>2428.6999999999998</v>
      </c>
      <c r="F175" s="40">
        <v>2442.2333333333331</v>
      </c>
      <c r="G175" s="41">
        <v>2398.9166666666661</v>
      </c>
      <c r="H175" s="41">
        <v>2369.1333333333328</v>
      </c>
      <c r="I175" s="41">
        <v>2325.8166666666657</v>
      </c>
      <c r="J175" s="41">
        <v>2472.0166666666664</v>
      </c>
      <c r="K175" s="41">
        <v>2515.333333333333</v>
      </c>
      <c r="L175" s="41">
        <v>2545.1166666666668</v>
      </c>
      <c r="M175" s="31">
        <v>2485.5500000000002</v>
      </c>
      <c r="N175" s="31">
        <v>2412.4499999999998</v>
      </c>
      <c r="O175" s="42">
        <v>1874675</v>
      </c>
      <c r="P175" s="43">
        <v>-2.6003714816402342E-2</v>
      </c>
    </row>
    <row r="176" spans="1:16" ht="12.75" customHeight="1">
      <c r="A176" s="31">
        <v>166</v>
      </c>
      <c r="B176" s="32" t="s">
        <v>40</v>
      </c>
      <c r="C176" s="33" t="s">
        <v>193</v>
      </c>
      <c r="D176" s="34">
        <v>44560</v>
      </c>
      <c r="E176" s="40">
        <v>2170.9499999999998</v>
      </c>
      <c r="F176" s="40">
        <v>2191.9833333333331</v>
      </c>
      <c r="G176" s="41">
        <v>2139.0166666666664</v>
      </c>
      <c r="H176" s="41">
        <v>2107.0833333333335</v>
      </c>
      <c r="I176" s="41">
        <v>2054.1166666666668</v>
      </c>
      <c r="J176" s="41">
        <v>2223.9166666666661</v>
      </c>
      <c r="K176" s="41">
        <v>2276.8833333333323</v>
      </c>
      <c r="L176" s="41">
        <v>2308.8166666666657</v>
      </c>
      <c r="M176" s="31">
        <v>2244.9499999999998</v>
      </c>
      <c r="N176" s="31">
        <v>2160.0500000000002</v>
      </c>
      <c r="O176" s="42">
        <v>3263375</v>
      </c>
      <c r="P176" s="43">
        <v>-5.4197007571640761E-2</v>
      </c>
    </row>
    <row r="177" spans="1:16" ht="12.75" customHeight="1">
      <c r="A177" s="31">
        <v>167</v>
      </c>
      <c r="B177" s="32" t="s">
        <v>63</v>
      </c>
      <c r="C177" s="33" t="s">
        <v>194</v>
      </c>
      <c r="D177" s="34">
        <v>44560</v>
      </c>
      <c r="E177" s="40">
        <v>1276.75</v>
      </c>
      <c r="F177" s="40">
        <v>1294.25</v>
      </c>
      <c r="G177" s="41">
        <v>1253.5</v>
      </c>
      <c r="H177" s="41">
        <v>1230.25</v>
      </c>
      <c r="I177" s="41">
        <v>1189.5</v>
      </c>
      <c r="J177" s="41">
        <v>1317.5</v>
      </c>
      <c r="K177" s="41">
        <v>1358.25</v>
      </c>
      <c r="L177" s="41">
        <v>1381.5</v>
      </c>
      <c r="M177" s="31">
        <v>1335</v>
      </c>
      <c r="N177" s="31">
        <v>1271</v>
      </c>
      <c r="O177" s="42">
        <v>3037200</v>
      </c>
      <c r="P177" s="43">
        <v>4.497949464214843E-3</v>
      </c>
    </row>
    <row r="178" spans="1:16" ht="12.75" customHeight="1">
      <c r="A178" s="31">
        <v>168</v>
      </c>
      <c r="B178" s="32" t="s">
        <v>47</v>
      </c>
      <c r="C178" s="33" t="s">
        <v>514</v>
      </c>
      <c r="D178" s="34">
        <v>44560</v>
      </c>
      <c r="E178" s="40">
        <v>421.55</v>
      </c>
      <c r="F178" s="40">
        <v>431.7833333333333</v>
      </c>
      <c r="G178" s="41">
        <v>405.56666666666661</v>
      </c>
      <c r="H178" s="41">
        <v>389.58333333333331</v>
      </c>
      <c r="I178" s="41">
        <v>363.36666666666662</v>
      </c>
      <c r="J178" s="41">
        <v>447.76666666666659</v>
      </c>
      <c r="K178" s="41">
        <v>473.98333333333329</v>
      </c>
      <c r="L178" s="41">
        <v>489.96666666666658</v>
      </c>
      <c r="M178" s="31">
        <v>458</v>
      </c>
      <c r="N178" s="31">
        <v>415.8</v>
      </c>
      <c r="O178" s="42">
        <v>5750325</v>
      </c>
      <c r="P178" s="43">
        <v>-2.7252312259734329E-2</v>
      </c>
    </row>
    <row r="179" spans="1:16" ht="12.75" customHeight="1">
      <c r="A179" s="31">
        <v>169</v>
      </c>
      <c r="B179" s="32" t="s">
        <v>47</v>
      </c>
      <c r="C179" s="33" t="s">
        <v>195</v>
      </c>
      <c r="D179" s="34">
        <v>44560</v>
      </c>
      <c r="E179" s="40">
        <v>769.5</v>
      </c>
      <c r="F179" s="40">
        <v>765.5</v>
      </c>
      <c r="G179" s="41">
        <v>758.35</v>
      </c>
      <c r="H179" s="41">
        <v>747.2</v>
      </c>
      <c r="I179" s="41">
        <v>740.05000000000007</v>
      </c>
      <c r="J179" s="41">
        <v>776.65</v>
      </c>
      <c r="K179" s="41">
        <v>783.80000000000007</v>
      </c>
      <c r="L179" s="41">
        <v>794.94999999999993</v>
      </c>
      <c r="M179" s="31">
        <v>772.65</v>
      </c>
      <c r="N179" s="31">
        <v>754.35</v>
      </c>
      <c r="O179" s="42">
        <v>33817700</v>
      </c>
      <c r="P179" s="43">
        <v>-5.0827144485048527E-2</v>
      </c>
    </row>
    <row r="180" spans="1:16" ht="12.75" customHeight="1">
      <c r="A180" s="31">
        <v>170</v>
      </c>
      <c r="B180" s="32" t="s">
        <v>182</v>
      </c>
      <c r="C180" s="33" t="s">
        <v>196</v>
      </c>
      <c r="D180" s="34">
        <v>44560</v>
      </c>
      <c r="E180" s="40">
        <v>517.1</v>
      </c>
      <c r="F180" s="40">
        <v>517.15</v>
      </c>
      <c r="G180" s="41">
        <v>509.15</v>
      </c>
      <c r="H180" s="41">
        <v>501.2</v>
      </c>
      <c r="I180" s="41">
        <v>493.2</v>
      </c>
      <c r="J180" s="41">
        <v>525.09999999999991</v>
      </c>
      <c r="K180" s="41">
        <v>533.09999999999991</v>
      </c>
      <c r="L180" s="41">
        <v>541.04999999999995</v>
      </c>
      <c r="M180" s="31">
        <v>525.15</v>
      </c>
      <c r="N180" s="31">
        <v>509.2</v>
      </c>
      <c r="O180" s="42">
        <v>12325500</v>
      </c>
      <c r="P180" s="43">
        <v>2.1379738968303294E-2</v>
      </c>
    </row>
    <row r="181" spans="1:16" ht="12.75" customHeight="1">
      <c r="A181" s="31">
        <v>171</v>
      </c>
      <c r="B181" s="32" t="s">
        <v>47</v>
      </c>
      <c r="C181" s="33" t="s">
        <v>277</v>
      </c>
      <c r="D181" s="34">
        <v>44560</v>
      </c>
      <c r="E181" s="40">
        <v>586.15</v>
      </c>
      <c r="F181" s="40">
        <v>593.13333333333333</v>
      </c>
      <c r="G181" s="41">
        <v>577.06666666666661</v>
      </c>
      <c r="H181" s="41">
        <v>567.98333333333323</v>
      </c>
      <c r="I181" s="41">
        <v>551.91666666666652</v>
      </c>
      <c r="J181" s="41">
        <v>602.2166666666667</v>
      </c>
      <c r="K181" s="41">
        <v>618.28333333333353</v>
      </c>
      <c r="L181" s="41">
        <v>627.36666666666679</v>
      </c>
      <c r="M181" s="31">
        <v>609.20000000000005</v>
      </c>
      <c r="N181" s="31">
        <v>584.04999999999995</v>
      </c>
      <c r="O181" s="42">
        <v>1135600</v>
      </c>
      <c r="P181" s="43">
        <v>-6.7690160502442434E-2</v>
      </c>
    </row>
    <row r="182" spans="1:16" ht="12.75" customHeight="1">
      <c r="A182" s="31">
        <v>172</v>
      </c>
      <c r="B182" s="32" t="s">
        <v>38</v>
      </c>
      <c r="C182" s="33" t="s">
        <v>197</v>
      </c>
      <c r="D182" s="34">
        <v>44560</v>
      </c>
      <c r="E182" s="40">
        <v>884.05</v>
      </c>
      <c r="F182" s="40">
        <v>891.25</v>
      </c>
      <c r="G182" s="41">
        <v>871.1</v>
      </c>
      <c r="H182" s="41">
        <v>858.15</v>
      </c>
      <c r="I182" s="41">
        <v>838</v>
      </c>
      <c r="J182" s="41">
        <v>904.2</v>
      </c>
      <c r="K182" s="41">
        <v>924.35000000000014</v>
      </c>
      <c r="L182" s="41">
        <v>937.30000000000007</v>
      </c>
      <c r="M182" s="31">
        <v>911.4</v>
      </c>
      <c r="N182" s="31">
        <v>878.3</v>
      </c>
      <c r="O182" s="42">
        <v>7807000</v>
      </c>
      <c r="P182" s="43">
        <v>-4.3361816094885861E-3</v>
      </c>
    </row>
    <row r="183" spans="1:16" ht="12.75" customHeight="1">
      <c r="A183" s="31">
        <v>173</v>
      </c>
      <c r="B183" s="32" t="s">
        <v>56</v>
      </c>
      <c r="C183" s="33" t="s">
        <v>198</v>
      </c>
      <c r="D183" s="34">
        <v>44560</v>
      </c>
      <c r="E183" s="40">
        <v>727.3</v>
      </c>
      <c r="F183" s="40">
        <v>730.1</v>
      </c>
      <c r="G183" s="41">
        <v>720.40000000000009</v>
      </c>
      <c r="H183" s="41">
        <v>713.50000000000011</v>
      </c>
      <c r="I183" s="41">
        <v>703.80000000000018</v>
      </c>
      <c r="J183" s="41">
        <v>737</v>
      </c>
      <c r="K183" s="41">
        <v>746.7</v>
      </c>
      <c r="L183" s="41">
        <v>753.59999999999991</v>
      </c>
      <c r="M183" s="31">
        <v>739.8</v>
      </c>
      <c r="N183" s="31">
        <v>723.2</v>
      </c>
      <c r="O183" s="42">
        <v>10307925</v>
      </c>
      <c r="P183" s="43">
        <v>-1.5980411108963206E-2</v>
      </c>
    </row>
    <row r="184" spans="1:16" ht="12.75" customHeight="1">
      <c r="A184" s="31">
        <v>174</v>
      </c>
      <c r="B184" s="32" t="s">
        <v>49</v>
      </c>
      <c r="C184" s="33" t="s">
        <v>199</v>
      </c>
      <c r="D184" s="34">
        <v>44560</v>
      </c>
      <c r="E184" s="40">
        <v>471.3</v>
      </c>
      <c r="F184" s="40">
        <v>477.0333333333333</v>
      </c>
      <c r="G184" s="41">
        <v>463.66666666666663</v>
      </c>
      <c r="H184" s="41">
        <v>456.0333333333333</v>
      </c>
      <c r="I184" s="41">
        <v>442.66666666666663</v>
      </c>
      <c r="J184" s="41">
        <v>484.66666666666663</v>
      </c>
      <c r="K184" s="41">
        <v>498.0333333333333</v>
      </c>
      <c r="L184" s="41">
        <v>505.66666666666663</v>
      </c>
      <c r="M184" s="31">
        <v>490.4</v>
      </c>
      <c r="N184" s="31">
        <v>469.4</v>
      </c>
      <c r="O184" s="42">
        <v>91379550</v>
      </c>
      <c r="P184" s="43">
        <v>-3.293620871663399E-2</v>
      </c>
    </row>
    <row r="185" spans="1:16" ht="12.75" customHeight="1">
      <c r="A185" s="31">
        <v>175</v>
      </c>
      <c r="B185" s="32" t="s">
        <v>170</v>
      </c>
      <c r="C185" s="33" t="s">
        <v>200</v>
      </c>
      <c r="D185" s="34">
        <v>44560</v>
      </c>
      <c r="E185" s="40">
        <v>216.05</v>
      </c>
      <c r="F185" s="40">
        <v>217.75</v>
      </c>
      <c r="G185" s="41">
        <v>212.55</v>
      </c>
      <c r="H185" s="41">
        <v>209.05</v>
      </c>
      <c r="I185" s="41">
        <v>203.85000000000002</v>
      </c>
      <c r="J185" s="41">
        <v>221.25</v>
      </c>
      <c r="K185" s="41">
        <v>226.45</v>
      </c>
      <c r="L185" s="41">
        <v>229.95</v>
      </c>
      <c r="M185" s="31">
        <v>222.95</v>
      </c>
      <c r="N185" s="31">
        <v>214.25</v>
      </c>
      <c r="O185" s="42">
        <v>122661000</v>
      </c>
      <c r="P185" s="43">
        <v>-4.1648399824638317E-3</v>
      </c>
    </row>
    <row r="186" spans="1:16" ht="12.75" customHeight="1">
      <c r="A186" s="31">
        <v>176</v>
      </c>
      <c r="B186" s="32" t="s">
        <v>120</v>
      </c>
      <c r="C186" s="33" t="s">
        <v>201</v>
      </c>
      <c r="D186" s="34">
        <v>44560</v>
      </c>
      <c r="E186" s="40">
        <v>1134.3</v>
      </c>
      <c r="F186" s="40">
        <v>1141</v>
      </c>
      <c r="G186" s="41">
        <v>1120.05</v>
      </c>
      <c r="H186" s="41">
        <v>1105.8</v>
      </c>
      <c r="I186" s="41">
        <v>1084.8499999999999</v>
      </c>
      <c r="J186" s="41">
        <v>1155.25</v>
      </c>
      <c r="K186" s="41">
        <v>1176.1999999999998</v>
      </c>
      <c r="L186" s="41">
        <v>1190.45</v>
      </c>
      <c r="M186" s="31">
        <v>1161.95</v>
      </c>
      <c r="N186" s="31">
        <v>1126.75</v>
      </c>
      <c r="O186" s="42">
        <v>50230325</v>
      </c>
      <c r="P186" s="43">
        <v>-8.2485818816500512E-3</v>
      </c>
    </row>
    <row r="187" spans="1:16" ht="12.75" customHeight="1">
      <c r="A187" s="31">
        <v>177</v>
      </c>
      <c r="B187" s="32" t="s">
        <v>87</v>
      </c>
      <c r="C187" s="33" t="s">
        <v>202</v>
      </c>
      <c r="D187" s="34">
        <v>44560</v>
      </c>
      <c r="E187" s="40">
        <v>3595.6</v>
      </c>
      <c r="F187" s="40">
        <v>3610.8833333333337</v>
      </c>
      <c r="G187" s="41">
        <v>3566.7666666666673</v>
      </c>
      <c r="H187" s="41">
        <v>3537.9333333333338</v>
      </c>
      <c r="I187" s="41">
        <v>3493.8166666666675</v>
      </c>
      <c r="J187" s="41">
        <v>3639.7166666666672</v>
      </c>
      <c r="K187" s="41">
        <v>3683.833333333333</v>
      </c>
      <c r="L187" s="41">
        <v>3712.666666666667</v>
      </c>
      <c r="M187" s="31">
        <v>3655</v>
      </c>
      <c r="N187" s="31">
        <v>3582.05</v>
      </c>
      <c r="O187" s="42">
        <v>11565150</v>
      </c>
      <c r="P187" s="43">
        <v>2.572937592294491E-2</v>
      </c>
    </row>
    <row r="188" spans="1:16" ht="12.75" customHeight="1">
      <c r="A188" s="31">
        <v>178</v>
      </c>
      <c r="B188" s="32" t="s">
        <v>87</v>
      </c>
      <c r="C188" s="33" t="s">
        <v>203</v>
      </c>
      <c r="D188" s="34">
        <v>44560</v>
      </c>
      <c r="E188" s="40">
        <v>1647.05</v>
      </c>
      <c r="F188" s="40">
        <v>1651.6666666666667</v>
      </c>
      <c r="G188" s="41">
        <v>1623.3333333333335</v>
      </c>
      <c r="H188" s="41">
        <v>1599.6166666666668</v>
      </c>
      <c r="I188" s="41">
        <v>1571.2833333333335</v>
      </c>
      <c r="J188" s="41">
        <v>1675.3833333333334</v>
      </c>
      <c r="K188" s="41">
        <v>1703.7166666666669</v>
      </c>
      <c r="L188" s="41">
        <v>1727.4333333333334</v>
      </c>
      <c r="M188" s="31">
        <v>1680</v>
      </c>
      <c r="N188" s="31">
        <v>1627.95</v>
      </c>
      <c r="O188" s="42">
        <v>10966200</v>
      </c>
      <c r="P188" s="43">
        <v>2.1933432033777486E-3</v>
      </c>
    </row>
    <row r="189" spans="1:16" ht="12.75" customHeight="1">
      <c r="A189" s="31">
        <v>179</v>
      </c>
      <c r="B189" s="32" t="s">
        <v>56</v>
      </c>
      <c r="C189" s="33" t="s">
        <v>204</v>
      </c>
      <c r="D189" s="34">
        <v>44560</v>
      </c>
      <c r="E189" s="40">
        <v>2285.65</v>
      </c>
      <c r="F189" s="40">
        <v>2297.8666666666668</v>
      </c>
      <c r="G189" s="41">
        <v>2249.0833333333335</v>
      </c>
      <c r="H189" s="41">
        <v>2212.5166666666669</v>
      </c>
      <c r="I189" s="41">
        <v>2163.7333333333336</v>
      </c>
      <c r="J189" s="41">
        <v>2334.4333333333334</v>
      </c>
      <c r="K189" s="41">
        <v>2383.2166666666662</v>
      </c>
      <c r="L189" s="41">
        <v>2419.7833333333333</v>
      </c>
      <c r="M189" s="31">
        <v>2346.65</v>
      </c>
      <c r="N189" s="31">
        <v>2261.3000000000002</v>
      </c>
      <c r="O189" s="42">
        <v>5304375</v>
      </c>
      <c r="P189" s="43">
        <v>-1.2427564057809119E-2</v>
      </c>
    </row>
    <row r="190" spans="1:16" ht="12.75" customHeight="1">
      <c r="A190" s="31">
        <v>180</v>
      </c>
      <c r="B190" s="32" t="s">
        <v>47</v>
      </c>
      <c r="C190" s="33" t="s">
        <v>205</v>
      </c>
      <c r="D190" s="34">
        <v>44560</v>
      </c>
      <c r="E190" s="40">
        <v>3086.45</v>
      </c>
      <c r="F190" s="40">
        <v>3087.7999999999997</v>
      </c>
      <c r="G190" s="41">
        <v>3059.6499999999996</v>
      </c>
      <c r="H190" s="41">
        <v>3032.85</v>
      </c>
      <c r="I190" s="41">
        <v>3004.7</v>
      </c>
      <c r="J190" s="41">
        <v>3114.5999999999995</v>
      </c>
      <c r="K190" s="41">
        <v>3142.75</v>
      </c>
      <c r="L190" s="41">
        <v>3169.5499999999993</v>
      </c>
      <c r="M190" s="31">
        <v>3115.95</v>
      </c>
      <c r="N190" s="31">
        <v>3061</v>
      </c>
      <c r="O190" s="42">
        <v>743000</v>
      </c>
      <c r="P190" s="43">
        <v>6.7340067340067344E-4</v>
      </c>
    </row>
    <row r="191" spans="1:16" ht="12.75" customHeight="1">
      <c r="A191" s="31">
        <v>181</v>
      </c>
      <c r="B191" s="32" t="s">
        <v>170</v>
      </c>
      <c r="C191" s="33" t="s">
        <v>206</v>
      </c>
      <c r="D191" s="34">
        <v>44560</v>
      </c>
      <c r="E191" s="40">
        <v>545.45000000000005</v>
      </c>
      <c r="F191" s="40">
        <v>548.65</v>
      </c>
      <c r="G191" s="41">
        <v>538.25</v>
      </c>
      <c r="H191" s="41">
        <v>531.05000000000007</v>
      </c>
      <c r="I191" s="41">
        <v>520.65000000000009</v>
      </c>
      <c r="J191" s="41">
        <v>555.84999999999991</v>
      </c>
      <c r="K191" s="41">
        <v>566.24999999999977</v>
      </c>
      <c r="L191" s="41">
        <v>573.44999999999982</v>
      </c>
      <c r="M191" s="31">
        <v>559.04999999999995</v>
      </c>
      <c r="N191" s="31">
        <v>541.45000000000005</v>
      </c>
      <c r="O191" s="42">
        <v>4246500</v>
      </c>
      <c r="P191" s="43">
        <v>-5.5703802535023349E-2</v>
      </c>
    </row>
    <row r="192" spans="1:16" ht="12.75" customHeight="1">
      <c r="A192" s="31">
        <v>182</v>
      </c>
      <c r="B192" s="32" t="s">
        <v>44</v>
      </c>
      <c r="C192" s="33" t="s">
        <v>207</v>
      </c>
      <c r="D192" s="34">
        <v>44560</v>
      </c>
      <c r="E192" s="40">
        <v>1036.5999999999999</v>
      </c>
      <c r="F192" s="40">
        <v>1039.6333333333332</v>
      </c>
      <c r="G192" s="41">
        <v>1013.1666666666665</v>
      </c>
      <c r="H192" s="41">
        <v>989.73333333333335</v>
      </c>
      <c r="I192" s="41">
        <v>963.26666666666665</v>
      </c>
      <c r="J192" s="41">
        <v>1063.0666666666664</v>
      </c>
      <c r="K192" s="41">
        <v>1089.5333333333331</v>
      </c>
      <c r="L192" s="41">
        <v>1112.9666666666662</v>
      </c>
      <c r="M192" s="31">
        <v>1066.0999999999999</v>
      </c>
      <c r="N192" s="31">
        <v>1016.2</v>
      </c>
      <c r="O192" s="42">
        <v>2546200</v>
      </c>
      <c r="P192" s="43">
        <v>8.4620135886349604E-2</v>
      </c>
    </row>
    <row r="193" spans="1:16" ht="12.75" customHeight="1">
      <c r="A193" s="31">
        <v>183</v>
      </c>
      <c r="B193" s="32" t="s">
        <v>49</v>
      </c>
      <c r="C193" s="33" t="s">
        <v>208</v>
      </c>
      <c r="D193" s="34">
        <v>44560</v>
      </c>
      <c r="E193" s="40">
        <v>616.9</v>
      </c>
      <c r="F193" s="40">
        <v>622.11666666666667</v>
      </c>
      <c r="G193" s="41">
        <v>607.7833333333333</v>
      </c>
      <c r="H193" s="41">
        <v>598.66666666666663</v>
      </c>
      <c r="I193" s="41">
        <v>584.33333333333326</v>
      </c>
      <c r="J193" s="41">
        <v>631.23333333333335</v>
      </c>
      <c r="K193" s="41">
        <v>645.56666666666661</v>
      </c>
      <c r="L193" s="41">
        <v>654.68333333333339</v>
      </c>
      <c r="M193" s="31">
        <v>636.45000000000005</v>
      </c>
      <c r="N193" s="31">
        <v>613</v>
      </c>
      <c r="O193" s="42">
        <v>9356200</v>
      </c>
      <c r="P193" s="43">
        <v>-8.7146564676956695E-2</v>
      </c>
    </row>
    <row r="194" spans="1:16" ht="12.75" customHeight="1">
      <c r="A194" s="31">
        <v>184</v>
      </c>
      <c r="B194" s="32" t="s">
        <v>56</v>
      </c>
      <c r="C194" s="33" t="s">
        <v>209</v>
      </c>
      <c r="D194" s="34">
        <v>44560</v>
      </c>
      <c r="E194" s="40">
        <v>1550.6</v>
      </c>
      <c r="F194" s="40">
        <v>1565.2166666666665</v>
      </c>
      <c r="G194" s="41">
        <v>1530.4333333333329</v>
      </c>
      <c r="H194" s="41">
        <v>1510.2666666666664</v>
      </c>
      <c r="I194" s="41">
        <v>1475.4833333333329</v>
      </c>
      <c r="J194" s="41">
        <v>1585.383333333333</v>
      </c>
      <c r="K194" s="41">
        <v>1620.1666666666663</v>
      </c>
      <c r="L194" s="41">
        <v>1640.333333333333</v>
      </c>
      <c r="M194" s="31">
        <v>1600</v>
      </c>
      <c r="N194" s="31">
        <v>1545.05</v>
      </c>
      <c r="O194" s="42">
        <v>1254050</v>
      </c>
      <c r="P194" s="43">
        <v>-2.3439629326792041E-2</v>
      </c>
    </row>
    <row r="195" spans="1:16" ht="12.75" customHeight="1">
      <c r="A195" s="31">
        <v>185</v>
      </c>
      <c r="B195" s="32" t="s">
        <v>42</v>
      </c>
      <c r="C195" s="33" t="s">
        <v>210</v>
      </c>
      <c r="D195" s="34">
        <v>44560</v>
      </c>
      <c r="E195" s="40">
        <v>7350.7</v>
      </c>
      <c r="F195" s="40">
        <v>7358.0166666666664</v>
      </c>
      <c r="G195" s="41">
        <v>7313.1333333333332</v>
      </c>
      <c r="H195" s="41">
        <v>7275.5666666666666</v>
      </c>
      <c r="I195" s="41">
        <v>7230.6833333333334</v>
      </c>
      <c r="J195" s="41">
        <v>7395.583333333333</v>
      </c>
      <c r="K195" s="41">
        <v>7440.4666666666662</v>
      </c>
      <c r="L195" s="41">
        <v>7478.0333333333328</v>
      </c>
      <c r="M195" s="31">
        <v>7402.9</v>
      </c>
      <c r="N195" s="31">
        <v>7320.45</v>
      </c>
      <c r="O195" s="42">
        <v>1385300</v>
      </c>
      <c r="P195" s="43">
        <v>-4.3235030043511292E-2</v>
      </c>
    </row>
    <row r="196" spans="1:16" ht="12.75" customHeight="1">
      <c r="A196" s="31">
        <v>186</v>
      </c>
      <c r="B196" s="32" t="s">
        <v>38</v>
      </c>
      <c r="C196" s="33" t="s">
        <v>211</v>
      </c>
      <c r="D196" s="34">
        <v>44560</v>
      </c>
      <c r="E196" s="40">
        <v>718.55</v>
      </c>
      <c r="F196" s="40">
        <v>722.81666666666661</v>
      </c>
      <c r="G196" s="41">
        <v>711.38333333333321</v>
      </c>
      <c r="H196" s="41">
        <v>704.21666666666658</v>
      </c>
      <c r="I196" s="41">
        <v>692.78333333333319</v>
      </c>
      <c r="J196" s="41">
        <v>729.98333333333323</v>
      </c>
      <c r="K196" s="41">
        <v>741.41666666666663</v>
      </c>
      <c r="L196" s="41">
        <v>748.58333333333326</v>
      </c>
      <c r="M196" s="31">
        <v>734.25</v>
      </c>
      <c r="N196" s="31">
        <v>715.65</v>
      </c>
      <c r="O196" s="42">
        <v>24462100</v>
      </c>
      <c r="P196" s="43">
        <v>1.7575167640060566E-2</v>
      </c>
    </row>
    <row r="197" spans="1:16" ht="12.75" customHeight="1">
      <c r="A197" s="31">
        <v>187</v>
      </c>
      <c r="B197" s="32" t="s">
        <v>120</v>
      </c>
      <c r="C197" s="33" t="s">
        <v>212</v>
      </c>
      <c r="D197" s="34">
        <v>44560</v>
      </c>
      <c r="E197" s="40">
        <v>333.65</v>
      </c>
      <c r="F197" s="40">
        <v>337.81666666666666</v>
      </c>
      <c r="G197" s="41">
        <v>327.88333333333333</v>
      </c>
      <c r="H197" s="41">
        <v>322.11666666666667</v>
      </c>
      <c r="I197" s="41">
        <v>312.18333333333334</v>
      </c>
      <c r="J197" s="41">
        <v>343.58333333333331</v>
      </c>
      <c r="K197" s="41">
        <v>353.51666666666659</v>
      </c>
      <c r="L197" s="41">
        <v>359.2833333333333</v>
      </c>
      <c r="M197" s="31">
        <v>347.75</v>
      </c>
      <c r="N197" s="31">
        <v>332.05</v>
      </c>
      <c r="O197" s="42">
        <v>47085900</v>
      </c>
      <c r="P197" s="43">
        <v>-7.0724992352401345E-2</v>
      </c>
    </row>
    <row r="198" spans="1:16" ht="12.75" customHeight="1">
      <c r="A198" s="31">
        <v>188</v>
      </c>
      <c r="B198" s="32" t="s">
        <v>70</v>
      </c>
      <c r="C198" s="33" t="s">
        <v>213</v>
      </c>
      <c r="D198" s="34">
        <v>44560</v>
      </c>
      <c r="E198" s="40">
        <v>1195.95</v>
      </c>
      <c r="F198" s="40">
        <v>1196.95</v>
      </c>
      <c r="G198" s="41">
        <v>1174</v>
      </c>
      <c r="H198" s="41">
        <v>1152.05</v>
      </c>
      <c r="I198" s="41">
        <v>1129.0999999999999</v>
      </c>
      <c r="J198" s="41">
        <v>1218.9000000000001</v>
      </c>
      <c r="K198" s="41">
        <v>1241.8500000000004</v>
      </c>
      <c r="L198" s="41">
        <v>1263.8000000000002</v>
      </c>
      <c r="M198" s="31">
        <v>1219.9000000000001</v>
      </c>
      <c r="N198" s="31">
        <v>1175</v>
      </c>
      <c r="O198" s="42">
        <v>2172000</v>
      </c>
      <c r="P198" s="43">
        <v>-2.7548209366391185E-3</v>
      </c>
    </row>
    <row r="199" spans="1:16" ht="12.75" customHeight="1">
      <c r="A199" s="31">
        <v>189</v>
      </c>
      <c r="B199" s="32" t="s">
        <v>70</v>
      </c>
      <c r="C199" s="33" t="s">
        <v>282</v>
      </c>
      <c r="D199" s="34">
        <v>44560</v>
      </c>
      <c r="E199" s="40">
        <v>1816.8</v>
      </c>
      <c r="F199" s="40">
        <v>1822.7333333333333</v>
      </c>
      <c r="G199" s="41">
        <v>1793.0666666666666</v>
      </c>
      <c r="H199" s="41">
        <v>1769.3333333333333</v>
      </c>
      <c r="I199" s="41">
        <v>1739.6666666666665</v>
      </c>
      <c r="J199" s="41">
        <v>1846.4666666666667</v>
      </c>
      <c r="K199" s="41">
        <v>1876.1333333333332</v>
      </c>
      <c r="L199" s="41">
        <v>1899.8666666666668</v>
      </c>
      <c r="M199" s="31">
        <v>1852.4</v>
      </c>
      <c r="N199" s="31">
        <v>1799</v>
      </c>
      <c r="O199" s="42">
        <v>1074750</v>
      </c>
      <c r="P199" s="43">
        <v>-1.9164955509924708E-2</v>
      </c>
    </row>
    <row r="200" spans="1:16" ht="12.75" customHeight="1">
      <c r="A200" s="31">
        <v>190</v>
      </c>
      <c r="B200" s="32" t="s">
        <v>87</v>
      </c>
      <c r="C200" s="33" t="s">
        <v>214</v>
      </c>
      <c r="D200" s="34">
        <v>44560</v>
      </c>
      <c r="E200" s="40">
        <v>670.75</v>
      </c>
      <c r="F200" s="40">
        <v>665.65</v>
      </c>
      <c r="G200" s="41">
        <v>655.29999999999995</v>
      </c>
      <c r="H200" s="41">
        <v>639.85</v>
      </c>
      <c r="I200" s="41">
        <v>629.5</v>
      </c>
      <c r="J200" s="41">
        <v>681.09999999999991</v>
      </c>
      <c r="K200" s="41">
        <v>691.45</v>
      </c>
      <c r="L200" s="41">
        <v>706.89999999999986</v>
      </c>
      <c r="M200" s="31">
        <v>676</v>
      </c>
      <c r="N200" s="31">
        <v>650.20000000000005</v>
      </c>
      <c r="O200" s="42">
        <v>27018400</v>
      </c>
      <c r="P200" s="43">
        <v>-9.9434696816169801E-2</v>
      </c>
    </row>
    <row r="201" spans="1:16" ht="12.75" customHeight="1">
      <c r="A201" s="31">
        <v>191</v>
      </c>
      <c r="B201" s="32" t="s">
        <v>182</v>
      </c>
      <c r="C201" s="33" t="s">
        <v>215</v>
      </c>
      <c r="D201" s="34">
        <v>44560</v>
      </c>
      <c r="E201" s="40">
        <v>344.2</v>
      </c>
      <c r="F201" s="40">
        <v>349.88333333333338</v>
      </c>
      <c r="G201" s="41">
        <v>333.76666666666677</v>
      </c>
      <c r="H201" s="41">
        <v>323.33333333333337</v>
      </c>
      <c r="I201" s="41">
        <v>307.21666666666675</v>
      </c>
      <c r="J201" s="41">
        <v>360.31666666666678</v>
      </c>
      <c r="K201" s="41">
        <v>376.43333333333345</v>
      </c>
      <c r="L201" s="41">
        <v>386.86666666666679</v>
      </c>
      <c r="M201" s="31">
        <v>366</v>
      </c>
      <c r="N201" s="31">
        <v>339.45</v>
      </c>
      <c r="O201" s="42">
        <v>96693000</v>
      </c>
      <c r="P201" s="43">
        <v>4.8981318752847752E-2</v>
      </c>
    </row>
    <row r="202" spans="1:16" ht="12.75" customHeight="1">
      <c r="A202" s="31"/>
      <c r="B202" s="32"/>
      <c r="C202" s="33"/>
      <c r="D202" s="34"/>
      <c r="E202" s="40"/>
      <c r="F202" s="40"/>
      <c r="G202" s="41"/>
      <c r="H202" s="41"/>
      <c r="I202" s="41"/>
      <c r="J202" s="41"/>
      <c r="K202" s="41"/>
      <c r="L202" s="41"/>
      <c r="M202" s="31"/>
      <c r="N202" s="31"/>
      <c r="O202" s="42"/>
      <c r="P202" s="43"/>
    </row>
    <row r="203" spans="1:16" ht="12.75" customHeight="1">
      <c r="B203" s="45"/>
      <c r="C203" s="44"/>
      <c r="D203" s="46"/>
      <c r="E203" s="47"/>
      <c r="F203" s="47"/>
      <c r="G203" s="48"/>
      <c r="H203" s="48"/>
      <c r="I203" s="48"/>
      <c r="J203" s="48"/>
      <c r="K203" s="48"/>
      <c r="L203" s="1"/>
      <c r="M203" s="1"/>
      <c r="N203" s="1"/>
      <c r="O203" s="1"/>
      <c r="P203" s="1"/>
    </row>
    <row r="204" spans="1:16" ht="12.75" customHeight="1">
      <c r="A204" s="44"/>
      <c r="B204" s="45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12.75" customHeight="1">
      <c r="A205" s="1"/>
      <c r="B205" s="45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12.75" customHeight="1">
      <c r="A206" s="1"/>
      <c r="B206" s="45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12.75" customHeight="1">
      <c r="A207" s="1"/>
      <c r="B207" s="45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12.75" customHeight="1">
      <c r="A210" s="49" t="s">
        <v>216</v>
      </c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12.75" customHeight="1">
      <c r="A211" s="49" t="s">
        <v>217</v>
      </c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49" t="s">
        <v>218</v>
      </c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49" t="s">
        <v>219</v>
      </c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A214" s="49" t="s">
        <v>220</v>
      </c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24" t="s">
        <v>221</v>
      </c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50" t="s">
        <v>222</v>
      </c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50" t="s">
        <v>223</v>
      </c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50" t="s">
        <v>224</v>
      </c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50" t="s">
        <v>225</v>
      </c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50" t="s">
        <v>226</v>
      </c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50" t="s">
        <v>227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50" t="s">
        <v>228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50" t="s">
        <v>229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50" t="s">
        <v>230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spans="1:16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spans="1:16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spans="1:16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spans="1:16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spans="1:16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spans="1:1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spans="1:16" ht="12.75" customHeight="1">
      <c r="A507" s="1"/>
    </row>
  </sheetData>
  <mergeCells count="6">
    <mergeCell ref="G9:I9"/>
    <mergeCell ref="J9:L9"/>
    <mergeCell ref="A9:A10"/>
    <mergeCell ref="B9:B10"/>
    <mergeCell ref="C9:C10"/>
    <mergeCell ref="D9:D10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O500"/>
  <sheetViews>
    <sheetView zoomScale="85" zoomScaleNormal="85" workbookViewId="0">
      <pane ySplit="9" topLeftCell="A10" activePane="bottomLeft" state="frozen"/>
      <selection pane="bottomLeft" activeCell="E31" sqref="E31"/>
    </sheetView>
  </sheetViews>
  <sheetFormatPr defaultColWidth="17.285156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5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5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5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52"/>
      <c r="M4" s="22"/>
      <c r="N4" s="22"/>
      <c r="O4" s="22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51"/>
      <c r="M5" s="23" t="s">
        <v>14</v>
      </c>
      <c r="N5" s="1"/>
      <c r="O5" s="1"/>
    </row>
    <row r="6" spans="1:15" ht="12.75" customHeight="1">
      <c r="A6" s="24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44550</v>
      </c>
      <c r="L6" s="51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51"/>
      <c r="M7" s="1"/>
      <c r="N7" s="1"/>
      <c r="O7" s="1"/>
    </row>
    <row r="8" spans="1:15" ht="28.5" customHeight="1">
      <c r="A8" s="500" t="s">
        <v>16</v>
      </c>
      <c r="B8" s="502"/>
      <c r="C8" s="506" t="s">
        <v>20</v>
      </c>
      <c r="D8" s="506" t="s">
        <v>21</v>
      </c>
      <c r="E8" s="497" t="s">
        <v>22</v>
      </c>
      <c r="F8" s="498"/>
      <c r="G8" s="499"/>
      <c r="H8" s="497" t="s">
        <v>23</v>
      </c>
      <c r="I8" s="498"/>
      <c r="J8" s="499"/>
      <c r="K8" s="26"/>
      <c r="L8" s="53"/>
      <c r="M8" s="53"/>
      <c r="N8" s="1"/>
      <c r="O8" s="1"/>
    </row>
    <row r="9" spans="1:15" ht="36" customHeight="1">
      <c r="A9" s="504"/>
      <c r="B9" s="505"/>
      <c r="C9" s="505"/>
      <c r="D9" s="505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4" t="s">
        <v>32</v>
      </c>
      <c r="M9" s="55" t="s">
        <v>231</v>
      </c>
      <c r="N9" s="1"/>
      <c r="O9" s="1"/>
    </row>
    <row r="10" spans="1:15" ht="12.75" customHeight="1">
      <c r="A10" s="56">
        <v>1</v>
      </c>
      <c r="B10" s="31" t="s">
        <v>232</v>
      </c>
      <c r="C10" s="37">
        <v>16985.2</v>
      </c>
      <c r="D10" s="35">
        <v>17083.266666666666</v>
      </c>
      <c r="E10" s="35">
        <v>16868.383333333331</v>
      </c>
      <c r="F10" s="35">
        <v>16751.566666666666</v>
      </c>
      <c r="G10" s="35">
        <v>16536.683333333331</v>
      </c>
      <c r="H10" s="35">
        <v>17200.083333333332</v>
      </c>
      <c r="I10" s="35">
        <v>17414.966666666671</v>
      </c>
      <c r="J10" s="35">
        <v>17531.783333333333</v>
      </c>
      <c r="K10" s="37">
        <v>17298.150000000001</v>
      </c>
      <c r="L10" s="37">
        <v>16966.45</v>
      </c>
      <c r="M10" s="57"/>
      <c r="N10" s="1"/>
      <c r="O10" s="1"/>
    </row>
    <row r="11" spans="1:15" ht="12.75" customHeight="1">
      <c r="A11" s="56">
        <v>2</v>
      </c>
      <c r="B11" s="31" t="s">
        <v>233</v>
      </c>
      <c r="C11" s="31">
        <v>35618.65</v>
      </c>
      <c r="D11" s="40">
        <v>35901.48333333333</v>
      </c>
      <c r="E11" s="40">
        <v>35252.21666666666</v>
      </c>
      <c r="F11" s="40">
        <v>34885.783333333333</v>
      </c>
      <c r="G11" s="40">
        <v>34236.516666666663</v>
      </c>
      <c r="H11" s="40">
        <v>36267.916666666657</v>
      </c>
      <c r="I11" s="40">
        <v>36917.183333333334</v>
      </c>
      <c r="J11" s="40">
        <v>37283.616666666654</v>
      </c>
      <c r="K11" s="31">
        <v>36550.75</v>
      </c>
      <c r="L11" s="31">
        <v>35535.050000000003</v>
      </c>
      <c r="M11" s="57"/>
      <c r="N11" s="1"/>
      <c r="O11" s="1"/>
    </row>
    <row r="12" spans="1:15" ht="12.75" customHeight="1">
      <c r="A12" s="56">
        <v>3</v>
      </c>
      <c r="B12" s="44" t="s">
        <v>234</v>
      </c>
      <c r="C12" s="31">
        <v>2259.1</v>
      </c>
      <c r="D12" s="40">
        <v>2266.35</v>
      </c>
      <c r="E12" s="40">
        <v>2238.5</v>
      </c>
      <c r="F12" s="40">
        <v>2217.9</v>
      </c>
      <c r="G12" s="40">
        <v>2190.0500000000002</v>
      </c>
      <c r="H12" s="40">
        <v>2286.9499999999998</v>
      </c>
      <c r="I12" s="40">
        <v>2314.7999999999993</v>
      </c>
      <c r="J12" s="40">
        <v>2335.3999999999996</v>
      </c>
      <c r="K12" s="31">
        <v>2294.1999999999998</v>
      </c>
      <c r="L12" s="31">
        <v>2245.75</v>
      </c>
      <c r="M12" s="57"/>
      <c r="N12" s="1"/>
      <c r="O12" s="1"/>
    </row>
    <row r="13" spans="1:15" ht="12.75" customHeight="1">
      <c r="A13" s="56">
        <v>4</v>
      </c>
      <c r="B13" s="31" t="s">
        <v>235</v>
      </c>
      <c r="C13" s="31">
        <v>4891.3500000000004</v>
      </c>
      <c r="D13" s="40">
        <v>4925.7</v>
      </c>
      <c r="E13" s="40">
        <v>4849.2999999999993</v>
      </c>
      <c r="F13" s="40">
        <v>4807.2499999999991</v>
      </c>
      <c r="G13" s="40">
        <v>4730.8499999999985</v>
      </c>
      <c r="H13" s="40">
        <v>4967.75</v>
      </c>
      <c r="I13" s="40">
        <v>5044.1499999999996</v>
      </c>
      <c r="J13" s="40">
        <v>5086.2000000000007</v>
      </c>
      <c r="K13" s="31">
        <v>5002.1000000000004</v>
      </c>
      <c r="L13" s="31">
        <v>4883.6499999999996</v>
      </c>
      <c r="M13" s="57"/>
      <c r="N13" s="1"/>
      <c r="O13" s="1"/>
    </row>
    <row r="14" spans="1:15" ht="12.75" customHeight="1">
      <c r="A14" s="56">
        <v>5</v>
      </c>
      <c r="B14" s="31" t="s">
        <v>236</v>
      </c>
      <c r="C14" s="31">
        <v>36647.9</v>
      </c>
      <c r="D14" s="40">
        <v>36719.699999999997</v>
      </c>
      <c r="E14" s="40">
        <v>36426.149999999994</v>
      </c>
      <c r="F14" s="40">
        <v>36204.399999999994</v>
      </c>
      <c r="G14" s="40">
        <v>35910.849999999991</v>
      </c>
      <c r="H14" s="40">
        <v>36941.449999999997</v>
      </c>
      <c r="I14" s="40">
        <v>37235</v>
      </c>
      <c r="J14" s="40">
        <v>37456.75</v>
      </c>
      <c r="K14" s="31">
        <v>37013.25</v>
      </c>
      <c r="L14" s="31">
        <v>36497.949999999997</v>
      </c>
      <c r="M14" s="57"/>
      <c r="N14" s="1"/>
      <c r="O14" s="1"/>
    </row>
    <row r="15" spans="1:15" ht="12.75" customHeight="1">
      <c r="A15" s="56">
        <v>6</v>
      </c>
      <c r="B15" s="31" t="s">
        <v>237</v>
      </c>
      <c r="C15" s="31">
        <v>3846.45</v>
      </c>
      <c r="D15" s="40">
        <v>3863.7166666666672</v>
      </c>
      <c r="E15" s="40">
        <v>3809.0333333333342</v>
      </c>
      <c r="F15" s="40">
        <v>3771.6166666666672</v>
      </c>
      <c r="G15" s="40">
        <v>3716.9333333333343</v>
      </c>
      <c r="H15" s="40">
        <v>3901.1333333333341</v>
      </c>
      <c r="I15" s="40">
        <v>3955.8166666666666</v>
      </c>
      <c r="J15" s="40">
        <v>3993.233333333334</v>
      </c>
      <c r="K15" s="31">
        <v>3918.4</v>
      </c>
      <c r="L15" s="31">
        <v>3826.3</v>
      </c>
      <c r="M15" s="57"/>
      <c r="N15" s="1"/>
      <c r="O15" s="1"/>
    </row>
    <row r="16" spans="1:15" ht="12.75" customHeight="1">
      <c r="A16" s="56">
        <v>7</v>
      </c>
      <c r="B16" s="31" t="s">
        <v>238</v>
      </c>
      <c r="C16" s="31">
        <v>8267.5499999999993</v>
      </c>
      <c r="D16" s="40">
        <v>8339.9499999999989</v>
      </c>
      <c r="E16" s="40">
        <v>8178.6999999999971</v>
      </c>
      <c r="F16" s="40">
        <v>8089.8499999999985</v>
      </c>
      <c r="G16" s="40">
        <v>7928.5999999999967</v>
      </c>
      <c r="H16" s="40">
        <v>8428.7999999999975</v>
      </c>
      <c r="I16" s="40">
        <v>8590.0500000000011</v>
      </c>
      <c r="J16" s="40">
        <v>8678.8999999999978</v>
      </c>
      <c r="K16" s="31">
        <v>8501.2000000000007</v>
      </c>
      <c r="L16" s="31">
        <v>8251.1</v>
      </c>
      <c r="M16" s="57"/>
      <c r="N16" s="1"/>
      <c r="O16" s="1"/>
    </row>
    <row r="17" spans="1:15" ht="12.75" customHeight="1">
      <c r="A17" s="56">
        <v>8</v>
      </c>
      <c r="B17" s="31" t="s">
        <v>43</v>
      </c>
      <c r="C17" s="31">
        <v>2215.0500000000002</v>
      </c>
      <c r="D17" s="40">
        <v>2232.1833333333334</v>
      </c>
      <c r="E17" s="40">
        <v>2190.3666666666668</v>
      </c>
      <c r="F17" s="40">
        <v>2165.6833333333334</v>
      </c>
      <c r="G17" s="40">
        <v>2123.8666666666668</v>
      </c>
      <c r="H17" s="40">
        <v>2256.8666666666668</v>
      </c>
      <c r="I17" s="40">
        <v>2298.6833333333334</v>
      </c>
      <c r="J17" s="40">
        <v>2323.3666666666668</v>
      </c>
      <c r="K17" s="31">
        <v>2274</v>
      </c>
      <c r="L17" s="31">
        <v>2207.5</v>
      </c>
      <c r="M17" s="31">
        <v>2.90265</v>
      </c>
      <c r="N17" s="1"/>
      <c r="O17" s="1"/>
    </row>
    <row r="18" spans="1:15" ht="12.75" customHeight="1">
      <c r="A18" s="56">
        <v>9</v>
      </c>
      <c r="B18" s="31" t="s">
        <v>59</v>
      </c>
      <c r="C18" s="31">
        <v>1109</v>
      </c>
      <c r="D18" s="40">
        <v>1122.1166666666668</v>
      </c>
      <c r="E18" s="40">
        <v>1085.9333333333336</v>
      </c>
      <c r="F18" s="40">
        <v>1062.8666666666668</v>
      </c>
      <c r="G18" s="40">
        <v>1026.6833333333336</v>
      </c>
      <c r="H18" s="40">
        <v>1145.1833333333336</v>
      </c>
      <c r="I18" s="40">
        <v>1181.366666666667</v>
      </c>
      <c r="J18" s="40">
        <v>1204.4333333333336</v>
      </c>
      <c r="K18" s="31">
        <v>1158.3</v>
      </c>
      <c r="L18" s="31">
        <v>1099.05</v>
      </c>
      <c r="M18" s="31">
        <v>21.526489999999999</v>
      </c>
      <c r="N18" s="1"/>
      <c r="O18" s="1"/>
    </row>
    <row r="19" spans="1:15" ht="12.75" customHeight="1">
      <c r="A19" s="56">
        <v>10</v>
      </c>
      <c r="B19" s="31" t="s">
        <v>39</v>
      </c>
      <c r="C19" s="58">
        <v>969.95</v>
      </c>
      <c r="D19" s="40">
        <v>970.31666666666661</v>
      </c>
      <c r="E19" s="40">
        <v>956.63333333333321</v>
      </c>
      <c r="F19" s="40">
        <v>943.31666666666661</v>
      </c>
      <c r="G19" s="40">
        <v>929.63333333333321</v>
      </c>
      <c r="H19" s="40">
        <v>983.63333333333321</v>
      </c>
      <c r="I19" s="40">
        <v>997.31666666666661</v>
      </c>
      <c r="J19" s="40">
        <v>1010.6333333333332</v>
      </c>
      <c r="K19" s="31">
        <v>984</v>
      </c>
      <c r="L19" s="31">
        <v>957</v>
      </c>
      <c r="M19" s="31">
        <v>3.7477299999999998</v>
      </c>
      <c r="N19" s="1"/>
      <c r="O19" s="1"/>
    </row>
    <row r="20" spans="1:15" ht="12.75" customHeight="1">
      <c r="A20" s="56">
        <v>11</v>
      </c>
      <c r="B20" s="31" t="s">
        <v>45</v>
      </c>
      <c r="C20" s="31">
        <v>1645.3</v>
      </c>
      <c r="D20" s="40">
        <v>1662.4333333333334</v>
      </c>
      <c r="E20" s="40">
        <v>1622.8666666666668</v>
      </c>
      <c r="F20" s="40">
        <v>1600.4333333333334</v>
      </c>
      <c r="G20" s="40">
        <v>1560.8666666666668</v>
      </c>
      <c r="H20" s="40">
        <v>1684.8666666666668</v>
      </c>
      <c r="I20" s="40">
        <v>1724.4333333333334</v>
      </c>
      <c r="J20" s="40">
        <v>1746.8666666666668</v>
      </c>
      <c r="K20" s="31">
        <v>1702</v>
      </c>
      <c r="L20" s="31">
        <v>1640</v>
      </c>
      <c r="M20" s="31">
        <v>12.15873</v>
      </c>
      <c r="N20" s="1"/>
      <c r="O20" s="1"/>
    </row>
    <row r="21" spans="1:15" ht="12.75" customHeight="1">
      <c r="A21" s="56">
        <v>12</v>
      </c>
      <c r="B21" s="31" t="s">
        <v>240</v>
      </c>
      <c r="C21" s="31">
        <v>1413.25</v>
      </c>
      <c r="D21" s="40">
        <v>1405.5666666666666</v>
      </c>
      <c r="E21" s="40">
        <v>1382.6833333333332</v>
      </c>
      <c r="F21" s="40">
        <v>1352.1166666666666</v>
      </c>
      <c r="G21" s="40">
        <v>1329.2333333333331</v>
      </c>
      <c r="H21" s="40">
        <v>1436.1333333333332</v>
      </c>
      <c r="I21" s="40">
        <v>1459.0166666666664</v>
      </c>
      <c r="J21" s="40">
        <v>1489.5833333333333</v>
      </c>
      <c r="K21" s="31">
        <v>1428.45</v>
      </c>
      <c r="L21" s="31">
        <v>1375</v>
      </c>
      <c r="M21" s="31">
        <v>12.1061</v>
      </c>
      <c r="N21" s="1"/>
      <c r="O21" s="1"/>
    </row>
    <row r="22" spans="1:15" ht="12.75" customHeight="1">
      <c r="A22" s="56">
        <v>13</v>
      </c>
      <c r="B22" s="31" t="s">
        <v>46</v>
      </c>
      <c r="C22" s="31">
        <v>723.95</v>
      </c>
      <c r="D22" s="40">
        <v>729.88333333333333</v>
      </c>
      <c r="E22" s="40">
        <v>715.26666666666665</v>
      </c>
      <c r="F22" s="40">
        <v>706.58333333333337</v>
      </c>
      <c r="G22" s="40">
        <v>691.9666666666667</v>
      </c>
      <c r="H22" s="40">
        <v>738.56666666666661</v>
      </c>
      <c r="I22" s="40">
        <v>753.18333333333317</v>
      </c>
      <c r="J22" s="40">
        <v>761.86666666666656</v>
      </c>
      <c r="K22" s="31">
        <v>744.5</v>
      </c>
      <c r="L22" s="31">
        <v>721.2</v>
      </c>
      <c r="M22" s="31">
        <v>49.73404</v>
      </c>
      <c r="N22" s="1"/>
      <c r="O22" s="1"/>
    </row>
    <row r="23" spans="1:15" ht="12.75" customHeight="1">
      <c r="A23" s="56">
        <v>14</v>
      </c>
      <c r="B23" s="31" t="s">
        <v>241</v>
      </c>
      <c r="C23" s="31">
        <v>1861.6</v>
      </c>
      <c r="D23" s="40">
        <v>1886.1833333333334</v>
      </c>
      <c r="E23" s="40">
        <v>1795.3666666666668</v>
      </c>
      <c r="F23" s="40">
        <v>1729.1333333333334</v>
      </c>
      <c r="G23" s="40">
        <v>1638.3166666666668</v>
      </c>
      <c r="H23" s="40">
        <v>1952.4166666666667</v>
      </c>
      <c r="I23" s="40">
        <v>2043.2333333333333</v>
      </c>
      <c r="J23" s="40">
        <v>2109.4666666666667</v>
      </c>
      <c r="K23" s="31">
        <v>1977</v>
      </c>
      <c r="L23" s="31">
        <v>1819.95</v>
      </c>
      <c r="M23" s="31">
        <v>3.9089100000000001</v>
      </c>
      <c r="N23" s="1"/>
      <c r="O23" s="1"/>
    </row>
    <row r="24" spans="1:15" ht="12.75" customHeight="1">
      <c r="A24" s="56">
        <v>15</v>
      </c>
      <c r="B24" s="31" t="s">
        <v>242</v>
      </c>
      <c r="C24" s="31">
        <v>1777.2</v>
      </c>
      <c r="D24" s="40">
        <v>1799.7666666666667</v>
      </c>
      <c r="E24" s="40">
        <v>1727.4333333333334</v>
      </c>
      <c r="F24" s="40">
        <v>1677.6666666666667</v>
      </c>
      <c r="G24" s="40">
        <v>1605.3333333333335</v>
      </c>
      <c r="H24" s="40">
        <v>1849.5333333333333</v>
      </c>
      <c r="I24" s="40">
        <v>1921.8666666666668</v>
      </c>
      <c r="J24" s="40">
        <v>1971.6333333333332</v>
      </c>
      <c r="K24" s="31">
        <v>1872.1</v>
      </c>
      <c r="L24" s="31">
        <v>1750</v>
      </c>
      <c r="M24" s="31">
        <v>5.3917099999999998</v>
      </c>
      <c r="N24" s="1"/>
      <c r="O24" s="1"/>
    </row>
    <row r="25" spans="1:15" ht="12.75" customHeight="1">
      <c r="A25" s="56">
        <v>16</v>
      </c>
      <c r="B25" s="31" t="s">
        <v>243</v>
      </c>
      <c r="C25" s="31">
        <v>116.6</v>
      </c>
      <c r="D25" s="40">
        <v>117.93333333333334</v>
      </c>
      <c r="E25" s="40">
        <v>114.36666666666667</v>
      </c>
      <c r="F25" s="40">
        <v>112.13333333333334</v>
      </c>
      <c r="G25" s="40">
        <v>108.56666666666668</v>
      </c>
      <c r="H25" s="40">
        <v>120.16666666666667</v>
      </c>
      <c r="I25" s="40">
        <v>123.73333333333333</v>
      </c>
      <c r="J25" s="40">
        <v>125.96666666666667</v>
      </c>
      <c r="K25" s="31">
        <v>121.5</v>
      </c>
      <c r="L25" s="31">
        <v>115.7</v>
      </c>
      <c r="M25" s="31">
        <v>36.1492</v>
      </c>
      <c r="N25" s="1"/>
      <c r="O25" s="1"/>
    </row>
    <row r="26" spans="1:15" ht="12.75" customHeight="1">
      <c r="A26" s="56">
        <v>17</v>
      </c>
      <c r="B26" s="31" t="s">
        <v>41</v>
      </c>
      <c r="C26" s="31">
        <v>269.39999999999998</v>
      </c>
      <c r="D26" s="40">
        <v>272.36666666666662</v>
      </c>
      <c r="E26" s="40">
        <v>264.03333333333325</v>
      </c>
      <c r="F26" s="40">
        <v>258.66666666666663</v>
      </c>
      <c r="G26" s="40">
        <v>250.33333333333326</v>
      </c>
      <c r="H26" s="40">
        <v>277.73333333333323</v>
      </c>
      <c r="I26" s="40">
        <v>286.06666666666661</v>
      </c>
      <c r="J26" s="40">
        <v>291.43333333333322</v>
      </c>
      <c r="K26" s="31">
        <v>280.7</v>
      </c>
      <c r="L26" s="31">
        <v>267</v>
      </c>
      <c r="M26" s="31">
        <v>56.582859999999997</v>
      </c>
      <c r="N26" s="1"/>
      <c r="O26" s="1"/>
    </row>
    <row r="27" spans="1:15" ht="12.75" customHeight="1">
      <c r="A27" s="56">
        <v>18</v>
      </c>
      <c r="B27" s="31" t="s">
        <v>244</v>
      </c>
      <c r="C27" s="31">
        <v>2102.35</v>
      </c>
      <c r="D27" s="40">
        <v>2095.7833333333333</v>
      </c>
      <c r="E27" s="40">
        <v>2071.5666666666666</v>
      </c>
      <c r="F27" s="40">
        <v>2040.7833333333333</v>
      </c>
      <c r="G27" s="40">
        <v>2016.5666666666666</v>
      </c>
      <c r="H27" s="40">
        <v>2126.5666666666666</v>
      </c>
      <c r="I27" s="40">
        <v>2150.7833333333328</v>
      </c>
      <c r="J27" s="40">
        <v>2181.5666666666666</v>
      </c>
      <c r="K27" s="31">
        <v>2120</v>
      </c>
      <c r="L27" s="31">
        <v>2065</v>
      </c>
      <c r="M27" s="31">
        <v>0.59028000000000003</v>
      </c>
      <c r="N27" s="1"/>
      <c r="O27" s="1"/>
    </row>
    <row r="28" spans="1:15" ht="12.75" customHeight="1">
      <c r="A28" s="56">
        <v>19</v>
      </c>
      <c r="B28" s="31" t="s">
        <v>52</v>
      </c>
      <c r="C28" s="31">
        <v>748.1</v>
      </c>
      <c r="D28" s="40">
        <v>755.63333333333333</v>
      </c>
      <c r="E28" s="40">
        <v>736.31666666666661</v>
      </c>
      <c r="F28" s="40">
        <v>724.5333333333333</v>
      </c>
      <c r="G28" s="40">
        <v>705.21666666666658</v>
      </c>
      <c r="H28" s="40">
        <v>767.41666666666663</v>
      </c>
      <c r="I28" s="40">
        <v>786.73333333333346</v>
      </c>
      <c r="J28" s="40">
        <v>798.51666666666665</v>
      </c>
      <c r="K28" s="31">
        <v>774.95</v>
      </c>
      <c r="L28" s="31">
        <v>743.85</v>
      </c>
      <c r="M28" s="31">
        <v>5.4786000000000001</v>
      </c>
      <c r="N28" s="1"/>
      <c r="O28" s="1"/>
    </row>
    <row r="29" spans="1:15" ht="12.75" customHeight="1">
      <c r="A29" s="56">
        <v>20</v>
      </c>
      <c r="B29" s="31" t="s">
        <v>48</v>
      </c>
      <c r="C29" s="31">
        <v>3407.35</v>
      </c>
      <c r="D29" s="40">
        <v>3405.75</v>
      </c>
      <c r="E29" s="40">
        <v>3386.5</v>
      </c>
      <c r="F29" s="40">
        <v>3365.65</v>
      </c>
      <c r="G29" s="40">
        <v>3346.4</v>
      </c>
      <c r="H29" s="40">
        <v>3426.6</v>
      </c>
      <c r="I29" s="40">
        <v>3445.85</v>
      </c>
      <c r="J29" s="40">
        <v>3466.7</v>
      </c>
      <c r="K29" s="31">
        <v>3425</v>
      </c>
      <c r="L29" s="31">
        <v>3384.9</v>
      </c>
      <c r="M29" s="31">
        <v>0.69791999999999998</v>
      </c>
      <c r="N29" s="1"/>
      <c r="O29" s="1"/>
    </row>
    <row r="30" spans="1:15" ht="12.75" customHeight="1">
      <c r="A30" s="56">
        <v>21</v>
      </c>
      <c r="B30" s="31" t="s">
        <v>50</v>
      </c>
      <c r="C30" s="31">
        <v>618.29999999999995</v>
      </c>
      <c r="D30" s="40">
        <v>621.13333333333333</v>
      </c>
      <c r="E30" s="40">
        <v>613.26666666666665</v>
      </c>
      <c r="F30" s="40">
        <v>608.23333333333335</v>
      </c>
      <c r="G30" s="40">
        <v>600.36666666666667</v>
      </c>
      <c r="H30" s="40">
        <v>626.16666666666663</v>
      </c>
      <c r="I30" s="40">
        <v>634.03333333333319</v>
      </c>
      <c r="J30" s="40">
        <v>639.06666666666661</v>
      </c>
      <c r="K30" s="31">
        <v>629</v>
      </c>
      <c r="L30" s="31">
        <v>616.1</v>
      </c>
      <c r="M30" s="31">
        <v>4.58446</v>
      </c>
      <c r="N30" s="1"/>
      <c r="O30" s="1"/>
    </row>
    <row r="31" spans="1:15" ht="12.75" customHeight="1">
      <c r="A31" s="56">
        <v>22</v>
      </c>
      <c r="B31" s="31" t="s">
        <v>51</v>
      </c>
      <c r="C31" s="31">
        <v>368.6</v>
      </c>
      <c r="D31" s="40">
        <v>370.93333333333334</v>
      </c>
      <c r="E31" s="40">
        <v>364.66666666666669</v>
      </c>
      <c r="F31" s="40">
        <v>360.73333333333335</v>
      </c>
      <c r="G31" s="40">
        <v>354.4666666666667</v>
      </c>
      <c r="H31" s="40">
        <v>374.86666666666667</v>
      </c>
      <c r="I31" s="40">
        <v>381.13333333333333</v>
      </c>
      <c r="J31" s="40">
        <v>385.06666666666666</v>
      </c>
      <c r="K31" s="31">
        <v>377.2</v>
      </c>
      <c r="L31" s="31">
        <v>367</v>
      </c>
      <c r="M31" s="31">
        <v>17.840769999999999</v>
      </c>
      <c r="N31" s="1"/>
      <c r="O31" s="1"/>
    </row>
    <row r="32" spans="1:15" ht="12.75" customHeight="1">
      <c r="A32" s="56">
        <v>23</v>
      </c>
      <c r="B32" s="31" t="s">
        <v>53</v>
      </c>
      <c r="C32" s="31">
        <v>4786.7</v>
      </c>
      <c r="D32" s="40">
        <v>4905.5666666666666</v>
      </c>
      <c r="E32" s="40">
        <v>4611.1333333333332</v>
      </c>
      <c r="F32" s="40">
        <v>4435.5666666666666</v>
      </c>
      <c r="G32" s="40">
        <v>4141.1333333333332</v>
      </c>
      <c r="H32" s="40">
        <v>5081.1333333333332</v>
      </c>
      <c r="I32" s="40">
        <v>5375.5666666666657</v>
      </c>
      <c r="J32" s="40">
        <v>5551.1333333333332</v>
      </c>
      <c r="K32" s="31">
        <v>5200</v>
      </c>
      <c r="L32" s="31">
        <v>4730</v>
      </c>
      <c r="M32" s="31">
        <v>11.339410000000001</v>
      </c>
      <c r="N32" s="1"/>
      <c r="O32" s="1"/>
    </row>
    <row r="33" spans="1:15" ht="12.75" customHeight="1">
      <c r="A33" s="56">
        <v>24</v>
      </c>
      <c r="B33" s="31" t="s">
        <v>54</v>
      </c>
      <c r="C33" s="31">
        <v>213.3</v>
      </c>
      <c r="D33" s="40">
        <v>214.1</v>
      </c>
      <c r="E33" s="40">
        <v>211.2</v>
      </c>
      <c r="F33" s="40">
        <v>209.1</v>
      </c>
      <c r="G33" s="40">
        <v>206.2</v>
      </c>
      <c r="H33" s="40">
        <v>216.2</v>
      </c>
      <c r="I33" s="40">
        <v>219.10000000000002</v>
      </c>
      <c r="J33" s="40">
        <v>221.2</v>
      </c>
      <c r="K33" s="31">
        <v>217</v>
      </c>
      <c r="L33" s="31">
        <v>212</v>
      </c>
      <c r="M33" s="31">
        <v>20.106570000000001</v>
      </c>
      <c r="N33" s="1"/>
      <c r="O33" s="1"/>
    </row>
    <row r="34" spans="1:15" ht="12.75" customHeight="1">
      <c r="A34" s="56">
        <v>25</v>
      </c>
      <c r="B34" s="31" t="s">
        <v>55</v>
      </c>
      <c r="C34" s="31">
        <v>123.2</v>
      </c>
      <c r="D34" s="40">
        <v>124.03333333333335</v>
      </c>
      <c r="E34" s="40">
        <v>121.31666666666669</v>
      </c>
      <c r="F34" s="40">
        <v>119.43333333333335</v>
      </c>
      <c r="G34" s="40">
        <v>116.7166666666667</v>
      </c>
      <c r="H34" s="40">
        <v>125.91666666666669</v>
      </c>
      <c r="I34" s="40">
        <v>128.63333333333335</v>
      </c>
      <c r="J34" s="40">
        <v>130.51666666666668</v>
      </c>
      <c r="K34" s="31">
        <v>126.75</v>
      </c>
      <c r="L34" s="31">
        <v>122.15</v>
      </c>
      <c r="M34" s="31">
        <v>79.647319999999993</v>
      </c>
      <c r="N34" s="1"/>
      <c r="O34" s="1"/>
    </row>
    <row r="35" spans="1:15" ht="12.75" customHeight="1">
      <c r="A35" s="56">
        <v>26</v>
      </c>
      <c r="B35" s="31" t="s">
        <v>57</v>
      </c>
      <c r="C35" s="31">
        <v>3243.7</v>
      </c>
      <c r="D35" s="40">
        <v>3254.9</v>
      </c>
      <c r="E35" s="40">
        <v>3216.5</v>
      </c>
      <c r="F35" s="40">
        <v>3189.2999999999997</v>
      </c>
      <c r="G35" s="40">
        <v>3150.8999999999996</v>
      </c>
      <c r="H35" s="40">
        <v>3282.1000000000004</v>
      </c>
      <c r="I35" s="40">
        <v>3320.5000000000009</v>
      </c>
      <c r="J35" s="40">
        <v>3347.7000000000007</v>
      </c>
      <c r="K35" s="31">
        <v>3293.3</v>
      </c>
      <c r="L35" s="31">
        <v>3227.7</v>
      </c>
      <c r="M35" s="31">
        <v>10.19403</v>
      </c>
      <c r="N35" s="1"/>
      <c r="O35" s="1"/>
    </row>
    <row r="36" spans="1:15" ht="12.75" customHeight="1">
      <c r="A36" s="56">
        <v>27</v>
      </c>
      <c r="B36" s="31" t="s">
        <v>307</v>
      </c>
      <c r="C36" s="31">
        <v>2241.1</v>
      </c>
      <c r="D36" s="40">
        <v>2245.6499999999996</v>
      </c>
      <c r="E36" s="40">
        <v>2216.5999999999995</v>
      </c>
      <c r="F36" s="40">
        <v>2192.1</v>
      </c>
      <c r="G36" s="40">
        <v>2163.0499999999997</v>
      </c>
      <c r="H36" s="40">
        <v>2270.1499999999992</v>
      </c>
      <c r="I36" s="40">
        <v>2299.1999999999994</v>
      </c>
      <c r="J36" s="40">
        <v>2323.6999999999989</v>
      </c>
      <c r="K36" s="31">
        <v>2274.6999999999998</v>
      </c>
      <c r="L36" s="31">
        <v>2221.15</v>
      </c>
      <c r="M36" s="31">
        <v>2.69834</v>
      </c>
      <c r="N36" s="1"/>
      <c r="O36" s="1"/>
    </row>
    <row r="37" spans="1:15" ht="12.75" customHeight="1">
      <c r="A37" s="56">
        <v>28</v>
      </c>
      <c r="B37" s="31" t="s">
        <v>60</v>
      </c>
      <c r="C37" s="31">
        <v>679.6</v>
      </c>
      <c r="D37" s="40">
        <v>677.96666666666658</v>
      </c>
      <c r="E37" s="40">
        <v>666.93333333333317</v>
      </c>
      <c r="F37" s="40">
        <v>654.26666666666654</v>
      </c>
      <c r="G37" s="40">
        <v>643.23333333333312</v>
      </c>
      <c r="H37" s="40">
        <v>690.63333333333321</v>
      </c>
      <c r="I37" s="40">
        <v>701.66666666666674</v>
      </c>
      <c r="J37" s="40">
        <v>714.33333333333326</v>
      </c>
      <c r="K37" s="31">
        <v>689</v>
      </c>
      <c r="L37" s="31">
        <v>665.3</v>
      </c>
      <c r="M37" s="31">
        <v>18.798259999999999</v>
      </c>
      <c r="N37" s="1"/>
      <c r="O37" s="1"/>
    </row>
    <row r="38" spans="1:15" ht="12.75" customHeight="1">
      <c r="A38" s="56">
        <v>29</v>
      </c>
      <c r="B38" s="31" t="s">
        <v>245</v>
      </c>
      <c r="C38" s="31">
        <v>4697.8</v>
      </c>
      <c r="D38" s="40">
        <v>4720.3999999999996</v>
      </c>
      <c r="E38" s="40">
        <v>4649.5499999999993</v>
      </c>
      <c r="F38" s="40">
        <v>4601.2999999999993</v>
      </c>
      <c r="G38" s="40">
        <v>4530.4499999999989</v>
      </c>
      <c r="H38" s="40">
        <v>4768.6499999999996</v>
      </c>
      <c r="I38" s="40">
        <v>4839.5</v>
      </c>
      <c r="J38" s="40">
        <v>4887.75</v>
      </c>
      <c r="K38" s="31">
        <v>4791.25</v>
      </c>
      <c r="L38" s="31">
        <v>4672.1499999999996</v>
      </c>
      <c r="M38" s="31">
        <v>4.5482399999999998</v>
      </c>
      <c r="N38" s="1"/>
      <c r="O38" s="1"/>
    </row>
    <row r="39" spans="1:15" ht="12.75" customHeight="1">
      <c r="A39" s="56">
        <v>30</v>
      </c>
      <c r="B39" s="31" t="s">
        <v>61</v>
      </c>
      <c r="C39" s="31">
        <v>688.9</v>
      </c>
      <c r="D39" s="40">
        <v>694</v>
      </c>
      <c r="E39" s="40">
        <v>680</v>
      </c>
      <c r="F39" s="40">
        <v>671.1</v>
      </c>
      <c r="G39" s="40">
        <v>657.1</v>
      </c>
      <c r="H39" s="40">
        <v>702.9</v>
      </c>
      <c r="I39" s="40">
        <v>716.9</v>
      </c>
      <c r="J39" s="40">
        <v>725.8</v>
      </c>
      <c r="K39" s="31">
        <v>708</v>
      </c>
      <c r="L39" s="31">
        <v>685.1</v>
      </c>
      <c r="M39" s="31">
        <v>78.447050000000004</v>
      </c>
      <c r="N39" s="1"/>
      <c r="O39" s="1"/>
    </row>
    <row r="40" spans="1:15" ht="12.75" customHeight="1">
      <c r="A40" s="56">
        <v>31</v>
      </c>
      <c r="B40" s="31" t="s">
        <v>62</v>
      </c>
      <c r="C40" s="31">
        <v>3179.15</v>
      </c>
      <c r="D40" s="40">
        <v>3196.6833333333338</v>
      </c>
      <c r="E40" s="40">
        <v>3131.5666666666675</v>
      </c>
      <c r="F40" s="40">
        <v>3083.9833333333336</v>
      </c>
      <c r="G40" s="40">
        <v>3018.8666666666672</v>
      </c>
      <c r="H40" s="40">
        <v>3244.2666666666678</v>
      </c>
      <c r="I40" s="40">
        <v>3309.3833333333337</v>
      </c>
      <c r="J40" s="40">
        <v>3356.9666666666681</v>
      </c>
      <c r="K40" s="31">
        <v>3261.8</v>
      </c>
      <c r="L40" s="31">
        <v>3149.1</v>
      </c>
      <c r="M40" s="31">
        <v>31.706309999999998</v>
      </c>
      <c r="N40" s="1"/>
      <c r="O40" s="1"/>
    </row>
    <row r="41" spans="1:15" ht="12.75" customHeight="1">
      <c r="A41" s="56">
        <v>32</v>
      </c>
      <c r="B41" s="31" t="s">
        <v>65</v>
      </c>
      <c r="C41" s="31">
        <v>6901.1</v>
      </c>
      <c r="D41" s="40">
        <v>6930.3666666666659</v>
      </c>
      <c r="E41" s="40">
        <v>6835.7333333333318</v>
      </c>
      <c r="F41" s="40">
        <v>6770.3666666666659</v>
      </c>
      <c r="G41" s="40">
        <v>6675.7333333333318</v>
      </c>
      <c r="H41" s="40">
        <v>6995.7333333333318</v>
      </c>
      <c r="I41" s="40">
        <v>7090.366666666665</v>
      </c>
      <c r="J41" s="40">
        <v>7155.7333333333318</v>
      </c>
      <c r="K41" s="31">
        <v>7025</v>
      </c>
      <c r="L41" s="31">
        <v>6865</v>
      </c>
      <c r="M41" s="31">
        <v>16.805109999999999</v>
      </c>
      <c r="N41" s="1"/>
      <c r="O41" s="1"/>
    </row>
    <row r="42" spans="1:15" ht="12.75" customHeight="1">
      <c r="A42" s="56">
        <v>33</v>
      </c>
      <c r="B42" s="31" t="s">
        <v>64</v>
      </c>
      <c r="C42" s="31">
        <v>16204.2</v>
      </c>
      <c r="D42" s="40">
        <v>16395.733333333334</v>
      </c>
      <c r="E42" s="40">
        <v>15941.466666666667</v>
      </c>
      <c r="F42" s="40">
        <v>15678.733333333334</v>
      </c>
      <c r="G42" s="40">
        <v>15224.466666666667</v>
      </c>
      <c r="H42" s="40">
        <v>16658.466666666667</v>
      </c>
      <c r="I42" s="40">
        <v>17112.733333333337</v>
      </c>
      <c r="J42" s="40">
        <v>17375.466666666667</v>
      </c>
      <c r="K42" s="31">
        <v>16850</v>
      </c>
      <c r="L42" s="31">
        <v>16133</v>
      </c>
      <c r="M42" s="31">
        <v>3.0543499999999999</v>
      </c>
      <c r="N42" s="1"/>
      <c r="O42" s="1"/>
    </row>
    <row r="43" spans="1:15" ht="12.75" customHeight="1">
      <c r="A43" s="56">
        <v>34</v>
      </c>
      <c r="B43" s="31" t="s">
        <v>246</v>
      </c>
      <c r="C43" s="31">
        <v>5036.3999999999996</v>
      </c>
      <c r="D43" s="40">
        <v>5080.4333333333334</v>
      </c>
      <c r="E43" s="40">
        <v>4962.1166666666668</v>
      </c>
      <c r="F43" s="40">
        <v>4887.833333333333</v>
      </c>
      <c r="G43" s="40">
        <v>4769.5166666666664</v>
      </c>
      <c r="H43" s="40">
        <v>5154.7166666666672</v>
      </c>
      <c r="I43" s="40">
        <v>5273.0333333333347</v>
      </c>
      <c r="J43" s="40">
        <v>5347.3166666666675</v>
      </c>
      <c r="K43" s="31">
        <v>5198.75</v>
      </c>
      <c r="L43" s="31">
        <v>5006.1499999999996</v>
      </c>
      <c r="M43" s="31">
        <v>1.1979900000000001</v>
      </c>
      <c r="N43" s="1"/>
      <c r="O43" s="1"/>
    </row>
    <row r="44" spans="1:15" ht="12.75" customHeight="1">
      <c r="A44" s="56">
        <v>35</v>
      </c>
      <c r="B44" s="31" t="s">
        <v>66</v>
      </c>
      <c r="C44" s="31">
        <v>2206.15</v>
      </c>
      <c r="D44" s="40">
        <v>2217.7999999999997</v>
      </c>
      <c r="E44" s="40">
        <v>2183.3499999999995</v>
      </c>
      <c r="F44" s="40">
        <v>2160.5499999999997</v>
      </c>
      <c r="G44" s="40">
        <v>2126.0999999999995</v>
      </c>
      <c r="H44" s="40">
        <v>2240.5999999999995</v>
      </c>
      <c r="I44" s="40">
        <v>2275.0499999999993</v>
      </c>
      <c r="J44" s="40">
        <v>2297.8499999999995</v>
      </c>
      <c r="K44" s="31">
        <v>2252.25</v>
      </c>
      <c r="L44" s="31">
        <v>2195</v>
      </c>
      <c r="M44" s="31">
        <v>1.5948800000000001</v>
      </c>
      <c r="N44" s="1"/>
      <c r="O44" s="1"/>
    </row>
    <row r="45" spans="1:15" ht="12.75" customHeight="1">
      <c r="A45" s="56">
        <v>36</v>
      </c>
      <c r="B45" s="31" t="s">
        <v>67</v>
      </c>
      <c r="C45" s="31">
        <v>267.05</v>
      </c>
      <c r="D45" s="40">
        <v>269.98333333333329</v>
      </c>
      <c r="E45" s="40">
        <v>262.71666666666658</v>
      </c>
      <c r="F45" s="40">
        <v>258.38333333333327</v>
      </c>
      <c r="G45" s="40">
        <v>251.11666666666656</v>
      </c>
      <c r="H45" s="40">
        <v>274.31666666666661</v>
      </c>
      <c r="I45" s="40">
        <v>281.58333333333337</v>
      </c>
      <c r="J45" s="40">
        <v>285.91666666666663</v>
      </c>
      <c r="K45" s="31">
        <v>277.25</v>
      </c>
      <c r="L45" s="31">
        <v>265.64999999999998</v>
      </c>
      <c r="M45" s="31">
        <v>45.259410000000003</v>
      </c>
      <c r="N45" s="1"/>
      <c r="O45" s="1"/>
    </row>
    <row r="46" spans="1:15" ht="12.75" customHeight="1">
      <c r="A46" s="56">
        <v>37</v>
      </c>
      <c r="B46" s="31" t="s">
        <v>68</v>
      </c>
      <c r="C46" s="31">
        <v>84.9</v>
      </c>
      <c r="D46" s="40">
        <v>86.05</v>
      </c>
      <c r="E46" s="40">
        <v>83.5</v>
      </c>
      <c r="F46" s="40">
        <v>82.100000000000009</v>
      </c>
      <c r="G46" s="40">
        <v>79.550000000000011</v>
      </c>
      <c r="H46" s="40">
        <v>87.449999999999989</v>
      </c>
      <c r="I46" s="40">
        <v>89.999999999999972</v>
      </c>
      <c r="J46" s="40">
        <v>91.399999999999977</v>
      </c>
      <c r="K46" s="31">
        <v>88.6</v>
      </c>
      <c r="L46" s="31">
        <v>84.65</v>
      </c>
      <c r="M46" s="31">
        <v>296.01922999999999</v>
      </c>
      <c r="N46" s="1"/>
      <c r="O46" s="1"/>
    </row>
    <row r="47" spans="1:15" ht="12.75" customHeight="1">
      <c r="A47" s="56">
        <v>38</v>
      </c>
      <c r="B47" s="31" t="s">
        <v>247</v>
      </c>
      <c r="C47" s="31">
        <v>52.7</v>
      </c>
      <c r="D47" s="40">
        <v>53.366666666666674</v>
      </c>
      <c r="E47" s="40">
        <v>51.633333333333347</v>
      </c>
      <c r="F47" s="40">
        <v>50.56666666666667</v>
      </c>
      <c r="G47" s="40">
        <v>48.833333333333343</v>
      </c>
      <c r="H47" s="40">
        <v>54.433333333333351</v>
      </c>
      <c r="I47" s="40">
        <v>56.166666666666671</v>
      </c>
      <c r="J47" s="40">
        <v>57.233333333333356</v>
      </c>
      <c r="K47" s="31">
        <v>55.1</v>
      </c>
      <c r="L47" s="31">
        <v>52.3</v>
      </c>
      <c r="M47" s="31">
        <v>62.521000000000001</v>
      </c>
      <c r="N47" s="1"/>
      <c r="O47" s="1"/>
    </row>
    <row r="48" spans="1:15" ht="12.75" customHeight="1">
      <c r="A48" s="56">
        <v>39</v>
      </c>
      <c r="B48" s="31" t="s">
        <v>69</v>
      </c>
      <c r="C48" s="31">
        <v>1851.65</v>
      </c>
      <c r="D48" s="40">
        <v>1870.7</v>
      </c>
      <c r="E48" s="40">
        <v>1824.75</v>
      </c>
      <c r="F48" s="40">
        <v>1797.85</v>
      </c>
      <c r="G48" s="40">
        <v>1751.8999999999999</v>
      </c>
      <c r="H48" s="40">
        <v>1897.6000000000001</v>
      </c>
      <c r="I48" s="40">
        <v>1943.5500000000004</v>
      </c>
      <c r="J48" s="40">
        <v>1970.4500000000003</v>
      </c>
      <c r="K48" s="31">
        <v>1916.65</v>
      </c>
      <c r="L48" s="31">
        <v>1843.8</v>
      </c>
      <c r="M48" s="31">
        <v>4.4137500000000003</v>
      </c>
      <c r="N48" s="1"/>
      <c r="O48" s="1"/>
    </row>
    <row r="49" spans="1:15" ht="12.75" customHeight="1">
      <c r="A49" s="56">
        <v>40</v>
      </c>
      <c r="B49" s="31" t="s">
        <v>72</v>
      </c>
      <c r="C49" s="31">
        <v>753.25</v>
      </c>
      <c r="D49" s="40">
        <v>756.13333333333333</v>
      </c>
      <c r="E49" s="40">
        <v>748.51666666666665</v>
      </c>
      <c r="F49" s="40">
        <v>743.7833333333333</v>
      </c>
      <c r="G49" s="40">
        <v>736.16666666666663</v>
      </c>
      <c r="H49" s="40">
        <v>760.86666666666667</v>
      </c>
      <c r="I49" s="40">
        <v>768.48333333333323</v>
      </c>
      <c r="J49" s="40">
        <v>773.2166666666667</v>
      </c>
      <c r="K49" s="31">
        <v>763.75</v>
      </c>
      <c r="L49" s="31">
        <v>751.4</v>
      </c>
      <c r="M49" s="31">
        <v>7.8414999999999999</v>
      </c>
      <c r="N49" s="1"/>
      <c r="O49" s="1"/>
    </row>
    <row r="50" spans="1:15" ht="12.75" customHeight="1">
      <c r="A50" s="56">
        <v>41</v>
      </c>
      <c r="B50" s="31" t="s">
        <v>71</v>
      </c>
      <c r="C50" s="31">
        <v>201.3</v>
      </c>
      <c r="D50" s="40">
        <v>203.25</v>
      </c>
      <c r="E50" s="40">
        <v>198.35</v>
      </c>
      <c r="F50" s="40">
        <v>195.4</v>
      </c>
      <c r="G50" s="40">
        <v>190.5</v>
      </c>
      <c r="H50" s="40">
        <v>206.2</v>
      </c>
      <c r="I50" s="40">
        <v>211.09999999999997</v>
      </c>
      <c r="J50" s="40">
        <v>214.04999999999998</v>
      </c>
      <c r="K50" s="31">
        <v>208.15</v>
      </c>
      <c r="L50" s="31">
        <v>200.3</v>
      </c>
      <c r="M50" s="31">
        <v>41.831110000000002</v>
      </c>
      <c r="N50" s="1"/>
      <c r="O50" s="1"/>
    </row>
    <row r="51" spans="1:15" ht="12.75" customHeight="1">
      <c r="A51" s="56">
        <v>42</v>
      </c>
      <c r="B51" s="31" t="s">
        <v>73</v>
      </c>
      <c r="C51" s="31">
        <v>701.05</v>
      </c>
      <c r="D51" s="40">
        <v>708.75</v>
      </c>
      <c r="E51" s="40">
        <v>688.5</v>
      </c>
      <c r="F51" s="40">
        <v>675.95</v>
      </c>
      <c r="G51" s="40">
        <v>655.7</v>
      </c>
      <c r="H51" s="40">
        <v>721.3</v>
      </c>
      <c r="I51" s="40">
        <v>741.55</v>
      </c>
      <c r="J51" s="40">
        <v>754.09999999999991</v>
      </c>
      <c r="K51" s="31">
        <v>729</v>
      </c>
      <c r="L51" s="31">
        <v>696.2</v>
      </c>
      <c r="M51" s="31">
        <v>10.636480000000001</v>
      </c>
      <c r="N51" s="1"/>
      <c r="O51" s="1"/>
    </row>
    <row r="52" spans="1:15" ht="12.75" customHeight="1">
      <c r="A52" s="56">
        <v>43</v>
      </c>
      <c r="B52" s="31" t="s">
        <v>76</v>
      </c>
      <c r="C52" s="31">
        <v>60.15</v>
      </c>
      <c r="D52" s="40">
        <v>61.716666666666661</v>
      </c>
      <c r="E52" s="40">
        <v>58.133333333333326</v>
      </c>
      <c r="F52" s="40">
        <v>56.116666666666667</v>
      </c>
      <c r="G52" s="40">
        <v>52.533333333333331</v>
      </c>
      <c r="H52" s="40">
        <v>63.73333333333332</v>
      </c>
      <c r="I52" s="40">
        <v>67.316666666666649</v>
      </c>
      <c r="J52" s="40">
        <v>69.333333333333314</v>
      </c>
      <c r="K52" s="31">
        <v>65.3</v>
      </c>
      <c r="L52" s="31">
        <v>59.7</v>
      </c>
      <c r="M52" s="31">
        <v>612.15633000000003</v>
      </c>
      <c r="N52" s="1"/>
      <c r="O52" s="1"/>
    </row>
    <row r="53" spans="1:15" ht="12.75" customHeight="1">
      <c r="A53" s="56">
        <v>44</v>
      </c>
      <c r="B53" s="31" t="s">
        <v>80</v>
      </c>
      <c r="C53" s="31">
        <v>384.7</v>
      </c>
      <c r="D53" s="40">
        <v>387.11666666666662</v>
      </c>
      <c r="E53" s="40">
        <v>379.68333333333322</v>
      </c>
      <c r="F53" s="40">
        <v>374.66666666666663</v>
      </c>
      <c r="G53" s="40">
        <v>367.23333333333323</v>
      </c>
      <c r="H53" s="40">
        <v>392.13333333333321</v>
      </c>
      <c r="I53" s="40">
        <v>399.56666666666661</v>
      </c>
      <c r="J53" s="40">
        <v>404.5833333333332</v>
      </c>
      <c r="K53" s="31">
        <v>394.55</v>
      </c>
      <c r="L53" s="31">
        <v>382.1</v>
      </c>
      <c r="M53" s="31">
        <v>80.248609999999999</v>
      </c>
      <c r="N53" s="1"/>
      <c r="O53" s="1"/>
    </row>
    <row r="54" spans="1:15" ht="12.75" customHeight="1">
      <c r="A54" s="56">
        <v>45</v>
      </c>
      <c r="B54" s="31" t="s">
        <v>75</v>
      </c>
      <c r="C54" s="31">
        <v>666.05</v>
      </c>
      <c r="D54" s="40">
        <v>670.94999999999993</v>
      </c>
      <c r="E54" s="40">
        <v>656.19999999999982</v>
      </c>
      <c r="F54" s="40">
        <v>646.34999999999991</v>
      </c>
      <c r="G54" s="40">
        <v>631.5999999999998</v>
      </c>
      <c r="H54" s="40">
        <v>680.79999999999984</v>
      </c>
      <c r="I54" s="40">
        <v>695.55000000000007</v>
      </c>
      <c r="J54" s="40">
        <v>705.39999999999986</v>
      </c>
      <c r="K54" s="31">
        <v>685.7</v>
      </c>
      <c r="L54" s="31">
        <v>661.1</v>
      </c>
      <c r="M54" s="31">
        <v>138.50460000000001</v>
      </c>
      <c r="N54" s="1"/>
      <c r="O54" s="1"/>
    </row>
    <row r="55" spans="1:15" ht="12.75" customHeight="1">
      <c r="A55" s="56">
        <v>46</v>
      </c>
      <c r="B55" s="31" t="s">
        <v>77</v>
      </c>
      <c r="C55" s="31">
        <v>353.25</v>
      </c>
      <c r="D55" s="40">
        <v>356.63333333333338</v>
      </c>
      <c r="E55" s="40">
        <v>346.01666666666677</v>
      </c>
      <c r="F55" s="40">
        <v>338.78333333333336</v>
      </c>
      <c r="G55" s="40">
        <v>328.16666666666674</v>
      </c>
      <c r="H55" s="40">
        <v>363.86666666666679</v>
      </c>
      <c r="I55" s="40">
        <v>374.48333333333346</v>
      </c>
      <c r="J55" s="40">
        <v>381.71666666666681</v>
      </c>
      <c r="K55" s="31">
        <v>367.25</v>
      </c>
      <c r="L55" s="31">
        <v>349.4</v>
      </c>
      <c r="M55" s="31">
        <v>21.084440000000001</v>
      </c>
      <c r="N55" s="1"/>
      <c r="O55" s="1"/>
    </row>
    <row r="56" spans="1:15" ht="12.75" customHeight="1">
      <c r="A56" s="56">
        <v>47</v>
      </c>
      <c r="B56" s="31" t="s">
        <v>78</v>
      </c>
      <c r="C56" s="31">
        <v>16101.2</v>
      </c>
      <c r="D56" s="40">
        <v>16235.266666666668</v>
      </c>
      <c r="E56" s="40">
        <v>15901.183333333338</v>
      </c>
      <c r="F56" s="40">
        <v>15701.16666666667</v>
      </c>
      <c r="G56" s="40">
        <v>15367.083333333339</v>
      </c>
      <c r="H56" s="40">
        <v>16435.283333333336</v>
      </c>
      <c r="I56" s="40">
        <v>16769.366666666669</v>
      </c>
      <c r="J56" s="40">
        <v>16969.383333333335</v>
      </c>
      <c r="K56" s="31">
        <v>16569.349999999999</v>
      </c>
      <c r="L56" s="31">
        <v>16035.25</v>
      </c>
      <c r="M56" s="31">
        <v>0.27342</v>
      </c>
      <c r="N56" s="1"/>
      <c r="O56" s="1"/>
    </row>
    <row r="57" spans="1:15" ht="12.75" customHeight="1">
      <c r="A57" s="56">
        <v>48</v>
      </c>
      <c r="B57" s="31" t="s">
        <v>81</v>
      </c>
      <c r="C57" s="31">
        <v>3536.15</v>
      </c>
      <c r="D57" s="40">
        <v>3530.7166666666667</v>
      </c>
      <c r="E57" s="40">
        <v>3505.4333333333334</v>
      </c>
      <c r="F57" s="40">
        <v>3474.7166666666667</v>
      </c>
      <c r="G57" s="40">
        <v>3449.4333333333334</v>
      </c>
      <c r="H57" s="40">
        <v>3561.4333333333334</v>
      </c>
      <c r="I57" s="40">
        <v>3586.7166666666672</v>
      </c>
      <c r="J57" s="40">
        <v>3617.4333333333334</v>
      </c>
      <c r="K57" s="31">
        <v>3556</v>
      </c>
      <c r="L57" s="31">
        <v>3500</v>
      </c>
      <c r="M57" s="31">
        <v>3.07396</v>
      </c>
      <c r="N57" s="1"/>
      <c r="O57" s="1"/>
    </row>
    <row r="58" spans="1:15" ht="12.75" customHeight="1">
      <c r="A58" s="56">
        <v>49</v>
      </c>
      <c r="B58" s="31" t="s">
        <v>82</v>
      </c>
      <c r="C58" s="31">
        <v>459.5</v>
      </c>
      <c r="D58" s="40">
        <v>459.34999999999997</v>
      </c>
      <c r="E58" s="40">
        <v>452.69999999999993</v>
      </c>
      <c r="F58" s="40">
        <v>445.9</v>
      </c>
      <c r="G58" s="40">
        <v>439.24999999999994</v>
      </c>
      <c r="H58" s="40">
        <v>466.14999999999992</v>
      </c>
      <c r="I58" s="40">
        <v>472.7999999999999</v>
      </c>
      <c r="J58" s="40">
        <v>479.59999999999991</v>
      </c>
      <c r="K58" s="31">
        <v>466</v>
      </c>
      <c r="L58" s="31">
        <v>452.55</v>
      </c>
      <c r="M58" s="31">
        <v>16.93403</v>
      </c>
      <c r="N58" s="1"/>
      <c r="O58" s="1"/>
    </row>
    <row r="59" spans="1:15" ht="12.75" customHeight="1">
      <c r="A59" s="56">
        <v>50</v>
      </c>
      <c r="B59" s="31" t="s">
        <v>83</v>
      </c>
      <c r="C59" s="31">
        <v>202.1</v>
      </c>
      <c r="D59" s="40">
        <v>204.86666666666667</v>
      </c>
      <c r="E59" s="40">
        <v>198.33333333333334</v>
      </c>
      <c r="F59" s="40">
        <v>194.56666666666666</v>
      </c>
      <c r="G59" s="40">
        <v>188.03333333333333</v>
      </c>
      <c r="H59" s="40">
        <v>208.63333333333335</v>
      </c>
      <c r="I59" s="40">
        <v>215.16666666666666</v>
      </c>
      <c r="J59" s="40">
        <v>218.93333333333337</v>
      </c>
      <c r="K59" s="31">
        <v>211.4</v>
      </c>
      <c r="L59" s="31">
        <v>201.1</v>
      </c>
      <c r="M59" s="31">
        <v>95.137090000000001</v>
      </c>
      <c r="N59" s="1"/>
      <c r="O59" s="1"/>
    </row>
    <row r="60" spans="1:15" ht="12.75" customHeight="1">
      <c r="A60" s="56">
        <v>51</v>
      </c>
      <c r="B60" s="31" t="s">
        <v>250</v>
      </c>
      <c r="C60" s="31">
        <v>125.65</v>
      </c>
      <c r="D60" s="40">
        <v>125.43333333333334</v>
      </c>
      <c r="E60" s="40">
        <v>124.86666666666667</v>
      </c>
      <c r="F60" s="40">
        <v>124.08333333333334</v>
      </c>
      <c r="G60" s="40">
        <v>123.51666666666668</v>
      </c>
      <c r="H60" s="40">
        <v>126.21666666666667</v>
      </c>
      <c r="I60" s="40">
        <v>126.78333333333333</v>
      </c>
      <c r="J60" s="40">
        <v>127.56666666666666</v>
      </c>
      <c r="K60" s="31">
        <v>126</v>
      </c>
      <c r="L60" s="31">
        <v>124.65</v>
      </c>
      <c r="M60" s="31">
        <v>12.153729999999999</v>
      </c>
      <c r="N60" s="1"/>
      <c r="O60" s="1"/>
    </row>
    <row r="61" spans="1:15" ht="12.75" customHeight="1">
      <c r="A61" s="56">
        <v>52</v>
      </c>
      <c r="B61" s="31" t="s">
        <v>84</v>
      </c>
      <c r="C61" s="31">
        <v>510.35</v>
      </c>
      <c r="D61" s="40">
        <v>520.9666666666667</v>
      </c>
      <c r="E61" s="40">
        <v>496.48333333333335</v>
      </c>
      <c r="F61" s="40">
        <v>482.61666666666667</v>
      </c>
      <c r="G61" s="40">
        <v>458.13333333333333</v>
      </c>
      <c r="H61" s="40">
        <v>534.83333333333337</v>
      </c>
      <c r="I61" s="40">
        <v>559.31666666666672</v>
      </c>
      <c r="J61" s="40">
        <v>573.18333333333339</v>
      </c>
      <c r="K61" s="31">
        <v>545.45000000000005</v>
      </c>
      <c r="L61" s="31">
        <v>507.1</v>
      </c>
      <c r="M61" s="31">
        <v>44.677750000000003</v>
      </c>
      <c r="N61" s="1"/>
      <c r="O61" s="1"/>
    </row>
    <row r="62" spans="1:15" ht="12.75" customHeight="1">
      <c r="A62" s="56">
        <v>53</v>
      </c>
      <c r="B62" s="31" t="s">
        <v>85</v>
      </c>
      <c r="C62" s="31">
        <v>860.2</v>
      </c>
      <c r="D62" s="40">
        <v>864.9</v>
      </c>
      <c r="E62" s="40">
        <v>845.3</v>
      </c>
      <c r="F62" s="40">
        <v>830.4</v>
      </c>
      <c r="G62" s="40">
        <v>810.8</v>
      </c>
      <c r="H62" s="40">
        <v>879.8</v>
      </c>
      <c r="I62" s="40">
        <v>899.40000000000009</v>
      </c>
      <c r="J62" s="40">
        <v>914.3</v>
      </c>
      <c r="K62" s="31">
        <v>884.5</v>
      </c>
      <c r="L62" s="31">
        <v>850</v>
      </c>
      <c r="M62" s="31">
        <v>28.247029999999999</v>
      </c>
      <c r="N62" s="1"/>
      <c r="O62" s="1"/>
    </row>
    <row r="63" spans="1:15" ht="12.75" customHeight="1">
      <c r="A63" s="56">
        <v>54</v>
      </c>
      <c r="B63" s="31" t="s">
        <v>92</v>
      </c>
      <c r="C63" s="31">
        <v>140</v>
      </c>
      <c r="D63" s="40">
        <v>141.11666666666667</v>
      </c>
      <c r="E63" s="40">
        <v>138.38333333333335</v>
      </c>
      <c r="F63" s="40">
        <v>136.76666666666668</v>
      </c>
      <c r="G63" s="40">
        <v>134.03333333333336</v>
      </c>
      <c r="H63" s="40">
        <v>142.73333333333335</v>
      </c>
      <c r="I63" s="40">
        <v>145.4666666666667</v>
      </c>
      <c r="J63" s="40">
        <v>147.08333333333334</v>
      </c>
      <c r="K63" s="31">
        <v>143.85</v>
      </c>
      <c r="L63" s="31">
        <v>139.5</v>
      </c>
      <c r="M63" s="31">
        <v>13.320399999999999</v>
      </c>
      <c r="N63" s="1"/>
      <c r="O63" s="1"/>
    </row>
    <row r="64" spans="1:15" ht="12.75" customHeight="1">
      <c r="A64" s="56">
        <v>55</v>
      </c>
      <c r="B64" s="31" t="s">
        <v>86</v>
      </c>
      <c r="C64" s="31">
        <v>146.44999999999999</v>
      </c>
      <c r="D64" s="40">
        <v>147.28333333333333</v>
      </c>
      <c r="E64" s="40">
        <v>145.16666666666666</v>
      </c>
      <c r="F64" s="40">
        <v>143.88333333333333</v>
      </c>
      <c r="G64" s="40">
        <v>141.76666666666665</v>
      </c>
      <c r="H64" s="40">
        <v>148.56666666666666</v>
      </c>
      <c r="I64" s="40">
        <v>150.68333333333334</v>
      </c>
      <c r="J64" s="40">
        <v>151.96666666666667</v>
      </c>
      <c r="K64" s="31">
        <v>149.4</v>
      </c>
      <c r="L64" s="31">
        <v>146</v>
      </c>
      <c r="M64" s="31">
        <v>87.582840000000004</v>
      </c>
      <c r="N64" s="1"/>
      <c r="O64" s="1"/>
    </row>
    <row r="65" spans="1:15" ht="12.75" customHeight="1">
      <c r="A65" s="56">
        <v>56</v>
      </c>
      <c r="B65" s="31" t="s">
        <v>88</v>
      </c>
      <c r="C65" s="31">
        <v>5392.95</v>
      </c>
      <c r="D65" s="40">
        <v>5412.4833333333336</v>
      </c>
      <c r="E65" s="40">
        <v>5326.4666666666672</v>
      </c>
      <c r="F65" s="40">
        <v>5259.9833333333336</v>
      </c>
      <c r="G65" s="40">
        <v>5173.9666666666672</v>
      </c>
      <c r="H65" s="40">
        <v>5478.9666666666672</v>
      </c>
      <c r="I65" s="40">
        <v>5564.9833333333336</v>
      </c>
      <c r="J65" s="40">
        <v>5631.4666666666672</v>
      </c>
      <c r="K65" s="31">
        <v>5498.5</v>
      </c>
      <c r="L65" s="31">
        <v>5346</v>
      </c>
      <c r="M65" s="31">
        <v>3.6070700000000002</v>
      </c>
      <c r="N65" s="1"/>
      <c r="O65" s="1"/>
    </row>
    <row r="66" spans="1:15" ht="12.75" customHeight="1">
      <c r="A66" s="56">
        <v>57</v>
      </c>
      <c r="B66" s="31" t="s">
        <v>89</v>
      </c>
      <c r="C66" s="31">
        <v>1428.9</v>
      </c>
      <c r="D66" s="40">
        <v>1429.8</v>
      </c>
      <c r="E66" s="40">
        <v>1409.6</v>
      </c>
      <c r="F66" s="40">
        <v>1390.3</v>
      </c>
      <c r="G66" s="40">
        <v>1370.1</v>
      </c>
      <c r="H66" s="40">
        <v>1449.1</v>
      </c>
      <c r="I66" s="40">
        <v>1469.3000000000002</v>
      </c>
      <c r="J66" s="40">
        <v>1488.6</v>
      </c>
      <c r="K66" s="31">
        <v>1450</v>
      </c>
      <c r="L66" s="31">
        <v>1410.5</v>
      </c>
      <c r="M66" s="31">
        <v>5.8655600000000003</v>
      </c>
      <c r="N66" s="1"/>
      <c r="O66" s="1"/>
    </row>
    <row r="67" spans="1:15" ht="12.75" customHeight="1">
      <c r="A67" s="56">
        <v>58</v>
      </c>
      <c r="B67" s="31" t="s">
        <v>90</v>
      </c>
      <c r="C67" s="31">
        <v>625</v>
      </c>
      <c r="D67" s="40">
        <v>631.16666666666663</v>
      </c>
      <c r="E67" s="40">
        <v>615.33333333333326</v>
      </c>
      <c r="F67" s="40">
        <v>605.66666666666663</v>
      </c>
      <c r="G67" s="40">
        <v>589.83333333333326</v>
      </c>
      <c r="H67" s="40">
        <v>640.83333333333326</v>
      </c>
      <c r="I67" s="40">
        <v>656.66666666666652</v>
      </c>
      <c r="J67" s="40">
        <v>666.33333333333326</v>
      </c>
      <c r="K67" s="31">
        <v>647</v>
      </c>
      <c r="L67" s="31">
        <v>621.5</v>
      </c>
      <c r="M67" s="31">
        <v>9.5708099999999998</v>
      </c>
      <c r="N67" s="1"/>
      <c r="O67" s="1"/>
    </row>
    <row r="68" spans="1:15" ht="12.75" customHeight="1">
      <c r="A68" s="56">
        <v>59</v>
      </c>
      <c r="B68" s="31" t="s">
        <v>91</v>
      </c>
      <c r="C68" s="31">
        <v>727.75</v>
      </c>
      <c r="D68" s="40">
        <v>730.06666666666661</v>
      </c>
      <c r="E68" s="40">
        <v>719.68333333333317</v>
      </c>
      <c r="F68" s="40">
        <v>711.61666666666656</v>
      </c>
      <c r="G68" s="40">
        <v>701.23333333333312</v>
      </c>
      <c r="H68" s="40">
        <v>738.13333333333321</v>
      </c>
      <c r="I68" s="40">
        <v>748.51666666666665</v>
      </c>
      <c r="J68" s="40">
        <v>756.58333333333326</v>
      </c>
      <c r="K68" s="31">
        <v>740.45</v>
      </c>
      <c r="L68" s="31">
        <v>722</v>
      </c>
      <c r="M68" s="31">
        <v>8.1046700000000005</v>
      </c>
      <c r="N68" s="1"/>
      <c r="O68" s="1"/>
    </row>
    <row r="69" spans="1:15" ht="12.75" customHeight="1">
      <c r="A69" s="56">
        <v>60</v>
      </c>
      <c r="B69" s="31" t="s">
        <v>251</v>
      </c>
      <c r="C69" s="31">
        <v>417.85</v>
      </c>
      <c r="D69" s="40">
        <v>418.45</v>
      </c>
      <c r="E69" s="40">
        <v>412.4</v>
      </c>
      <c r="F69" s="40">
        <v>406.95</v>
      </c>
      <c r="G69" s="40">
        <v>400.9</v>
      </c>
      <c r="H69" s="40">
        <v>423.9</v>
      </c>
      <c r="I69" s="40">
        <v>429.95000000000005</v>
      </c>
      <c r="J69" s="40">
        <v>435.4</v>
      </c>
      <c r="K69" s="31">
        <v>424.5</v>
      </c>
      <c r="L69" s="31">
        <v>413</v>
      </c>
      <c r="M69" s="31">
        <v>14.999359999999999</v>
      </c>
      <c r="N69" s="1"/>
      <c r="O69" s="1"/>
    </row>
    <row r="70" spans="1:15" ht="12.75" customHeight="1">
      <c r="A70" s="56">
        <v>61</v>
      </c>
      <c r="B70" s="31" t="s">
        <v>93</v>
      </c>
      <c r="C70" s="31">
        <v>915.7</v>
      </c>
      <c r="D70" s="40">
        <v>923.73333333333323</v>
      </c>
      <c r="E70" s="40">
        <v>905.96666666666647</v>
      </c>
      <c r="F70" s="40">
        <v>896.23333333333323</v>
      </c>
      <c r="G70" s="40">
        <v>878.46666666666647</v>
      </c>
      <c r="H70" s="40">
        <v>933.46666666666647</v>
      </c>
      <c r="I70" s="40">
        <v>951.23333333333312</v>
      </c>
      <c r="J70" s="40">
        <v>960.96666666666647</v>
      </c>
      <c r="K70" s="31">
        <v>941.5</v>
      </c>
      <c r="L70" s="31">
        <v>914</v>
      </c>
      <c r="M70" s="31">
        <v>5.8925799999999997</v>
      </c>
      <c r="N70" s="1"/>
      <c r="O70" s="1"/>
    </row>
    <row r="71" spans="1:15" ht="12.75" customHeight="1">
      <c r="A71" s="56">
        <v>62</v>
      </c>
      <c r="B71" s="31" t="s">
        <v>98</v>
      </c>
      <c r="C71" s="31">
        <v>390.2</v>
      </c>
      <c r="D71" s="40">
        <v>395.38333333333327</v>
      </c>
      <c r="E71" s="40">
        <v>383.86666666666656</v>
      </c>
      <c r="F71" s="40">
        <v>377.5333333333333</v>
      </c>
      <c r="G71" s="40">
        <v>366.01666666666659</v>
      </c>
      <c r="H71" s="40">
        <v>401.71666666666653</v>
      </c>
      <c r="I71" s="40">
        <v>413.23333333333329</v>
      </c>
      <c r="J71" s="40">
        <v>419.56666666666649</v>
      </c>
      <c r="K71" s="31">
        <v>406.9</v>
      </c>
      <c r="L71" s="31">
        <v>389.05</v>
      </c>
      <c r="M71" s="31">
        <v>49.203569999999999</v>
      </c>
      <c r="N71" s="1"/>
      <c r="O71" s="1"/>
    </row>
    <row r="72" spans="1:15" ht="12.75" customHeight="1">
      <c r="A72" s="56">
        <v>63</v>
      </c>
      <c r="B72" s="31" t="s">
        <v>94</v>
      </c>
      <c r="C72" s="31">
        <v>564.75</v>
      </c>
      <c r="D72" s="40">
        <v>566.1</v>
      </c>
      <c r="E72" s="40">
        <v>560.20000000000005</v>
      </c>
      <c r="F72" s="40">
        <v>555.65</v>
      </c>
      <c r="G72" s="40">
        <v>549.75</v>
      </c>
      <c r="H72" s="40">
        <v>570.65000000000009</v>
      </c>
      <c r="I72" s="40">
        <v>576.54999999999995</v>
      </c>
      <c r="J72" s="40">
        <v>581.10000000000014</v>
      </c>
      <c r="K72" s="31">
        <v>572</v>
      </c>
      <c r="L72" s="31">
        <v>561.54999999999995</v>
      </c>
      <c r="M72" s="31">
        <v>18.845210000000002</v>
      </c>
      <c r="N72" s="1"/>
      <c r="O72" s="1"/>
    </row>
    <row r="73" spans="1:15" ht="12.75" customHeight="1">
      <c r="A73" s="56">
        <v>64</v>
      </c>
      <c r="B73" s="31" t="s">
        <v>252</v>
      </c>
      <c r="C73" s="31">
        <v>1854.3</v>
      </c>
      <c r="D73" s="40">
        <v>1856.75</v>
      </c>
      <c r="E73" s="40">
        <v>1813.6</v>
      </c>
      <c r="F73" s="40">
        <v>1772.8999999999999</v>
      </c>
      <c r="G73" s="40">
        <v>1729.7499999999998</v>
      </c>
      <c r="H73" s="40">
        <v>1897.45</v>
      </c>
      <c r="I73" s="40">
        <v>1940.6000000000001</v>
      </c>
      <c r="J73" s="40">
        <v>1981.3000000000002</v>
      </c>
      <c r="K73" s="31">
        <v>1899.9</v>
      </c>
      <c r="L73" s="31">
        <v>1816.05</v>
      </c>
      <c r="M73" s="31">
        <v>1.6855</v>
      </c>
      <c r="N73" s="1"/>
      <c r="O73" s="1"/>
    </row>
    <row r="74" spans="1:15" ht="12.75" customHeight="1">
      <c r="A74" s="56">
        <v>65</v>
      </c>
      <c r="B74" s="31" t="s">
        <v>95</v>
      </c>
      <c r="C74" s="31">
        <v>2274.1999999999998</v>
      </c>
      <c r="D74" s="40">
        <v>2299.15</v>
      </c>
      <c r="E74" s="40">
        <v>2228.3500000000004</v>
      </c>
      <c r="F74" s="40">
        <v>2182.5000000000005</v>
      </c>
      <c r="G74" s="40">
        <v>2111.7000000000007</v>
      </c>
      <c r="H74" s="40">
        <v>2345</v>
      </c>
      <c r="I74" s="40">
        <v>2415.8000000000002</v>
      </c>
      <c r="J74" s="40">
        <v>2461.6499999999996</v>
      </c>
      <c r="K74" s="31">
        <v>2369.9499999999998</v>
      </c>
      <c r="L74" s="31">
        <v>2253.3000000000002</v>
      </c>
      <c r="M74" s="31">
        <v>5.5869499999999999</v>
      </c>
      <c r="N74" s="1"/>
      <c r="O74" s="1"/>
    </row>
    <row r="75" spans="1:15" ht="12.75" customHeight="1">
      <c r="A75" s="56">
        <v>66</v>
      </c>
      <c r="B75" s="31" t="s">
        <v>253</v>
      </c>
      <c r="C75" s="31">
        <v>155.6</v>
      </c>
      <c r="D75" s="40">
        <v>158.41666666666666</v>
      </c>
      <c r="E75" s="40">
        <v>148.88333333333333</v>
      </c>
      <c r="F75" s="40">
        <v>142.16666666666666</v>
      </c>
      <c r="G75" s="40">
        <v>132.63333333333333</v>
      </c>
      <c r="H75" s="40">
        <v>165.13333333333333</v>
      </c>
      <c r="I75" s="40">
        <v>174.66666666666669</v>
      </c>
      <c r="J75" s="40">
        <v>181.38333333333333</v>
      </c>
      <c r="K75" s="31">
        <v>167.95</v>
      </c>
      <c r="L75" s="31">
        <v>151.69999999999999</v>
      </c>
      <c r="M75" s="31">
        <v>44.523339999999997</v>
      </c>
      <c r="N75" s="1"/>
      <c r="O75" s="1"/>
    </row>
    <row r="76" spans="1:15" ht="12.75" customHeight="1">
      <c r="A76" s="56">
        <v>67</v>
      </c>
      <c r="B76" s="31" t="s">
        <v>96</v>
      </c>
      <c r="C76" s="31">
        <v>4511.45</v>
      </c>
      <c r="D76" s="40">
        <v>4546.2</v>
      </c>
      <c r="E76" s="40">
        <v>4467.3999999999996</v>
      </c>
      <c r="F76" s="40">
        <v>4423.3499999999995</v>
      </c>
      <c r="G76" s="40">
        <v>4344.5499999999993</v>
      </c>
      <c r="H76" s="40">
        <v>4590.25</v>
      </c>
      <c r="I76" s="40">
        <v>4669.0500000000011</v>
      </c>
      <c r="J76" s="40">
        <v>4713.1000000000004</v>
      </c>
      <c r="K76" s="31">
        <v>4625</v>
      </c>
      <c r="L76" s="31">
        <v>4502.1499999999996</v>
      </c>
      <c r="M76" s="31">
        <v>4.2469400000000004</v>
      </c>
      <c r="N76" s="1"/>
      <c r="O76" s="1"/>
    </row>
    <row r="77" spans="1:15" ht="12.75" customHeight="1">
      <c r="A77" s="56">
        <v>68</v>
      </c>
      <c r="B77" s="31" t="s">
        <v>254</v>
      </c>
      <c r="C77" s="31">
        <v>5383.55</v>
      </c>
      <c r="D77" s="40">
        <v>5451.0999999999995</v>
      </c>
      <c r="E77" s="40">
        <v>5290.6499999999987</v>
      </c>
      <c r="F77" s="40">
        <v>5197.7499999999991</v>
      </c>
      <c r="G77" s="40">
        <v>5037.2999999999984</v>
      </c>
      <c r="H77" s="40">
        <v>5543.9999999999991</v>
      </c>
      <c r="I77" s="40">
        <v>5704.45</v>
      </c>
      <c r="J77" s="40">
        <v>5797.3499999999995</v>
      </c>
      <c r="K77" s="31">
        <v>5611.55</v>
      </c>
      <c r="L77" s="31">
        <v>5358.2</v>
      </c>
      <c r="M77" s="31">
        <v>2.9561000000000002</v>
      </c>
      <c r="N77" s="1"/>
      <c r="O77" s="1"/>
    </row>
    <row r="78" spans="1:15" ht="12.75" customHeight="1">
      <c r="A78" s="56">
        <v>69</v>
      </c>
      <c r="B78" s="31" t="s">
        <v>144</v>
      </c>
      <c r="C78" s="31">
        <v>3412.65</v>
      </c>
      <c r="D78" s="40">
        <v>3447.2999999999997</v>
      </c>
      <c r="E78" s="40">
        <v>3363.4999999999995</v>
      </c>
      <c r="F78" s="40">
        <v>3314.35</v>
      </c>
      <c r="G78" s="40">
        <v>3230.5499999999997</v>
      </c>
      <c r="H78" s="40">
        <v>3496.4499999999994</v>
      </c>
      <c r="I78" s="40">
        <v>3580.2499999999995</v>
      </c>
      <c r="J78" s="40">
        <v>3629.3999999999992</v>
      </c>
      <c r="K78" s="31">
        <v>3531.1</v>
      </c>
      <c r="L78" s="31">
        <v>3398.15</v>
      </c>
      <c r="M78" s="31">
        <v>1.1684600000000001</v>
      </c>
      <c r="N78" s="1"/>
      <c r="O78" s="1"/>
    </row>
    <row r="79" spans="1:15" ht="12.75" customHeight="1">
      <c r="A79" s="56">
        <v>70</v>
      </c>
      <c r="B79" s="31" t="s">
        <v>99</v>
      </c>
      <c r="C79" s="31">
        <v>4517.95</v>
      </c>
      <c r="D79" s="40">
        <v>4554.25</v>
      </c>
      <c r="E79" s="40">
        <v>4460.5</v>
      </c>
      <c r="F79" s="40">
        <v>4403.05</v>
      </c>
      <c r="G79" s="40">
        <v>4309.3</v>
      </c>
      <c r="H79" s="40">
        <v>4611.7</v>
      </c>
      <c r="I79" s="40">
        <v>4705.45</v>
      </c>
      <c r="J79" s="40">
        <v>4762.8999999999996</v>
      </c>
      <c r="K79" s="31">
        <v>4648</v>
      </c>
      <c r="L79" s="31">
        <v>4496.8</v>
      </c>
      <c r="M79" s="31">
        <v>4.8351199999999999</v>
      </c>
      <c r="N79" s="1"/>
      <c r="O79" s="1"/>
    </row>
    <row r="80" spans="1:15" ht="12.75" customHeight="1">
      <c r="A80" s="56">
        <v>71</v>
      </c>
      <c r="B80" s="31" t="s">
        <v>100</v>
      </c>
      <c r="C80" s="31">
        <v>2459</v>
      </c>
      <c r="D80" s="40">
        <v>2455.0166666666669</v>
      </c>
      <c r="E80" s="40">
        <v>2419.0333333333338</v>
      </c>
      <c r="F80" s="40">
        <v>2379.0666666666671</v>
      </c>
      <c r="G80" s="40">
        <v>2343.0833333333339</v>
      </c>
      <c r="H80" s="40">
        <v>2494.9833333333336</v>
      </c>
      <c r="I80" s="40">
        <v>2530.9666666666662</v>
      </c>
      <c r="J80" s="40">
        <v>2570.9333333333334</v>
      </c>
      <c r="K80" s="31">
        <v>2491</v>
      </c>
      <c r="L80" s="31">
        <v>2415.0500000000002</v>
      </c>
      <c r="M80" s="31">
        <v>6.7090100000000001</v>
      </c>
      <c r="N80" s="1"/>
      <c r="O80" s="1"/>
    </row>
    <row r="81" spans="1:15" ht="12.75" customHeight="1">
      <c r="A81" s="56">
        <v>72</v>
      </c>
      <c r="B81" s="31" t="s">
        <v>255</v>
      </c>
      <c r="C81" s="31">
        <v>542.85</v>
      </c>
      <c r="D81" s="40">
        <v>539.38333333333333</v>
      </c>
      <c r="E81" s="40">
        <v>527.9666666666667</v>
      </c>
      <c r="F81" s="40">
        <v>513.08333333333337</v>
      </c>
      <c r="G81" s="40">
        <v>501.66666666666674</v>
      </c>
      <c r="H81" s="40">
        <v>554.26666666666665</v>
      </c>
      <c r="I81" s="40">
        <v>565.68333333333339</v>
      </c>
      <c r="J81" s="40">
        <v>580.56666666666661</v>
      </c>
      <c r="K81" s="31">
        <v>550.79999999999995</v>
      </c>
      <c r="L81" s="31">
        <v>524.5</v>
      </c>
      <c r="M81" s="31">
        <v>3.4525600000000001</v>
      </c>
      <c r="N81" s="1"/>
      <c r="O81" s="1"/>
    </row>
    <row r="82" spans="1:15" ht="12.75" customHeight="1">
      <c r="A82" s="56">
        <v>73</v>
      </c>
      <c r="B82" s="31" t="s">
        <v>256</v>
      </c>
      <c r="C82" s="31">
        <v>1685.9</v>
      </c>
      <c r="D82" s="40">
        <v>1676.6166666666668</v>
      </c>
      <c r="E82" s="40">
        <v>1654.3333333333335</v>
      </c>
      <c r="F82" s="40">
        <v>1622.7666666666667</v>
      </c>
      <c r="G82" s="40">
        <v>1600.4833333333333</v>
      </c>
      <c r="H82" s="40">
        <v>1708.1833333333336</v>
      </c>
      <c r="I82" s="40">
        <v>1730.4666666666669</v>
      </c>
      <c r="J82" s="40">
        <v>1762.0333333333338</v>
      </c>
      <c r="K82" s="31">
        <v>1698.9</v>
      </c>
      <c r="L82" s="31">
        <v>1645.05</v>
      </c>
      <c r="M82" s="31">
        <v>0.38288</v>
      </c>
      <c r="N82" s="1"/>
      <c r="O82" s="1"/>
    </row>
    <row r="83" spans="1:15" ht="12.75" customHeight="1">
      <c r="A83" s="56">
        <v>74</v>
      </c>
      <c r="B83" s="31" t="s">
        <v>101</v>
      </c>
      <c r="C83" s="31">
        <v>1815.1</v>
      </c>
      <c r="D83" s="40">
        <v>1821.6833333333334</v>
      </c>
      <c r="E83" s="40">
        <v>1798.9166666666667</v>
      </c>
      <c r="F83" s="40">
        <v>1782.7333333333333</v>
      </c>
      <c r="G83" s="40">
        <v>1759.9666666666667</v>
      </c>
      <c r="H83" s="40">
        <v>1837.8666666666668</v>
      </c>
      <c r="I83" s="40">
        <v>1860.6333333333332</v>
      </c>
      <c r="J83" s="40">
        <v>1876.8166666666668</v>
      </c>
      <c r="K83" s="31">
        <v>1844.45</v>
      </c>
      <c r="L83" s="31">
        <v>1805.5</v>
      </c>
      <c r="M83" s="31">
        <v>13.78417</v>
      </c>
      <c r="N83" s="1"/>
      <c r="O83" s="1"/>
    </row>
    <row r="84" spans="1:15" ht="12.75" customHeight="1">
      <c r="A84" s="56">
        <v>75</v>
      </c>
      <c r="B84" s="31" t="s">
        <v>102</v>
      </c>
      <c r="C84" s="31">
        <v>159.80000000000001</v>
      </c>
      <c r="D84" s="40">
        <v>160.75</v>
      </c>
      <c r="E84" s="40">
        <v>158.15</v>
      </c>
      <c r="F84" s="40">
        <v>156.5</v>
      </c>
      <c r="G84" s="40">
        <v>153.9</v>
      </c>
      <c r="H84" s="40">
        <v>162.4</v>
      </c>
      <c r="I84" s="40">
        <v>165.00000000000003</v>
      </c>
      <c r="J84" s="40">
        <v>166.65</v>
      </c>
      <c r="K84" s="31">
        <v>163.35</v>
      </c>
      <c r="L84" s="31">
        <v>159.1</v>
      </c>
      <c r="M84" s="31">
        <v>23.801449999999999</v>
      </c>
      <c r="N84" s="1"/>
      <c r="O84" s="1"/>
    </row>
    <row r="85" spans="1:15" ht="12.75" customHeight="1">
      <c r="A85" s="56">
        <v>76</v>
      </c>
      <c r="B85" s="31" t="s">
        <v>103</v>
      </c>
      <c r="C85" s="31">
        <v>85.2</v>
      </c>
      <c r="D85" s="40">
        <v>86.183333333333337</v>
      </c>
      <c r="E85" s="40">
        <v>83.816666666666677</v>
      </c>
      <c r="F85" s="40">
        <v>82.433333333333337</v>
      </c>
      <c r="G85" s="40">
        <v>80.066666666666677</v>
      </c>
      <c r="H85" s="40">
        <v>87.566666666666677</v>
      </c>
      <c r="I85" s="40">
        <v>89.933333333333351</v>
      </c>
      <c r="J85" s="40">
        <v>91.316666666666677</v>
      </c>
      <c r="K85" s="31">
        <v>88.55</v>
      </c>
      <c r="L85" s="31">
        <v>84.8</v>
      </c>
      <c r="M85" s="31">
        <v>195.61652000000001</v>
      </c>
      <c r="N85" s="1"/>
      <c r="O85" s="1"/>
    </row>
    <row r="86" spans="1:15" ht="12.75" customHeight="1">
      <c r="A86" s="56">
        <v>77</v>
      </c>
      <c r="B86" s="31" t="s">
        <v>257</v>
      </c>
      <c r="C86" s="31">
        <v>276.3</v>
      </c>
      <c r="D86" s="40">
        <v>280.2</v>
      </c>
      <c r="E86" s="40">
        <v>270.39999999999998</v>
      </c>
      <c r="F86" s="40">
        <v>264.5</v>
      </c>
      <c r="G86" s="40">
        <v>254.7</v>
      </c>
      <c r="H86" s="40">
        <v>286.09999999999997</v>
      </c>
      <c r="I86" s="40">
        <v>295.90000000000003</v>
      </c>
      <c r="J86" s="40">
        <v>301.79999999999995</v>
      </c>
      <c r="K86" s="31">
        <v>290</v>
      </c>
      <c r="L86" s="31">
        <v>274.3</v>
      </c>
      <c r="M86" s="31">
        <v>15.205550000000001</v>
      </c>
      <c r="N86" s="1"/>
      <c r="O86" s="1"/>
    </row>
    <row r="87" spans="1:15" ht="12.75" customHeight="1">
      <c r="A87" s="56">
        <v>78</v>
      </c>
      <c r="B87" s="31" t="s">
        <v>104</v>
      </c>
      <c r="C87" s="31">
        <v>129.5</v>
      </c>
      <c r="D87" s="40">
        <v>129.11666666666667</v>
      </c>
      <c r="E87" s="40">
        <v>128.03333333333336</v>
      </c>
      <c r="F87" s="40">
        <v>126.56666666666669</v>
      </c>
      <c r="G87" s="40">
        <v>125.48333333333338</v>
      </c>
      <c r="H87" s="40">
        <v>130.58333333333334</v>
      </c>
      <c r="I87" s="40">
        <v>131.66666666666666</v>
      </c>
      <c r="J87" s="40">
        <v>133.13333333333333</v>
      </c>
      <c r="K87" s="31">
        <v>130.19999999999999</v>
      </c>
      <c r="L87" s="31">
        <v>127.65</v>
      </c>
      <c r="M87" s="31">
        <v>198.60746</v>
      </c>
      <c r="N87" s="1"/>
      <c r="O87" s="1"/>
    </row>
    <row r="88" spans="1:15" ht="12.75" customHeight="1">
      <c r="A88" s="56">
        <v>79</v>
      </c>
      <c r="B88" s="31" t="s">
        <v>107</v>
      </c>
      <c r="C88" s="31">
        <v>41.45</v>
      </c>
      <c r="D88" s="40">
        <v>41.783333333333331</v>
      </c>
      <c r="E88" s="40">
        <v>40.916666666666664</v>
      </c>
      <c r="F88" s="40">
        <v>40.383333333333333</v>
      </c>
      <c r="G88" s="40">
        <v>39.516666666666666</v>
      </c>
      <c r="H88" s="40">
        <v>42.316666666666663</v>
      </c>
      <c r="I88" s="40">
        <v>43.183333333333337</v>
      </c>
      <c r="J88" s="40">
        <v>43.716666666666661</v>
      </c>
      <c r="K88" s="31">
        <v>42.65</v>
      </c>
      <c r="L88" s="31">
        <v>41.25</v>
      </c>
      <c r="M88" s="31">
        <v>167.47306</v>
      </c>
      <c r="N88" s="1"/>
      <c r="O88" s="1"/>
    </row>
    <row r="89" spans="1:15" ht="12.75" customHeight="1">
      <c r="A89" s="56">
        <v>80</v>
      </c>
      <c r="B89" s="31" t="s">
        <v>258</v>
      </c>
      <c r="C89" s="31">
        <v>3649.7</v>
      </c>
      <c r="D89" s="40">
        <v>3615.2333333333336</v>
      </c>
      <c r="E89" s="40">
        <v>3561.4666666666672</v>
      </c>
      <c r="F89" s="40">
        <v>3473.2333333333336</v>
      </c>
      <c r="G89" s="40">
        <v>3419.4666666666672</v>
      </c>
      <c r="H89" s="40">
        <v>3703.4666666666672</v>
      </c>
      <c r="I89" s="40">
        <v>3757.2333333333336</v>
      </c>
      <c r="J89" s="40">
        <v>3845.4666666666672</v>
      </c>
      <c r="K89" s="31">
        <v>3669</v>
      </c>
      <c r="L89" s="31">
        <v>3527</v>
      </c>
      <c r="M89" s="31">
        <v>1.2904500000000001</v>
      </c>
      <c r="N89" s="1"/>
      <c r="O89" s="1"/>
    </row>
    <row r="90" spans="1:15" ht="12.75" customHeight="1">
      <c r="A90" s="56">
        <v>81</v>
      </c>
      <c r="B90" s="31" t="s">
        <v>105</v>
      </c>
      <c r="C90" s="31">
        <v>482.65</v>
      </c>
      <c r="D90" s="40">
        <v>486.90000000000003</v>
      </c>
      <c r="E90" s="40">
        <v>473.95000000000005</v>
      </c>
      <c r="F90" s="40">
        <v>465.25</v>
      </c>
      <c r="G90" s="40">
        <v>452.3</v>
      </c>
      <c r="H90" s="40">
        <v>495.60000000000008</v>
      </c>
      <c r="I90" s="40">
        <v>508.55</v>
      </c>
      <c r="J90" s="40">
        <v>517.25000000000011</v>
      </c>
      <c r="K90" s="31">
        <v>499.85</v>
      </c>
      <c r="L90" s="31">
        <v>478.2</v>
      </c>
      <c r="M90" s="31">
        <v>12.56786</v>
      </c>
      <c r="N90" s="1"/>
      <c r="O90" s="1"/>
    </row>
    <row r="91" spans="1:15" ht="12.75" customHeight="1">
      <c r="A91" s="56">
        <v>82</v>
      </c>
      <c r="B91" s="31" t="s">
        <v>108</v>
      </c>
      <c r="C91" s="31">
        <v>899</v>
      </c>
      <c r="D91" s="40">
        <v>902.31666666666661</v>
      </c>
      <c r="E91" s="40">
        <v>889.68333333333317</v>
      </c>
      <c r="F91" s="40">
        <v>880.36666666666656</v>
      </c>
      <c r="G91" s="40">
        <v>867.73333333333312</v>
      </c>
      <c r="H91" s="40">
        <v>911.63333333333321</v>
      </c>
      <c r="I91" s="40">
        <v>924.26666666666665</v>
      </c>
      <c r="J91" s="40">
        <v>933.58333333333326</v>
      </c>
      <c r="K91" s="31">
        <v>914.95</v>
      </c>
      <c r="L91" s="31">
        <v>893</v>
      </c>
      <c r="M91" s="31">
        <v>8.3794000000000004</v>
      </c>
      <c r="N91" s="1"/>
      <c r="O91" s="1"/>
    </row>
    <row r="92" spans="1:15" ht="12.75" customHeight="1">
      <c r="A92" s="56">
        <v>83</v>
      </c>
      <c r="B92" s="31" t="s">
        <v>260</v>
      </c>
      <c r="C92" s="31">
        <v>600.6</v>
      </c>
      <c r="D92" s="40">
        <v>599.31666666666672</v>
      </c>
      <c r="E92" s="40">
        <v>591.28333333333342</v>
      </c>
      <c r="F92" s="40">
        <v>581.9666666666667</v>
      </c>
      <c r="G92" s="40">
        <v>573.93333333333339</v>
      </c>
      <c r="H92" s="40">
        <v>608.63333333333344</v>
      </c>
      <c r="I92" s="40">
        <v>616.66666666666674</v>
      </c>
      <c r="J92" s="40">
        <v>625.98333333333346</v>
      </c>
      <c r="K92" s="31">
        <v>607.35</v>
      </c>
      <c r="L92" s="31">
        <v>590</v>
      </c>
      <c r="M92" s="31">
        <v>2.17171</v>
      </c>
      <c r="N92" s="1"/>
      <c r="O92" s="1"/>
    </row>
    <row r="93" spans="1:15" ht="12.75" customHeight="1">
      <c r="A93" s="56">
        <v>84</v>
      </c>
      <c r="B93" s="31" t="s">
        <v>109</v>
      </c>
      <c r="C93" s="31">
        <v>1884.7</v>
      </c>
      <c r="D93" s="40">
        <v>1923.1000000000001</v>
      </c>
      <c r="E93" s="40">
        <v>1836.6000000000004</v>
      </c>
      <c r="F93" s="40">
        <v>1788.5000000000002</v>
      </c>
      <c r="G93" s="40">
        <v>1702.0000000000005</v>
      </c>
      <c r="H93" s="40">
        <v>1971.2000000000003</v>
      </c>
      <c r="I93" s="40">
        <v>2057.6999999999998</v>
      </c>
      <c r="J93" s="40">
        <v>2105.8000000000002</v>
      </c>
      <c r="K93" s="31">
        <v>2009.6</v>
      </c>
      <c r="L93" s="31">
        <v>1875</v>
      </c>
      <c r="M93" s="31">
        <v>10.45683</v>
      </c>
      <c r="N93" s="1"/>
      <c r="O93" s="1"/>
    </row>
    <row r="94" spans="1:15" ht="12.75" customHeight="1">
      <c r="A94" s="56">
        <v>85</v>
      </c>
      <c r="B94" s="31" t="s">
        <v>111</v>
      </c>
      <c r="C94" s="31">
        <v>1665.8</v>
      </c>
      <c r="D94" s="40">
        <v>1678.8666666666666</v>
      </c>
      <c r="E94" s="40">
        <v>1643.1333333333332</v>
      </c>
      <c r="F94" s="40">
        <v>1620.4666666666667</v>
      </c>
      <c r="G94" s="40">
        <v>1584.7333333333333</v>
      </c>
      <c r="H94" s="40">
        <v>1701.5333333333331</v>
      </c>
      <c r="I94" s="40">
        <v>1737.2666666666662</v>
      </c>
      <c r="J94" s="40">
        <v>1759.9333333333329</v>
      </c>
      <c r="K94" s="31">
        <v>1714.6</v>
      </c>
      <c r="L94" s="31">
        <v>1656.2</v>
      </c>
      <c r="M94" s="31">
        <v>6.15334</v>
      </c>
      <c r="N94" s="1"/>
      <c r="O94" s="1"/>
    </row>
    <row r="95" spans="1:15" ht="12.75" customHeight="1">
      <c r="A95" s="56">
        <v>86</v>
      </c>
      <c r="B95" s="31" t="s">
        <v>112</v>
      </c>
      <c r="C95" s="31">
        <v>626.35</v>
      </c>
      <c r="D95" s="40">
        <v>626.95000000000005</v>
      </c>
      <c r="E95" s="40">
        <v>615.95000000000005</v>
      </c>
      <c r="F95" s="40">
        <v>605.54999999999995</v>
      </c>
      <c r="G95" s="40">
        <v>594.54999999999995</v>
      </c>
      <c r="H95" s="40">
        <v>637.35000000000014</v>
      </c>
      <c r="I95" s="40">
        <v>648.35000000000014</v>
      </c>
      <c r="J95" s="40">
        <v>658.75000000000023</v>
      </c>
      <c r="K95" s="31">
        <v>637.95000000000005</v>
      </c>
      <c r="L95" s="31">
        <v>616.54999999999995</v>
      </c>
      <c r="M95" s="31">
        <v>5.9927099999999998</v>
      </c>
      <c r="N95" s="1"/>
      <c r="O95" s="1"/>
    </row>
    <row r="96" spans="1:15" ht="12.75" customHeight="1">
      <c r="A96" s="56">
        <v>87</v>
      </c>
      <c r="B96" s="31" t="s">
        <v>261</v>
      </c>
      <c r="C96" s="31">
        <v>296.8</v>
      </c>
      <c r="D96" s="40">
        <v>299.55</v>
      </c>
      <c r="E96" s="40">
        <v>289.5</v>
      </c>
      <c r="F96" s="40">
        <v>282.2</v>
      </c>
      <c r="G96" s="40">
        <v>272.14999999999998</v>
      </c>
      <c r="H96" s="40">
        <v>306.85000000000002</v>
      </c>
      <c r="I96" s="40">
        <v>316.90000000000009</v>
      </c>
      <c r="J96" s="40">
        <v>324.20000000000005</v>
      </c>
      <c r="K96" s="31">
        <v>309.60000000000002</v>
      </c>
      <c r="L96" s="31">
        <v>292.25</v>
      </c>
      <c r="M96" s="31">
        <v>11.011699999999999</v>
      </c>
      <c r="N96" s="1"/>
      <c r="O96" s="1"/>
    </row>
    <row r="97" spans="1:15" ht="12.75" customHeight="1">
      <c r="A97" s="56">
        <v>88</v>
      </c>
      <c r="B97" s="31" t="s">
        <v>114</v>
      </c>
      <c r="C97" s="31">
        <v>1171.4000000000001</v>
      </c>
      <c r="D97" s="40">
        <v>1173.1000000000001</v>
      </c>
      <c r="E97" s="40">
        <v>1163.3000000000002</v>
      </c>
      <c r="F97" s="40">
        <v>1155.2</v>
      </c>
      <c r="G97" s="40">
        <v>1145.4000000000001</v>
      </c>
      <c r="H97" s="40">
        <v>1181.2000000000003</v>
      </c>
      <c r="I97" s="40">
        <v>1191</v>
      </c>
      <c r="J97" s="40">
        <v>1199.1000000000004</v>
      </c>
      <c r="K97" s="31">
        <v>1182.9000000000001</v>
      </c>
      <c r="L97" s="31">
        <v>1165</v>
      </c>
      <c r="M97" s="31">
        <v>63.734549999999999</v>
      </c>
      <c r="N97" s="1"/>
      <c r="O97" s="1"/>
    </row>
    <row r="98" spans="1:15" ht="12.75" customHeight="1">
      <c r="A98" s="56">
        <v>89</v>
      </c>
      <c r="B98" s="31" t="s">
        <v>116</v>
      </c>
      <c r="C98" s="31">
        <v>2397.9499999999998</v>
      </c>
      <c r="D98" s="40">
        <v>2408.0500000000002</v>
      </c>
      <c r="E98" s="40">
        <v>2368.2000000000003</v>
      </c>
      <c r="F98" s="40">
        <v>2338.4500000000003</v>
      </c>
      <c r="G98" s="40">
        <v>2298.6000000000004</v>
      </c>
      <c r="H98" s="40">
        <v>2437.8000000000002</v>
      </c>
      <c r="I98" s="40">
        <v>2477.6500000000005</v>
      </c>
      <c r="J98" s="40">
        <v>2507.4</v>
      </c>
      <c r="K98" s="31">
        <v>2447.9</v>
      </c>
      <c r="L98" s="31">
        <v>2378.3000000000002</v>
      </c>
      <c r="M98" s="31">
        <v>12.270580000000001</v>
      </c>
      <c r="N98" s="1"/>
      <c r="O98" s="1"/>
    </row>
    <row r="99" spans="1:15" ht="12.75" customHeight="1">
      <c r="A99" s="56">
        <v>90</v>
      </c>
      <c r="B99" s="31" t="s">
        <v>117</v>
      </c>
      <c r="C99" s="31">
        <v>1473.05</v>
      </c>
      <c r="D99" s="40">
        <v>1482.25</v>
      </c>
      <c r="E99" s="40">
        <v>1458.5</v>
      </c>
      <c r="F99" s="40">
        <v>1443.95</v>
      </c>
      <c r="G99" s="40">
        <v>1420.2</v>
      </c>
      <c r="H99" s="40">
        <v>1496.8</v>
      </c>
      <c r="I99" s="40">
        <v>1520.55</v>
      </c>
      <c r="J99" s="40">
        <v>1535.1</v>
      </c>
      <c r="K99" s="31">
        <v>1506</v>
      </c>
      <c r="L99" s="31">
        <v>1467.7</v>
      </c>
      <c r="M99" s="31">
        <v>74.973839999999996</v>
      </c>
      <c r="N99" s="1"/>
      <c r="O99" s="1"/>
    </row>
    <row r="100" spans="1:15" ht="12.75" customHeight="1">
      <c r="A100" s="56">
        <v>91</v>
      </c>
      <c r="B100" s="31" t="s">
        <v>118</v>
      </c>
      <c r="C100" s="31">
        <v>656.6</v>
      </c>
      <c r="D100" s="40">
        <v>660.31666666666672</v>
      </c>
      <c r="E100" s="40">
        <v>650.68333333333339</v>
      </c>
      <c r="F100" s="40">
        <v>644.76666666666665</v>
      </c>
      <c r="G100" s="40">
        <v>635.13333333333333</v>
      </c>
      <c r="H100" s="40">
        <v>666.23333333333346</v>
      </c>
      <c r="I100" s="40">
        <v>675.8666666666669</v>
      </c>
      <c r="J100" s="40">
        <v>681.78333333333353</v>
      </c>
      <c r="K100" s="31">
        <v>669.95</v>
      </c>
      <c r="L100" s="31">
        <v>654.4</v>
      </c>
      <c r="M100" s="31">
        <v>23.773869999999999</v>
      </c>
      <c r="N100" s="1"/>
      <c r="O100" s="1"/>
    </row>
    <row r="101" spans="1:15" ht="12.75" customHeight="1">
      <c r="A101" s="56">
        <v>92</v>
      </c>
      <c r="B101" s="31" t="s">
        <v>113</v>
      </c>
      <c r="C101" s="31">
        <v>1319.85</v>
      </c>
      <c r="D101" s="40">
        <v>1331.2666666666667</v>
      </c>
      <c r="E101" s="40">
        <v>1302.5333333333333</v>
      </c>
      <c r="F101" s="40">
        <v>1285.2166666666667</v>
      </c>
      <c r="G101" s="40">
        <v>1256.4833333333333</v>
      </c>
      <c r="H101" s="40">
        <v>1348.5833333333333</v>
      </c>
      <c r="I101" s="40">
        <v>1377.3166666666664</v>
      </c>
      <c r="J101" s="40">
        <v>1394.6333333333332</v>
      </c>
      <c r="K101" s="31">
        <v>1360</v>
      </c>
      <c r="L101" s="31">
        <v>1313.95</v>
      </c>
      <c r="M101" s="31">
        <v>10.80803</v>
      </c>
      <c r="N101" s="1"/>
      <c r="O101" s="1"/>
    </row>
    <row r="102" spans="1:15" ht="12.75" customHeight="1">
      <c r="A102" s="56">
        <v>93</v>
      </c>
      <c r="B102" s="31" t="s">
        <v>119</v>
      </c>
      <c r="C102" s="31">
        <v>2444.65</v>
      </c>
      <c r="D102" s="40">
        <v>2444.8833333333332</v>
      </c>
      <c r="E102" s="40">
        <v>2420.7666666666664</v>
      </c>
      <c r="F102" s="40">
        <v>2396.8833333333332</v>
      </c>
      <c r="G102" s="40">
        <v>2372.7666666666664</v>
      </c>
      <c r="H102" s="40">
        <v>2468.7666666666664</v>
      </c>
      <c r="I102" s="40">
        <v>2492.8833333333332</v>
      </c>
      <c r="J102" s="40">
        <v>2516.7666666666664</v>
      </c>
      <c r="K102" s="31">
        <v>2469</v>
      </c>
      <c r="L102" s="31">
        <v>2421</v>
      </c>
      <c r="M102" s="31">
        <v>4.9233900000000004</v>
      </c>
      <c r="N102" s="1"/>
      <c r="O102" s="1"/>
    </row>
    <row r="103" spans="1:15" ht="12.75" customHeight="1">
      <c r="A103" s="56">
        <v>94</v>
      </c>
      <c r="B103" s="31" t="s">
        <v>121</v>
      </c>
      <c r="C103" s="31">
        <v>450.15</v>
      </c>
      <c r="D103" s="40">
        <v>450.63333333333338</v>
      </c>
      <c r="E103" s="40">
        <v>444.26666666666677</v>
      </c>
      <c r="F103" s="40">
        <v>438.38333333333338</v>
      </c>
      <c r="G103" s="40">
        <v>432.01666666666677</v>
      </c>
      <c r="H103" s="40">
        <v>456.51666666666677</v>
      </c>
      <c r="I103" s="40">
        <v>462.88333333333344</v>
      </c>
      <c r="J103" s="40">
        <v>468.76666666666677</v>
      </c>
      <c r="K103" s="31">
        <v>457</v>
      </c>
      <c r="L103" s="31">
        <v>444.75</v>
      </c>
      <c r="M103" s="31">
        <v>143.37902</v>
      </c>
      <c r="N103" s="1"/>
      <c r="O103" s="1"/>
    </row>
    <row r="104" spans="1:15" ht="12.75" customHeight="1">
      <c r="A104" s="56">
        <v>95</v>
      </c>
      <c r="B104" s="31" t="s">
        <v>262</v>
      </c>
      <c r="C104" s="31">
        <v>1247.7</v>
      </c>
      <c r="D104" s="40">
        <v>1257.55</v>
      </c>
      <c r="E104" s="40">
        <v>1229.3999999999999</v>
      </c>
      <c r="F104" s="40">
        <v>1211.0999999999999</v>
      </c>
      <c r="G104" s="40">
        <v>1182.9499999999998</v>
      </c>
      <c r="H104" s="40">
        <v>1275.8499999999999</v>
      </c>
      <c r="I104" s="40">
        <v>1304</v>
      </c>
      <c r="J104" s="40">
        <v>1322.3</v>
      </c>
      <c r="K104" s="31">
        <v>1285.7</v>
      </c>
      <c r="L104" s="31">
        <v>1239.25</v>
      </c>
      <c r="M104" s="31">
        <v>11.18937</v>
      </c>
      <c r="N104" s="1"/>
      <c r="O104" s="1"/>
    </row>
    <row r="105" spans="1:15" ht="12.75" customHeight="1">
      <c r="A105" s="56">
        <v>96</v>
      </c>
      <c r="B105" s="31" t="s">
        <v>391</v>
      </c>
      <c r="C105" s="31">
        <v>118.85</v>
      </c>
      <c r="D105" s="40">
        <v>120.5</v>
      </c>
      <c r="E105" s="40">
        <v>116.4</v>
      </c>
      <c r="F105" s="40">
        <v>113.95</v>
      </c>
      <c r="G105" s="40">
        <v>109.85000000000001</v>
      </c>
      <c r="H105" s="40">
        <v>122.95</v>
      </c>
      <c r="I105" s="40">
        <v>127.05</v>
      </c>
      <c r="J105" s="40">
        <v>129.5</v>
      </c>
      <c r="K105" s="31">
        <v>124.6</v>
      </c>
      <c r="L105" s="31">
        <v>118.05</v>
      </c>
      <c r="M105" s="31">
        <v>34.813839999999999</v>
      </c>
      <c r="N105" s="1"/>
      <c r="O105" s="1"/>
    </row>
    <row r="106" spans="1:15" ht="12.75" customHeight="1">
      <c r="A106" s="56">
        <v>97</v>
      </c>
      <c r="B106" s="31" t="s">
        <v>122</v>
      </c>
      <c r="C106" s="31">
        <v>287.35000000000002</v>
      </c>
      <c r="D106" s="40">
        <v>290.86666666666667</v>
      </c>
      <c r="E106" s="40">
        <v>283.08333333333337</v>
      </c>
      <c r="F106" s="40">
        <v>278.81666666666672</v>
      </c>
      <c r="G106" s="40">
        <v>271.03333333333342</v>
      </c>
      <c r="H106" s="40">
        <v>295.13333333333333</v>
      </c>
      <c r="I106" s="40">
        <v>302.91666666666663</v>
      </c>
      <c r="J106" s="40">
        <v>307.18333333333328</v>
      </c>
      <c r="K106" s="31">
        <v>298.64999999999998</v>
      </c>
      <c r="L106" s="31">
        <v>286.60000000000002</v>
      </c>
      <c r="M106" s="31">
        <v>27.309950000000001</v>
      </c>
      <c r="N106" s="1"/>
      <c r="O106" s="1"/>
    </row>
    <row r="107" spans="1:15" ht="12.75" customHeight="1">
      <c r="A107" s="56">
        <v>98</v>
      </c>
      <c r="B107" s="31" t="s">
        <v>123</v>
      </c>
      <c r="C107" s="31">
        <v>2230.25</v>
      </c>
      <c r="D107" s="40">
        <v>2255.0666666666666</v>
      </c>
      <c r="E107" s="40">
        <v>2201.1833333333334</v>
      </c>
      <c r="F107" s="40">
        <v>2172.1166666666668</v>
      </c>
      <c r="G107" s="40">
        <v>2118.2333333333336</v>
      </c>
      <c r="H107" s="40">
        <v>2284.1333333333332</v>
      </c>
      <c r="I107" s="40">
        <v>2338.0166666666664</v>
      </c>
      <c r="J107" s="40">
        <v>2367.083333333333</v>
      </c>
      <c r="K107" s="31">
        <v>2308.9499999999998</v>
      </c>
      <c r="L107" s="31">
        <v>2226</v>
      </c>
      <c r="M107" s="31">
        <v>24.392219999999998</v>
      </c>
      <c r="N107" s="1"/>
      <c r="O107" s="1"/>
    </row>
    <row r="108" spans="1:15" ht="12.75" customHeight="1">
      <c r="A108" s="56">
        <v>99</v>
      </c>
      <c r="B108" s="31" t="s">
        <v>263</v>
      </c>
      <c r="C108" s="31">
        <v>313.39999999999998</v>
      </c>
      <c r="D108" s="40">
        <v>317.46666666666664</v>
      </c>
      <c r="E108" s="40">
        <v>307.43333333333328</v>
      </c>
      <c r="F108" s="40">
        <v>301.46666666666664</v>
      </c>
      <c r="G108" s="40">
        <v>291.43333333333328</v>
      </c>
      <c r="H108" s="40">
        <v>323.43333333333328</v>
      </c>
      <c r="I108" s="40">
        <v>333.4666666666667</v>
      </c>
      <c r="J108" s="40">
        <v>339.43333333333328</v>
      </c>
      <c r="K108" s="31">
        <v>327.5</v>
      </c>
      <c r="L108" s="31">
        <v>311.5</v>
      </c>
      <c r="M108" s="31">
        <v>14.241540000000001</v>
      </c>
      <c r="N108" s="1"/>
      <c r="O108" s="1"/>
    </row>
    <row r="109" spans="1:15" ht="12.75" customHeight="1">
      <c r="A109" s="56">
        <v>100</v>
      </c>
      <c r="B109" s="31" t="s">
        <v>115</v>
      </c>
      <c r="C109" s="31">
        <v>2617.35</v>
      </c>
      <c r="D109" s="40">
        <v>2646.8833333333332</v>
      </c>
      <c r="E109" s="40">
        <v>2581.4666666666662</v>
      </c>
      <c r="F109" s="40">
        <v>2545.583333333333</v>
      </c>
      <c r="G109" s="40">
        <v>2480.1666666666661</v>
      </c>
      <c r="H109" s="40">
        <v>2682.7666666666664</v>
      </c>
      <c r="I109" s="40">
        <v>2748.1833333333334</v>
      </c>
      <c r="J109" s="40">
        <v>2784.0666666666666</v>
      </c>
      <c r="K109" s="31">
        <v>2712.3</v>
      </c>
      <c r="L109" s="31">
        <v>2611</v>
      </c>
      <c r="M109" s="31">
        <v>45.035150000000002</v>
      </c>
      <c r="N109" s="1"/>
      <c r="O109" s="1"/>
    </row>
    <row r="110" spans="1:15" ht="12.75" customHeight="1">
      <c r="A110" s="56">
        <v>101</v>
      </c>
      <c r="B110" s="31" t="s">
        <v>125</v>
      </c>
      <c r="C110" s="31">
        <v>728.3</v>
      </c>
      <c r="D110" s="40">
        <v>732.11666666666667</v>
      </c>
      <c r="E110" s="40">
        <v>722.23333333333335</v>
      </c>
      <c r="F110" s="40">
        <v>716.16666666666663</v>
      </c>
      <c r="G110" s="40">
        <v>706.2833333333333</v>
      </c>
      <c r="H110" s="40">
        <v>738.18333333333339</v>
      </c>
      <c r="I110" s="40">
        <v>748.06666666666683</v>
      </c>
      <c r="J110" s="40">
        <v>754.13333333333344</v>
      </c>
      <c r="K110" s="31">
        <v>742</v>
      </c>
      <c r="L110" s="31">
        <v>726.05</v>
      </c>
      <c r="M110" s="31">
        <v>132.27787000000001</v>
      </c>
      <c r="N110" s="1"/>
      <c r="O110" s="1"/>
    </row>
    <row r="111" spans="1:15" ht="12.75" customHeight="1">
      <c r="A111" s="56">
        <v>102</v>
      </c>
      <c r="B111" s="31" t="s">
        <v>126</v>
      </c>
      <c r="C111" s="31">
        <v>1358.75</v>
      </c>
      <c r="D111" s="40">
        <v>1373.9166666666667</v>
      </c>
      <c r="E111" s="40">
        <v>1335.8333333333335</v>
      </c>
      <c r="F111" s="40">
        <v>1312.9166666666667</v>
      </c>
      <c r="G111" s="40">
        <v>1274.8333333333335</v>
      </c>
      <c r="H111" s="40">
        <v>1396.8333333333335</v>
      </c>
      <c r="I111" s="40">
        <v>1434.916666666667</v>
      </c>
      <c r="J111" s="40">
        <v>1457.8333333333335</v>
      </c>
      <c r="K111" s="31">
        <v>1412</v>
      </c>
      <c r="L111" s="31">
        <v>1351</v>
      </c>
      <c r="M111" s="31">
        <v>14.99248</v>
      </c>
      <c r="N111" s="1"/>
      <c r="O111" s="1"/>
    </row>
    <row r="112" spans="1:15" ht="12.75" customHeight="1">
      <c r="A112" s="56">
        <v>103</v>
      </c>
      <c r="B112" s="31" t="s">
        <v>127</v>
      </c>
      <c r="C112" s="31">
        <v>556.4</v>
      </c>
      <c r="D112" s="40">
        <v>562.88333333333333</v>
      </c>
      <c r="E112" s="40">
        <v>547.81666666666661</v>
      </c>
      <c r="F112" s="40">
        <v>539.23333333333323</v>
      </c>
      <c r="G112" s="40">
        <v>524.16666666666652</v>
      </c>
      <c r="H112" s="40">
        <v>571.4666666666667</v>
      </c>
      <c r="I112" s="40">
        <v>586.53333333333353</v>
      </c>
      <c r="J112" s="40">
        <v>595.11666666666679</v>
      </c>
      <c r="K112" s="31">
        <v>577.95000000000005</v>
      </c>
      <c r="L112" s="31">
        <v>554.29999999999995</v>
      </c>
      <c r="M112" s="31">
        <v>9.2339500000000001</v>
      </c>
      <c r="N112" s="1"/>
      <c r="O112" s="1"/>
    </row>
    <row r="113" spans="1:15" ht="12.75" customHeight="1">
      <c r="A113" s="56">
        <v>104</v>
      </c>
      <c r="B113" s="31" t="s">
        <v>264</v>
      </c>
      <c r="C113" s="31">
        <v>778.45</v>
      </c>
      <c r="D113" s="40">
        <v>773.75</v>
      </c>
      <c r="E113" s="40">
        <v>764.5</v>
      </c>
      <c r="F113" s="40">
        <v>750.55</v>
      </c>
      <c r="G113" s="40">
        <v>741.3</v>
      </c>
      <c r="H113" s="40">
        <v>787.7</v>
      </c>
      <c r="I113" s="40">
        <v>796.95</v>
      </c>
      <c r="J113" s="40">
        <v>810.90000000000009</v>
      </c>
      <c r="K113" s="31">
        <v>783</v>
      </c>
      <c r="L113" s="31">
        <v>759.8</v>
      </c>
      <c r="M113" s="31">
        <v>3.4321799999999998</v>
      </c>
      <c r="N113" s="1"/>
      <c r="O113" s="1"/>
    </row>
    <row r="114" spans="1:15" ht="12.75" customHeight="1">
      <c r="A114" s="56">
        <v>105</v>
      </c>
      <c r="B114" s="31" t="s">
        <v>129</v>
      </c>
      <c r="C114" s="31">
        <v>48.05</v>
      </c>
      <c r="D114" s="40">
        <v>48.616666666666667</v>
      </c>
      <c r="E114" s="40">
        <v>47.333333333333336</v>
      </c>
      <c r="F114" s="40">
        <v>46.616666666666667</v>
      </c>
      <c r="G114" s="40">
        <v>45.333333333333336</v>
      </c>
      <c r="H114" s="40">
        <v>49.333333333333336</v>
      </c>
      <c r="I114" s="40">
        <v>50.616666666666667</v>
      </c>
      <c r="J114" s="40">
        <v>51.333333333333336</v>
      </c>
      <c r="K114" s="31">
        <v>49.9</v>
      </c>
      <c r="L114" s="31">
        <v>47.9</v>
      </c>
      <c r="M114" s="31">
        <v>233.25459000000001</v>
      </c>
      <c r="N114" s="1"/>
      <c r="O114" s="1"/>
    </row>
    <row r="115" spans="1:15" ht="12.75" customHeight="1">
      <c r="A115" s="56">
        <v>106</v>
      </c>
      <c r="B115" s="31" t="s">
        <v>138</v>
      </c>
      <c r="C115" s="31">
        <v>217.95</v>
      </c>
      <c r="D115" s="40">
        <v>219.18333333333331</v>
      </c>
      <c r="E115" s="40">
        <v>215.51666666666662</v>
      </c>
      <c r="F115" s="40">
        <v>213.08333333333331</v>
      </c>
      <c r="G115" s="40">
        <v>209.41666666666663</v>
      </c>
      <c r="H115" s="40">
        <v>221.61666666666662</v>
      </c>
      <c r="I115" s="40">
        <v>225.2833333333333</v>
      </c>
      <c r="J115" s="40">
        <v>227.71666666666661</v>
      </c>
      <c r="K115" s="31">
        <v>222.85</v>
      </c>
      <c r="L115" s="31">
        <v>216.75</v>
      </c>
      <c r="M115" s="31">
        <v>296.83981999999997</v>
      </c>
      <c r="N115" s="1"/>
      <c r="O115" s="1"/>
    </row>
    <row r="116" spans="1:15" ht="12.75" customHeight="1">
      <c r="A116" s="56">
        <v>107</v>
      </c>
      <c r="B116" s="31" t="s">
        <v>265</v>
      </c>
      <c r="C116" s="31">
        <v>6967.1</v>
      </c>
      <c r="D116" s="40">
        <v>7022.0666666666657</v>
      </c>
      <c r="E116" s="40">
        <v>6893.4333333333316</v>
      </c>
      <c r="F116" s="40">
        <v>6819.7666666666655</v>
      </c>
      <c r="G116" s="40">
        <v>6691.1333333333314</v>
      </c>
      <c r="H116" s="40">
        <v>7095.7333333333318</v>
      </c>
      <c r="I116" s="40">
        <v>7224.3666666666668</v>
      </c>
      <c r="J116" s="40">
        <v>7298.0333333333319</v>
      </c>
      <c r="K116" s="31">
        <v>7150.7</v>
      </c>
      <c r="L116" s="31">
        <v>6948.4</v>
      </c>
      <c r="M116" s="31">
        <v>1.36174</v>
      </c>
      <c r="N116" s="1"/>
      <c r="O116" s="1"/>
    </row>
    <row r="117" spans="1:15" ht="12.75" customHeight="1">
      <c r="A117" s="56">
        <v>108</v>
      </c>
      <c r="B117" s="31" t="s">
        <v>406</v>
      </c>
      <c r="C117" s="31">
        <v>142.25</v>
      </c>
      <c r="D117" s="40">
        <v>144.76666666666665</v>
      </c>
      <c r="E117" s="40">
        <v>139.08333333333331</v>
      </c>
      <c r="F117" s="40">
        <v>135.91666666666666</v>
      </c>
      <c r="G117" s="40">
        <v>130.23333333333332</v>
      </c>
      <c r="H117" s="40">
        <v>147.93333333333331</v>
      </c>
      <c r="I117" s="40">
        <v>153.61666666666665</v>
      </c>
      <c r="J117" s="40">
        <v>156.7833333333333</v>
      </c>
      <c r="K117" s="31">
        <v>150.44999999999999</v>
      </c>
      <c r="L117" s="31">
        <v>141.6</v>
      </c>
      <c r="M117" s="31">
        <v>31.076280000000001</v>
      </c>
      <c r="N117" s="1"/>
      <c r="O117" s="1"/>
    </row>
    <row r="118" spans="1:15" ht="12.75" customHeight="1">
      <c r="A118" s="56">
        <v>109</v>
      </c>
      <c r="B118" s="31" t="s">
        <v>131</v>
      </c>
      <c r="C118" s="31">
        <v>190.9</v>
      </c>
      <c r="D118" s="40">
        <v>191.41666666666666</v>
      </c>
      <c r="E118" s="40">
        <v>187.7833333333333</v>
      </c>
      <c r="F118" s="40">
        <v>184.66666666666666</v>
      </c>
      <c r="G118" s="40">
        <v>181.0333333333333</v>
      </c>
      <c r="H118" s="40">
        <v>194.5333333333333</v>
      </c>
      <c r="I118" s="40">
        <v>198.16666666666669</v>
      </c>
      <c r="J118" s="40">
        <v>201.2833333333333</v>
      </c>
      <c r="K118" s="31">
        <v>195.05</v>
      </c>
      <c r="L118" s="31">
        <v>188.3</v>
      </c>
      <c r="M118" s="31">
        <v>58.089080000000003</v>
      </c>
      <c r="N118" s="1"/>
      <c r="O118" s="1"/>
    </row>
    <row r="119" spans="1:15" ht="12.75" customHeight="1">
      <c r="A119" s="56">
        <v>110</v>
      </c>
      <c r="B119" s="31" t="s">
        <v>136</v>
      </c>
      <c r="C119" s="31">
        <v>112.85</v>
      </c>
      <c r="D119" s="40">
        <v>113.73333333333333</v>
      </c>
      <c r="E119" s="40">
        <v>111.46666666666667</v>
      </c>
      <c r="F119" s="40">
        <v>110.08333333333333</v>
      </c>
      <c r="G119" s="40">
        <v>107.81666666666666</v>
      </c>
      <c r="H119" s="40">
        <v>115.11666666666667</v>
      </c>
      <c r="I119" s="40">
        <v>117.38333333333335</v>
      </c>
      <c r="J119" s="40">
        <v>118.76666666666668</v>
      </c>
      <c r="K119" s="31">
        <v>116</v>
      </c>
      <c r="L119" s="31">
        <v>112.35</v>
      </c>
      <c r="M119" s="31">
        <v>117.65814</v>
      </c>
      <c r="N119" s="1"/>
      <c r="O119" s="1"/>
    </row>
    <row r="120" spans="1:15" ht="12.75" customHeight="1">
      <c r="A120" s="56">
        <v>111</v>
      </c>
      <c r="B120" s="31" t="s">
        <v>137</v>
      </c>
      <c r="C120" s="31">
        <v>832.4</v>
      </c>
      <c r="D120" s="40">
        <v>836.58333333333337</v>
      </c>
      <c r="E120" s="40">
        <v>821.26666666666677</v>
      </c>
      <c r="F120" s="40">
        <v>810.13333333333344</v>
      </c>
      <c r="G120" s="40">
        <v>794.81666666666683</v>
      </c>
      <c r="H120" s="40">
        <v>847.7166666666667</v>
      </c>
      <c r="I120" s="40">
        <v>863.0333333333333</v>
      </c>
      <c r="J120" s="40">
        <v>874.16666666666663</v>
      </c>
      <c r="K120" s="31">
        <v>851.9</v>
      </c>
      <c r="L120" s="31">
        <v>825.45</v>
      </c>
      <c r="M120" s="31">
        <v>42.271830000000001</v>
      </c>
      <c r="N120" s="1"/>
      <c r="O120" s="1"/>
    </row>
    <row r="121" spans="1:15" ht="12.75" customHeight="1">
      <c r="A121" s="56">
        <v>112</v>
      </c>
      <c r="B121" s="31" t="s">
        <v>842</v>
      </c>
      <c r="C121" s="31">
        <v>22.8</v>
      </c>
      <c r="D121" s="40">
        <v>22.866666666666671</v>
      </c>
      <c r="E121" s="40">
        <v>22.63333333333334</v>
      </c>
      <c r="F121" s="40">
        <v>22.466666666666669</v>
      </c>
      <c r="G121" s="40">
        <v>22.233333333333338</v>
      </c>
      <c r="H121" s="40">
        <v>23.033333333333342</v>
      </c>
      <c r="I121" s="40">
        <v>23.266666666666669</v>
      </c>
      <c r="J121" s="40">
        <v>23.433333333333344</v>
      </c>
      <c r="K121" s="31">
        <v>23.1</v>
      </c>
      <c r="L121" s="31">
        <v>22.7</v>
      </c>
      <c r="M121" s="31">
        <v>102.935</v>
      </c>
      <c r="N121" s="1"/>
      <c r="O121" s="1"/>
    </row>
    <row r="122" spans="1:15" ht="12.75" customHeight="1">
      <c r="A122" s="56">
        <v>113</v>
      </c>
      <c r="B122" s="31" t="s">
        <v>130</v>
      </c>
      <c r="C122" s="31">
        <v>493.65</v>
      </c>
      <c r="D122" s="40">
        <v>494.81666666666666</v>
      </c>
      <c r="E122" s="40">
        <v>490.13333333333333</v>
      </c>
      <c r="F122" s="40">
        <v>486.61666666666667</v>
      </c>
      <c r="G122" s="40">
        <v>481.93333333333334</v>
      </c>
      <c r="H122" s="40">
        <v>498.33333333333331</v>
      </c>
      <c r="I122" s="40">
        <v>503.01666666666659</v>
      </c>
      <c r="J122" s="40">
        <v>506.5333333333333</v>
      </c>
      <c r="K122" s="31">
        <v>499.5</v>
      </c>
      <c r="L122" s="31">
        <v>491.3</v>
      </c>
      <c r="M122" s="31">
        <v>12.61627</v>
      </c>
      <c r="N122" s="1"/>
      <c r="O122" s="1"/>
    </row>
    <row r="123" spans="1:15" ht="12.75" customHeight="1">
      <c r="A123" s="56">
        <v>114</v>
      </c>
      <c r="B123" s="31" t="s">
        <v>134</v>
      </c>
      <c r="C123" s="31">
        <v>252.3</v>
      </c>
      <c r="D123" s="40">
        <v>256.03333333333336</v>
      </c>
      <c r="E123" s="40">
        <v>247.26666666666671</v>
      </c>
      <c r="F123" s="40">
        <v>242.23333333333335</v>
      </c>
      <c r="G123" s="40">
        <v>233.4666666666667</v>
      </c>
      <c r="H123" s="40">
        <v>261.06666666666672</v>
      </c>
      <c r="I123" s="40">
        <v>269.83333333333337</v>
      </c>
      <c r="J123" s="40">
        <v>274.86666666666673</v>
      </c>
      <c r="K123" s="31">
        <v>264.8</v>
      </c>
      <c r="L123" s="31">
        <v>251</v>
      </c>
      <c r="M123" s="31">
        <v>44.163429999999998</v>
      </c>
      <c r="N123" s="1"/>
      <c r="O123" s="1"/>
    </row>
    <row r="124" spans="1:15" ht="12.75" customHeight="1">
      <c r="A124" s="56">
        <v>115</v>
      </c>
      <c r="B124" s="31" t="s">
        <v>133</v>
      </c>
      <c r="C124" s="31">
        <v>883</v>
      </c>
      <c r="D124" s="40">
        <v>897.41666666666663</v>
      </c>
      <c r="E124" s="40">
        <v>865.83333333333326</v>
      </c>
      <c r="F124" s="40">
        <v>848.66666666666663</v>
      </c>
      <c r="G124" s="40">
        <v>817.08333333333326</v>
      </c>
      <c r="H124" s="40">
        <v>914.58333333333326</v>
      </c>
      <c r="I124" s="40">
        <v>946.16666666666652</v>
      </c>
      <c r="J124" s="40">
        <v>963.33333333333326</v>
      </c>
      <c r="K124" s="31">
        <v>929</v>
      </c>
      <c r="L124" s="31">
        <v>880.25</v>
      </c>
      <c r="M124" s="31">
        <v>47.863059999999997</v>
      </c>
      <c r="N124" s="1"/>
      <c r="O124" s="1"/>
    </row>
    <row r="125" spans="1:15" ht="12.75" customHeight="1">
      <c r="A125" s="56">
        <v>116</v>
      </c>
      <c r="B125" s="31" t="s">
        <v>166</v>
      </c>
      <c r="C125" s="31">
        <v>5414.95</v>
      </c>
      <c r="D125" s="40">
        <v>5433.833333333333</v>
      </c>
      <c r="E125" s="40">
        <v>5345.6666666666661</v>
      </c>
      <c r="F125" s="40">
        <v>5276.3833333333332</v>
      </c>
      <c r="G125" s="40">
        <v>5188.2166666666662</v>
      </c>
      <c r="H125" s="40">
        <v>5503.1166666666659</v>
      </c>
      <c r="I125" s="40">
        <v>5591.2833333333319</v>
      </c>
      <c r="J125" s="40">
        <v>5660.5666666666657</v>
      </c>
      <c r="K125" s="31">
        <v>5522</v>
      </c>
      <c r="L125" s="31">
        <v>5364.55</v>
      </c>
      <c r="M125" s="31">
        <v>2.8947600000000002</v>
      </c>
      <c r="N125" s="1"/>
      <c r="O125" s="1"/>
    </row>
    <row r="126" spans="1:15" ht="12.75" customHeight="1">
      <c r="A126" s="56">
        <v>117</v>
      </c>
      <c r="B126" s="31" t="s">
        <v>135</v>
      </c>
      <c r="C126" s="31">
        <v>1820.85</v>
      </c>
      <c r="D126" s="40">
        <v>1823.2</v>
      </c>
      <c r="E126" s="40">
        <v>1804.4</v>
      </c>
      <c r="F126" s="40">
        <v>1787.95</v>
      </c>
      <c r="G126" s="40">
        <v>1769.15</v>
      </c>
      <c r="H126" s="40">
        <v>1839.65</v>
      </c>
      <c r="I126" s="40">
        <v>1858.4499999999998</v>
      </c>
      <c r="J126" s="40">
        <v>1874.9</v>
      </c>
      <c r="K126" s="31">
        <v>1842</v>
      </c>
      <c r="L126" s="31">
        <v>1806.75</v>
      </c>
      <c r="M126" s="31">
        <v>188.87243000000001</v>
      </c>
      <c r="N126" s="1"/>
      <c r="O126" s="1"/>
    </row>
    <row r="127" spans="1:15" ht="12.75" customHeight="1">
      <c r="A127" s="56">
        <v>118</v>
      </c>
      <c r="B127" s="31" t="s">
        <v>132</v>
      </c>
      <c r="C127" s="31">
        <v>1955.4</v>
      </c>
      <c r="D127" s="40">
        <v>1963.7833333333335</v>
      </c>
      <c r="E127" s="40">
        <v>1933.616666666667</v>
      </c>
      <c r="F127" s="40">
        <v>1911.8333333333335</v>
      </c>
      <c r="G127" s="40">
        <v>1881.666666666667</v>
      </c>
      <c r="H127" s="40">
        <v>1985.5666666666671</v>
      </c>
      <c r="I127" s="40">
        <v>2015.7333333333336</v>
      </c>
      <c r="J127" s="40">
        <v>2037.5166666666671</v>
      </c>
      <c r="K127" s="31">
        <v>1993.95</v>
      </c>
      <c r="L127" s="31">
        <v>1942</v>
      </c>
      <c r="M127" s="31">
        <v>9.2212499999999995</v>
      </c>
      <c r="N127" s="1"/>
      <c r="O127" s="1"/>
    </row>
    <row r="128" spans="1:15" ht="12.75" customHeight="1">
      <c r="A128" s="56">
        <v>119</v>
      </c>
      <c r="B128" s="31" t="s">
        <v>266</v>
      </c>
      <c r="C128" s="31">
        <v>1992.35</v>
      </c>
      <c r="D128" s="40">
        <v>1975.1000000000001</v>
      </c>
      <c r="E128" s="40">
        <v>1947.3000000000002</v>
      </c>
      <c r="F128" s="40">
        <v>1902.25</v>
      </c>
      <c r="G128" s="40">
        <v>1874.45</v>
      </c>
      <c r="H128" s="40">
        <v>2020.1500000000003</v>
      </c>
      <c r="I128" s="40">
        <v>2047.95</v>
      </c>
      <c r="J128" s="40">
        <v>2093.0000000000005</v>
      </c>
      <c r="K128" s="31">
        <v>2002.9</v>
      </c>
      <c r="L128" s="31">
        <v>1930.05</v>
      </c>
      <c r="M128" s="31">
        <v>4.0162899999999997</v>
      </c>
      <c r="N128" s="1"/>
      <c r="O128" s="1"/>
    </row>
    <row r="129" spans="1:15" ht="12.75" customHeight="1">
      <c r="A129" s="56">
        <v>120</v>
      </c>
      <c r="B129" s="31" t="s">
        <v>267</v>
      </c>
      <c r="C129" s="31">
        <v>286.8</v>
      </c>
      <c r="D129" s="40">
        <v>291.59999999999997</v>
      </c>
      <c r="E129" s="40">
        <v>278.19999999999993</v>
      </c>
      <c r="F129" s="40">
        <v>269.59999999999997</v>
      </c>
      <c r="G129" s="40">
        <v>256.19999999999993</v>
      </c>
      <c r="H129" s="40">
        <v>300.19999999999993</v>
      </c>
      <c r="I129" s="40">
        <v>313.59999999999991</v>
      </c>
      <c r="J129" s="40">
        <v>322.19999999999993</v>
      </c>
      <c r="K129" s="31">
        <v>305</v>
      </c>
      <c r="L129" s="31">
        <v>283</v>
      </c>
      <c r="M129" s="31">
        <v>8.3366900000000008</v>
      </c>
      <c r="N129" s="1"/>
      <c r="O129" s="1"/>
    </row>
    <row r="130" spans="1:15" ht="12.75" customHeight="1">
      <c r="A130" s="56">
        <v>121</v>
      </c>
      <c r="B130" s="31" t="s">
        <v>140</v>
      </c>
      <c r="C130" s="31">
        <v>660.25</v>
      </c>
      <c r="D130" s="40">
        <v>659.43333333333328</v>
      </c>
      <c r="E130" s="40">
        <v>653.86666666666656</v>
      </c>
      <c r="F130" s="40">
        <v>647.48333333333323</v>
      </c>
      <c r="G130" s="40">
        <v>641.91666666666652</v>
      </c>
      <c r="H130" s="40">
        <v>665.81666666666661</v>
      </c>
      <c r="I130" s="40">
        <v>671.38333333333344</v>
      </c>
      <c r="J130" s="40">
        <v>677.76666666666665</v>
      </c>
      <c r="K130" s="31">
        <v>665</v>
      </c>
      <c r="L130" s="31">
        <v>653.04999999999995</v>
      </c>
      <c r="M130" s="31">
        <v>30.03978</v>
      </c>
      <c r="N130" s="1"/>
      <c r="O130" s="1"/>
    </row>
    <row r="131" spans="1:15" ht="12.75" customHeight="1">
      <c r="A131" s="56">
        <v>122</v>
      </c>
      <c r="B131" s="31" t="s">
        <v>139</v>
      </c>
      <c r="C131" s="31">
        <v>386.05</v>
      </c>
      <c r="D131" s="40">
        <v>388.9666666666667</v>
      </c>
      <c r="E131" s="40">
        <v>379.58333333333337</v>
      </c>
      <c r="F131" s="40">
        <v>373.11666666666667</v>
      </c>
      <c r="G131" s="40">
        <v>363.73333333333335</v>
      </c>
      <c r="H131" s="40">
        <v>395.43333333333339</v>
      </c>
      <c r="I131" s="40">
        <v>404.81666666666672</v>
      </c>
      <c r="J131" s="40">
        <v>411.28333333333342</v>
      </c>
      <c r="K131" s="31">
        <v>398.35</v>
      </c>
      <c r="L131" s="31">
        <v>382.5</v>
      </c>
      <c r="M131" s="31">
        <v>59.083590000000001</v>
      </c>
      <c r="N131" s="1"/>
      <c r="O131" s="1"/>
    </row>
    <row r="132" spans="1:15" ht="12.75" customHeight="1">
      <c r="A132" s="56">
        <v>123</v>
      </c>
      <c r="B132" s="31" t="s">
        <v>141</v>
      </c>
      <c r="C132" s="31">
        <v>3553.35</v>
      </c>
      <c r="D132" s="40">
        <v>3581.25</v>
      </c>
      <c r="E132" s="40">
        <v>3492.5</v>
      </c>
      <c r="F132" s="40">
        <v>3431.65</v>
      </c>
      <c r="G132" s="40">
        <v>3342.9</v>
      </c>
      <c r="H132" s="40">
        <v>3642.1</v>
      </c>
      <c r="I132" s="40">
        <v>3730.85</v>
      </c>
      <c r="J132" s="40">
        <v>3791.7</v>
      </c>
      <c r="K132" s="31">
        <v>3670</v>
      </c>
      <c r="L132" s="31">
        <v>3520.4</v>
      </c>
      <c r="M132" s="31">
        <v>7.6633399999999998</v>
      </c>
      <c r="N132" s="1"/>
      <c r="O132" s="1"/>
    </row>
    <row r="133" spans="1:15" ht="12.75" customHeight="1">
      <c r="A133" s="56">
        <v>124</v>
      </c>
      <c r="B133" s="31" t="s">
        <v>142</v>
      </c>
      <c r="C133" s="31">
        <v>1793.8</v>
      </c>
      <c r="D133" s="40">
        <v>1814.5833333333333</v>
      </c>
      <c r="E133" s="40">
        <v>1769.2166666666665</v>
      </c>
      <c r="F133" s="40">
        <v>1744.6333333333332</v>
      </c>
      <c r="G133" s="40">
        <v>1699.2666666666664</v>
      </c>
      <c r="H133" s="40">
        <v>1839.1666666666665</v>
      </c>
      <c r="I133" s="40">
        <v>1884.5333333333333</v>
      </c>
      <c r="J133" s="40">
        <v>1909.1166666666666</v>
      </c>
      <c r="K133" s="31">
        <v>1859.95</v>
      </c>
      <c r="L133" s="31">
        <v>1790</v>
      </c>
      <c r="M133" s="31">
        <v>29.35126</v>
      </c>
      <c r="N133" s="1"/>
      <c r="O133" s="1"/>
    </row>
    <row r="134" spans="1:15" ht="12.75" customHeight="1">
      <c r="A134" s="56">
        <v>125</v>
      </c>
      <c r="B134" s="31" t="s">
        <v>143</v>
      </c>
      <c r="C134" s="31">
        <v>76.900000000000006</v>
      </c>
      <c r="D134" s="40">
        <v>77.816666666666663</v>
      </c>
      <c r="E134" s="40">
        <v>75.633333333333326</v>
      </c>
      <c r="F134" s="40">
        <v>74.36666666666666</v>
      </c>
      <c r="G134" s="40">
        <v>72.183333333333323</v>
      </c>
      <c r="H134" s="40">
        <v>79.083333333333329</v>
      </c>
      <c r="I134" s="40">
        <v>81.266666666666666</v>
      </c>
      <c r="J134" s="40">
        <v>82.533333333333331</v>
      </c>
      <c r="K134" s="31">
        <v>80</v>
      </c>
      <c r="L134" s="31">
        <v>76.55</v>
      </c>
      <c r="M134" s="31">
        <v>89.416880000000006</v>
      </c>
      <c r="N134" s="1"/>
      <c r="O134" s="1"/>
    </row>
    <row r="135" spans="1:15" ht="12.75" customHeight="1">
      <c r="A135" s="56">
        <v>126</v>
      </c>
      <c r="B135" s="31" t="s">
        <v>148</v>
      </c>
      <c r="C135" s="31">
        <v>5458.15</v>
      </c>
      <c r="D135" s="40">
        <v>5478.2333333333336</v>
      </c>
      <c r="E135" s="40">
        <v>5357.4666666666672</v>
      </c>
      <c r="F135" s="40">
        <v>5256.7833333333338</v>
      </c>
      <c r="G135" s="40">
        <v>5136.0166666666673</v>
      </c>
      <c r="H135" s="40">
        <v>5578.916666666667</v>
      </c>
      <c r="I135" s="40">
        <v>5699.6833333333334</v>
      </c>
      <c r="J135" s="40">
        <v>5800.3666666666668</v>
      </c>
      <c r="K135" s="31">
        <v>5599</v>
      </c>
      <c r="L135" s="31">
        <v>5377.55</v>
      </c>
      <c r="M135" s="31">
        <v>4.3708799999999997</v>
      </c>
      <c r="N135" s="1"/>
      <c r="O135" s="1"/>
    </row>
    <row r="136" spans="1:15" ht="12.75" customHeight="1">
      <c r="A136" s="56">
        <v>127</v>
      </c>
      <c r="B136" s="31" t="s">
        <v>145</v>
      </c>
      <c r="C136" s="31">
        <v>364.6</v>
      </c>
      <c r="D136" s="40">
        <v>368.08333333333331</v>
      </c>
      <c r="E136" s="40">
        <v>358.51666666666665</v>
      </c>
      <c r="F136" s="40">
        <v>352.43333333333334</v>
      </c>
      <c r="G136" s="40">
        <v>342.86666666666667</v>
      </c>
      <c r="H136" s="40">
        <v>374.16666666666663</v>
      </c>
      <c r="I136" s="40">
        <v>383.73333333333335</v>
      </c>
      <c r="J136" s="40">
        <v>389.81666666666661</v>
      </c>
      <c r="K136" s="31">
        <v>377.65</v>
      </c>
      <c r="L136" s="31">
        <v>362</v>
      </c>
      <c r="M136" s="31">
        <v>23.230319999999999</v>
      </c>
      <c r="N136" s="1"/>
      <c r="O136" s="1"/>
    </row>
    <row r="137" spans="1:15" ht="12.75" customHeight="1">
      <c r="A137" s="56">
        <v>128</v>
      </c>
      <c r="B137" s="31" t="s">
        <v>147</v>
      </c>
      <c r="C137" s="31">
        <v>6978.3</v>
      </c>
      <c r="D137" s="40">
        <v>6991.5666666666666</v>
      </c>
      <c r="E137" s="40">
        <v>6853.833333333333</v>
      </c>
      <c r="F137" s="40">
        <v>6729.3666666666668</v>
      </c>
      <c r="G137" s="40">
        <v>6591.6333333333332</v>
      </c>
      <c r="H137" s="40">
        <v>7116.0333333333328</v>
      </c>
      <c r="I137" s="40">
        <v>7253.7666666666664</v>
      </c>
      <c r="J137" s="40">
        <v>7378.2333333333327</v>
      </c>
      <c r="K137" s="31">
        <v>7129.3</v>
      </c>
      <c r="L137" s="31">
        <v>6867.1</v>
      </c>
      <c r="M137" s="31">
        <v>8.6530500000000004</v>
      </c>
      <c r="N137" s="1"/>
      <c r="O137" s="1"/>
    </row>
    <row r="138" spans="1:15" ht="12.75" customHeight="1">
      <c r="A138" s="56">
        <v>129</v>
      </c>
      <c r="B138" s="31" t="s">
        <v>146</v>
      </c>
      <c r="C138" s="31">
        <v>1847.1</v>
      </c>
      <c r="D138" s="40">
        <v>1851.1666666666667</v>
      </c>
      <c r="E138" s="40">
        <v>1827.6333333333334</v>
      </c>
      <c r="F138" s="40">
        <v>1808.1666666666667</v>
      </c>
      <c r="G138" s="40">
        <v>1784.6333333333334</v>
      </c>
      <c r="H138" s="40">
        <v>1870.6333333333334</v>
      </c>
      <c r="I138" s="40">
        <v>1894.1666666666667</v>
      </c>
      <c r="J138" s="40">
        <v>1913.6333333333334</v>
      </c>
      <c r="K138" s="31">
        <v>1874.7</v>
      </c>
      <c r="L138" s="31">
        <v>1831.7</v>
      </c>
      <c r="M138" s="31">
        <v>23.52938</v>
      </c>
      <c r="N138" s="1"/>
      <c r="O138" s="1"/>
    </row>
    <row r="139" spans="1:15" ht="12.75" customHeight="1">
      <c r="A139" s="56">
        <v>130</v>
      </c>
      <c r="B139" s="31" t="s">
        <v>268</v>
      </c>
      <c r="C139" s="31">
        <v>497.6</v>
      </c>
      <c r="D139" s="40">
        <v>498.31666666666666</v>
      </c>
      <c r="E139" s="40">
        <v>489.88333333333333</v>
      </c>
      <c r="F139" s="40">
        <v>482.16666666666669</v>
      </c>
      <c r="G139" s="40">
        <v>473.73333333333335</v>
      </c>
      <c r="H139" s="40">
        <v>506.0333333333333</v>
      </c>
      <c r="I139" s="40">
        <v>514.46666666666658</v>
      </c>
      <c r="J139" s="40">
        <v>522.18333333333328</v>
      </c>
      <c r="K139" s="31">
        <v>506.75</v>
      </c>
      <c r="L139" s="31">
        <v>490.6</v>
      </c>
      <c r="M139" s="31">
        <v>14.077109999999999</v>
      </c>
      <c r="N139" s="1"/>
      <c r="O139" s="1"/>
    </row>
    <row r="140" spans="1:15" ht="12.75" customHeight="1">
      <c r="A140" s="56">
        <v>131</v>
      </c>
      <c r="B140" s="31" t="s">
        <v>149</v>
      </c>
      <c r="C140" s="31">
        <v>874.85</v>
      </c>
      <c r="D140" s="40">
        <v>884.1</v>
      </c>
      <c r="E140" s="40">
        <v>861</v>
      </c>
      <c r="F140" s="40">
        <v>847.15</v>
      </c>
      <c r="G140" s="40">
        <v>824.05</v>
      </c>
      <c r="H140" s="40">
        <v>897.95</v>
      </c>
      <c r="I140" s="40">
        <v>921.05000000000018</v>
      </c>
      <c r="J140" s="40">
        <v>934.90000000000009</v>
      </c>
      <c r="K140" s="31">
        <v>907.2</v>
      </c>
      <c r="L140" s="31">
        <v>870.25</v>
      </c>
      <c r="M140" s="31">
        <v>12.808949999999999</v>
      </c>
      <c r="N140" s="1"/>
      <c r="O140" s="1"/>
    </row>
    <row r="141" spans="1:15" ht="12.75" customHeight="1">
      <c r="A141" s="56">
        <v>132</v>
      </c>
      <c r="B141" s="31" t="s">
        <v>162</v>
      </c>
      <c r="C141" s="31">
        <v>72558.05</v>
      </c>
      <c r="D141" s="40">
        <v>72679.349999999991</v>
      </c>
      <c r="E141" s="40">
        <v>71978.699999999983</v>
      </c>
      <c r="F141" s="40">
        <v>71399.349999999991</v>
      </c>
      <c r="G141" s="40">
        <v>70698.699999999983</v>
      </c>
      <c r="H141" s="40">
        <v>73258.699999999983</v>
      </c>
      <c r="I141" s="40">
        <v>73959.349999999977</v>
      </c>
      <c r="J141" s="40">
        <v>74538.699999999983</v>
      </c>
      <c r="K141" s="31">
        <v>73380</v>
      </c>
      <c r="L141" s="31">
        <v>72100</v>
      </c>
      <c r="M141" s="31">
        <v>0.10564</v>
      </c>
      <c r="N141" s="1"/>
      <c r="O141" s="1"/>
    </row>
    <row r="142" spans="1:15" ht="12.75" customHeight="1">
      <c r="A142" s="56">
        <v>133</v>
      </c>
      <c r="B142" s="31" t="s">
        <v>158</v>
      </c>
      <c r="C142" s="31">
        <v>871.95</v>
      </c>
      <c r="D142" s="40">
        <v>877.58333333333337</v>
      </c>
      <c r="E142" s="40">
        <v>863.66666666666674</v>
      </c>
      <c r="F142" s="40">
        <v>855.38333333333333</v>
      </c>
      <c r="G142" s="40">
        <v>841.4666666666667</v>
      </c>
      <c r="H142" s="40">
        <v>885.86666666666679</v>
      </c>
      <c r="I142" s="40">
        <v>899.78333333333353</v>
      </c>
      <c r="J142" s="40">
        <v>908.06666666666683</v>
      </c>
      <c r="K142" s="31">
        <v>891.5</v>
      </c>
      <c r="L142" s="31">
        <v>869.3</v>
      </c>
      <c r="M142" s="31">
        <v>6.1561500000000002</v>
      </c>
      <c r="N142" s="1"/>
      <c r="O142" s="1"/>
    </row>
    <row r="143" spans="1:15" ht="12.75" customHeight="1">
      <c r="A143" s="56">
        <v>134</v>
      </c>
      <c r="B143" s="31" t="s">
        <v>151</v>
      </c>
      <c r="C143" s="31">
        <v>150.1</v>
      </c>
      <c r="D143" s="40">
        <v>152.13333333333333</v>
      </c>
      <c r="E143" s="40">
        <v>147.41666666666666</v>
      </c>
      <c r="F143" s="40">
        <v>144.73333333333332</v>
      </c>
      <c r="G143" s="40">
        <v>140.01666666666665</v>
      </c>
      <c r="H143" s="40">
        <v>154.81666666666666</v>
      </c>
      <c r="I143" s="40">
        <v>159.53333333333336</v>
      </c>
      <c r="J143" s="40">
        <v>162.21666666666667</v>
      </c>
      <c r="K143" s="31">
        <v>156.85</v>
      </c>
      <c r="L143" s="31">
        <v>149.44999999999999</v>
      </c>
      <c r="M143" s="31">
        <v>50.62885</v>
      </c>
      <c r="N143" s="1"/>
      <c r="O143" s="1"/>
    </row>
    <row r="144" spans="1:15" ht="12.75" customHeight="1">
      <c r="A144" s="56">
        <v>135</v>
      </c>
      <c r="B144" s="31" t="s">
        <v>150</v>
      </c>
      <c r="C144" s="31">
        <v>834.6</v>
      </c>
      <c r="D144" s="40">
        <v>838.94999999999993</v>
      </c>
      <c r="E144" s="40">
        <v>825.64999999999986</v>
      </c>
      <c r="F144" s="40">
        <v>816.69999999999993</v>
      </c>
      <c r="G144" s="40">
        <v>803.39999999999986</v>
      </c>
      <c r="H144" s="40">
        <v>847.89999999999986</v>
      </c>
      <c r="I144" s="40">
        <v>861.19999999999982</v>
      </c>
      <c r="J144" s="40">
        <v>870.14999999999986</v>
      </c>
      <c r="K144" s="31">
        <v>852.25</v>
      </c>
      <c r="L144" s="31">
        <v>830</v>
      </c>
      <c r="M144" s="31">
        <v>26.757999999999999</v>
      </c>
      <c r="N144" s="1"/>
      <c r="O144" s="1"/>
    </row>
    <row r="145" spans="1:15" ht="12.75" customHeight="1">
      <c r="A145" s="56">
        <v>136</v>
      </c>
      <c r="B145" s="31" t="s">
        <v>152</v>
      </c>
      <c r="C145" s="31">
        <v>163.9</v>
      </c>
      <c r="D145" s="40">
        <v>165.86666666666667</v>
      </c>
      <c r="E145" s="40">
        <v>161.28333333333336</v>
      </c>
      <c r="F145" s="40">
        <v>158.66666666666669</v>
      </c>
      <c r="G145" s="40">
        <v>154.08333333333337</v>
      </c>
      <c r="H145" s="40">
        <v>168.48333333333335</v>
      </c>
      <c r="I145" s="40">
        <v>173.06666666666666</v>
      </c>
      <c r="J145" s="40">
        <v>175.68333333333334</v>
      </c>
      <c r="K145" s="31">
        <v>170.45</v>
      </c>
      <c r="L145" s="31">
        <v>163.25</v>
      </c>
      <c r="M145" s="31">
        <v>49.747999999999998</v>
      </c>
      <c r="N145" s="1"/>
      <c r="O145" s="1"/>
    </row>
    <row r="146" spans="1:15" ht="12.75" customHeight="1">
      <c r="A146" s="56">
        <v>137</v>
      </c>
      <c r="B146" s="31" t="s">
        <v>153</v>
      </c>
      <c r="C146" s="31">
        <v>500.35</v>
      </c>
      <c r="D146" s="40">
        <v>502.41666666666669</v>
      </c>
      <c r="E146" s="40">
        <v>495.43333333333339</v>
      </c>
      <c r="F146" s="40">
        <v>490.51666666666671</v>
      </c>
      <c r="G146" s="40">
        <v>483.53333333333342</v>
      </c>
      <c r="H146" s="40">
        <v>507.33333333333337</v>
      </c>
      <c r="I146" s="40">
        <v>514.31666666666661</v>
      </c>
      <c r="J146" s="40">
        <v>519.23333333333335</v>
      </c>
      <c r="K146" s="31">
        <v>509.4</v>
      </c>
      <c r="L146" s="31">
        <v>497.5</v>
      </c>
      <c r="M146" s="31">
        <v>9.1911500000000004</v>
      </c>
      <c r="N146" s="1"/>
      <c r="O146" s="1"/>
    </row>
    <row r="147" spans="1:15" ht="12.75" customHeight="1">
      <c r="A147" s="56">
        <v>138</v>
      </c>
      <c r="B147" s="31" t="s">
        <v>154</v>
      </c>
      <c r="C147" s="31">
        <v>7296.6</v>
      </c>
      <c r="D147" s="40">
        <v>7339.2</v>
      </c>
      <c r="E147" s="40">
        <v>7198.4</v>
      </c>
      <c r="F147" s="40">
        <v>7100.2</v>
      </c>
      <c r="G147" s="40">
        <v>6959.4</v>
      </c>
      <c r="H147" s="40">
        <v>7437.4</v>
      </c>
      <c r="I147" s="40">
        <v>7578.2000000000007</v>
      </c>
      <c r="J147" s="40">
        <v>7676.4</v>
      </c>
      <c r="K147" s="31">
        <v>7480</v>
      </c>
      <c r="L147" s="31">
        <v>7241</v>
      </c>
      <c r="M147" s="31">
        <v>10.81907</v>
      </c>
      <c r="N147" s="1"/>
      <c r="O147" s="1"/>
    </row>
    <row r="148" spans="1:15" ht="12.75" customHeight="1">
      <c r="A148" s="56">
        <v>139</v>
      </c>
      <c r="B148" s="31" t="s">
        <v>157</v>
      </c>
      <c r="C148" s="31">
        <v>946.35</v>
      </c>
      <c r="D148" s="40">
        <v>954.05000000000007</v>
      </c>
      <c r="E148" s="40">
        <v>928.30000000000018</v>
      </c>
      <c r="F148" s="40">
        <v>910.25000000000011</v>
      </c>
      <c r="G148" s="40">
        <v>884.50000000000023</v>
      </c>
      <c r="H148" s="40">
        <v>972.10000000000014</v>
      </c>
      <c r="I148" s="40">
        <v>997.84999999999991</v>
      </c>
      <c r="J148" s="40">
        <v>1015.9000000000001</v>
      </c>
      <c r="K148" s="31">
        <v>979.8</v>
      </c>
      <c r="L148" s="31">
        <v>936</v>
      </c>
      <c r="M148" s="31">
        <v>5.2036699999999998</v>
      </c>
      <c r="N148" s="1"/>
      <c r="O148" s="1"/>
    </row>
    <row r="149" spans="1:15" ht="12.75" customHeight="1">
      <c r="A149" s="56">
        <v>140</v>
      </c>
      <c r="B149" s="31" t="s">
        <v>159</v>
      </c>
      <c r="C149" s="31">
        <v>4587.7</v>
      </c>
      <c r="D149" s="40">
        <v>4619.416666666667</v>
      </c>
      <c r="E149" s="40">
        <v>4538.8333333333339</v>
      </c>
      <c r="F149" s="40">
        <v>4489.9666666666672</v>
      </c>
      <c r="G149" s="40">
        <v>4409.3833333333341</v>
      </c>
      <c r="H149" s="40">
        <v>4668.2833333333338</v>
      </c>
      <c r="I149" s="40">
        <v>4748.8666666666677</v>
      </c>
      <c r="J149" s="40">
        <v>4797.7333333333336</v>
      </c>
      <c r="K149" s="31">
        <v>4700</v>
      </c>
      <c r="L149" s="31">
        <v>4570.55</v>
      </c>
      <c r="M149" s="31">
        <v>9.1813500000000001</v>
      </c>
      <c r="N149" s="1"/>
      <c r="O149" s="1"/>
    </row>
    <row r="150" spans="1:15" ht="12.75" customHeight="1">
      <c r="A150" s="56">
        <v>141</v>
      </c>
      <c r="B150" s="31" t="s">
        <v>161</v>
      </c>
      <c r="C150" s="31">
        <v>3263.15</v>
      </c>
      <c r="D150" s="40">
        <v>3274.4666666666667</v>
      </c>
      <c r="E150" s="40">
        <v>3209.9333333333334</v>
      </c>
      <c r="F150" s="40">
        <v>3156.7166666666667</v>
      </c>
      <c r="G150" s="40">
        <v>3092.1833333333334</v>
      </c>
      <c r="H150" s="40">
        <v>3327.6833333333334</v>
      </c>
      <c r="I150" s="40">
        <v>3392.2166666666672</v>
      </c>
      <c r="J150" s="40">
        <v>3445.4333333333334</v>
      </c>
      <c r="K150" s="31">
        <v>3339</v>
      </c>
      <c r="L150" s="31">
        <v>3221.25</v>
      </c>
      <c r="M150" s="31">
        <v>12.66717</v>
      </c>
      <c r="N150" s="1"/>
      <c r="O150" s="1"/>
    </row>
    <row r="151" spans="1:15" ht="12.75" customHeight="1">
      <c r="A151" s="56">
        <v>142</v>
      </c>
      <c r="B151" s="31" t="s">
        <v>163</v>
      </c>
      <c r="C151" s="31">
        <v>1453.95</v>
      </c>
      <c r="D151" s="40">
        <v>1453.5</v>
      </c>
      <c r="E151" s="40">
        <v>1439.05</v>
      </c>
      <c r="F151" s="40">
        <v>1424.1499999999999</v>
      </c>
      <c r="G151" s="40">
        <v>1409.6999999999998</v>
      </c>
      <c r="H151" s="40">
        <v>1468.4</v>
      </c>
      <c r="I151" s="40">
        <v>1482.85</v>
      </c>
      <c r="J151" s="40">
        <v>1497.7500000000002</v>
      </c>
      <c r="K151" s="31">
        <v>1467.95</v>
      </c>
      <c r="L151" s="31">
        <v>1438.6</v>
      </c>
      <c r="M151" s="31">
        <v>6.6539999999999999</v>
      </c>
      <c r="N151" s="1"/>
      <c r="O151" s="1"/>
    </row>
    <row r="152" spans="1:15" ht="12.75" customHeight="1">
      <c r="A152" s="56">
        <v>143</v>
      </c>
      <c r="B152" s="31" t="s">
        <v>269</v>
      </c>
      <c r="C152" s="31">
        <v>843.8</v>
      </c>
      <c r="D152" s="40">
        <v>846.13333333333321</v>
      </c>
      <c r="E152" s="40">
        <v>829.86666666666645</v>
      </c>
      <c r="F152" s="40">
        <v>815.93333333333328</v>
      </c>
      <c r="G152" s="40">
        <v>799.66666666666652</v>
      </c>
      <c r="H152" s="40">
        <v>860.06666666666638</v>
      </c>
      <c r="I152" s="40">
        <v>876.33333333333326</v>
      </c>
      <c r="J152" s="40">
        <v>890.26666666666631</v>
      </c>
      <c r="K152" s="31">
        <v>862.4</v>
      </c>
      <c r="L152" s="31">
        <v>832.2</v>
      </c>
      <c r="M152" s="31">
        <v>1.7150399999999999</v>
      </c>
      <c r="N152" s="1"/>
      <c r="O152" s="1"/>
    </row>
    <row r="153" spans="1:15" ht="12.75" customHeight="1">
      <c r="A153" s="56">
        <v>144</v>
      </c>
      <c r="B153" s="31" t="s">
        <v>169</v>
      </c>
      <c r="C153" s="31">
        <v>134.94999999999999</v>
      </c>
      <c r="D153" s="40">
        <v>135.35</v>
      </c>
      <c r="E153" s="40">
        <v>133.79999999999998</v>
      </c>
      <c r="F153" s="40">
        <v>132.64999999999998</v>
      </c>
      <c r="G153" s="40">
        <v>131.09999999999997</v>
      </c>
      <c r="H153" s="40">
        <v>136.5</v>
      </c>
      <c r="I153" s="40">
        <v>138.05000000000001</v>
      </c>
      <c r="J153" s="40">
        <v>139.20000000000002</v>
      </c>
      <c r="K153" s="31">
        <v>136.9</v>
      </c>
      <c r="L153" s="31">
        <v>134.19999999999999</v>
      </c>
      <c r="M153" s="31">
        <v>61.045839999999998</v>
      </c>
      <c r="N153" s="1"/>
      <c r="O153" s="1"/>
    </row>
    <row r="154" spans="1:15" ht="12.75" customHeight="1">
      <c r="A154" s="56">
        <v>145</v>
      </c>
      <c r="B154" s="31" t="s">
        <v>171</v>
      </c>
      <c r="C154" s="31">
        <v>125.55</v>
      </c>
      <c r="D154" s="40">
        <v>125.78333333333335</v>
      </c>
      <c r="E154" s="40">
        <v>123.86666666666669</v>
      </c>
      <c r="F154" s="40">
        <v>122.18333333333334</v>
      </c>
      <c r="G154" s="40">
        <v>120.26666666666668</v>
      </c>
      <c r="H154" s="40">
        <v>127.4666666666667</v>
      </c>
      <c r="I154" s="40">
        <v>129.38333333333335</v>
      </c>
      <c r="J154" s="40">
        <v>131.06666666666672</v>
      </c>
      <c r="K154" s="31">
        <v>127.7</v>
      </c>
      <c r="L154" s="31">
        <v>124.1</v>
      </c>
      <c r="M154" s="31">
        <v>130.41775000000001</v>
      </c>
      <c r="N154" s="1"/>
      <c r="O154" s="1"/>
    </row>
    <row r="155" spans="1:15" ht="12.75" customHeight="1">
      <c r="A155" s="56">
        <v>146</v>
      </c>
      <c r="B155" s="31" t="s">
        <v>165</v>
      </c>
      <c r="C155" s="31">
        <v>98.7</v>
      </c>
      <c r="D155" s="40">
        <v>98.933333333333337</v>
      </c>
      <c r="E155" s="40">
        <v>96.916666666666671</v>
      </c>
      <c r="F155" s="40">
        <v>95.13333333333334</v>
      </c>
      <c r="G155" s="40">
        <v>93.116666666666674</v>
      </c>
      <c r="H155" s="40">
        <v>100.71666666666667</v>
      </c>
      <c r="I155" s="40">
        <v>102.73333333333332</v>
      </c>
      <c r="J155" s="40">
        <v>104.51666666666667</v>
      </c>
      <c r="K155" s="31">
        <v>100.95</v>
      </c>
      <c r="L155" s="31">
        <v>97.15</v>
      </c>
      <c r="M155" s="31">
        <v>227.29089999999999</v>
      </c>
      <c r="N155" s="1"/>
      <c r="O155" s="1"/>
    </row>
    <row r="156" spans="1:15" ht="12.75" customHeight="1">
      <c r="A156" s="56">
        <v>147</v>
      </c>
      <c r="B156" s="31" t="s">
        <v>167</v>
      </c>
      <c r="C156" s="31">
        <v>4005.45</v>
      </c>
      <c r="D156" s="40">
        <v>4012.7833333333333</v>
      </c>
      <c r="E156" s="40">
        <v>3947.6666666666665</v>
      </c>
      <c r="F156" s="40">
        <v>3889.8833333333332</v>
      </c>
      <c r="G156" s="40">
        <v>3824.7666666666664</v>
      </c>
      <c r="H156" s="40">
        <v>4070.5666666666666</v>
      </c>
      <c r="I156" s="40">
        <v>4135.6833333333334</v>
      </c>
      <c r="J156" s="40">
        <v>4193.4666666666672</v>
      </c>
      <c r="K156" s="31">
        <v>4077.9</v>
      </c>
      <c r="L156" s="31">
        <v>3955</v>
      </c>
      <c r="M156" s="31">
        <v>2.5656699999999999</v>
      </c>
      <c r="N156" s="1"/>
      <c r="O156" s="1"/>
    </row>
    <row r="157" spans="1:15" ht="12.75" customHeight="1">
      <c r="A157" s="56">
        <v>148</v>
      </c>
      <c r="B157" s="31" t="s">
        <v>168</v>
      </c>
      <c r="C157" s="31">
        <v>19079.650000000001</v>
      </c>
      <c r="D157" s="40">
        <v>19104.233333333334</v>
      </c>
      <c r="E157" s="40">
        <v>18975.416666666668</v>
      </c>
      <c r="F157" s="40">
        <v>18871.183333333334</v>
      </c>
      <c r="G157" s="40">
        <v>18742.366666666669</v>
      </c>
      <c r="H157" s="40">
        <v>19208.466666666667</v>
      </c>
      <c r="I157" s="40">
        <v>19337.283333333333</v>
      </c>
      <c r="J157" s="40">
        <v>19441.516666666666</v>
      </c>
      <c r="K157" s="31">
        <v>19233.05</v>
      </c>
      <c r="L157" s="31">
        <v>19000</v>
      </c>
      <c r="M157" s="31">
        <v>0.54278000000000004</v>
      </c>
      <c r="N157" s="1"/>
      <c r="O157" s="1"/>
    </row>
    <row r="158" spans="1:15" ht="12.75" customHeight="1">
      <c r="A158" s="56">
        <v>149</v>
      </c>
      <c r="B158" s="31" t="s">
        <v>164</v>
      </c>
      <c r="C158" s="31">
        <v>335.3</v>
      </c>
      <c r="D158" s="40">
        <v>338.36666666666662</v>
      </c>
      <c r="E158" s="40">
        <v>330.23333333333323</v>
      </c>
      <c r="F158" s="40">
        <v>325.16666666666663</v>
      </c>
      <c r="G158" s="40">
        <v>317.03333333333325</v>
      </c>
      <c r="H158" s="40">
        <v>343.43333333333322</v>
      </c>
      <c r="I158" s="40">
        <v>351.56666666666655</v>
      </c>
      <c r="J158" s="40">
        <v>356.63333333333321</v>
      </c>
      <c r="K158" s="31">
        <v>346.5</v>
      </c>
      <c r="L158" s="31">
        <v>333.3</v>
      </c>
      <c r="M158" s="31">
        <v>12.782439999999999</v>
      </c>
      <c r="N158" s="1"/>
      <c r="O158" s="1"/>
    </row>
    <row r="159" spans="1:15" ht="12.75" customHeight="1">
      <c r="A159" s="56">
        <v>150</v>
      </c>
      <c r="B159" s="31" t="s">
        <v>270</v>
      </c>
      <c r="C159" s="31">
        <v>836.45</v>
      </c>
      <c r="D159" s="40">
        <v>845.88333333333333</v>
      </c>
      <c r="E159" s="40">
        <v>821.76666666666665</v>
      </c>
      <c r="F159" s="40">
        <v>807.08333333333337</v>
      </c>
      <c r="G159" s="40">
        <v>782.9666666666667</v>
      </c>
      <c r="H159" s="40">
        <v>860.56666666666661</v>
      </c>
      <c r="I159" s="40">
        <v>884.68333333333317</v>
      </c>
      <c r="J159" s="40">
        <v>899.36666666666656</v>
      </c>
      <c r="K159" s="31">
        <v>870</v>
      </c>
      <c r="L159" s="31">
        <v>831.2</v>
      </c>
      <c r="M159" s="31">
        <v>7.7351900000000002</v>
      </c>
      <c r="N159" s="1"/>
      <c r="O159" s="1"/>
    </row>
    <row r="160" spans="1:15" ht="12.75" customHeight="1">
      <c r="A160" s="56">
        <v>151</v>
      </c>
      <c r="B160" s="31" t="s">
        <v>172</v>
      </c>
      <c r="C160" s="31">
        <v>139.4</v>
      </c>
      <c r="D160" s="40">
        <v>141</v>
      </c>
      <c r="E160" s="40">
        <v>136.9</v>
      </c>
      <c r="F160" s="40">
        <v>134.4</v>
      </c>
      <c r="G160" s="40">
        <v>130.30000000000001</v>
      </c>
      <c r="H160" s="40">
        <v>143.5</v>
      </c>
      <c r="I160" s="40">
        <v>147.60000000000002</v>
      </c>
      <c r="J160" s="40">
        <v>150.1</v>
      </c>
      <c r="K160" s="31">
        <v>145.1</v>
      </c>
      <c r="L160" s="31">
        <v>138.5</v>
      </c>
      <c r="M160" s="31">
        <v>176.67617000000001</v>
      </c>
      <c r="N160" s="1"/>
      <c r="O160" s="1"/>
    </row>
    <row r="161" spans="1:15" ht="12.75" customHeight="1">
      <c r="A161" s="56">
        <v>152</v>
      </c>
      <c r="B161" s="31" t="s">
        <v>271</v>
      </c>
      <c r="C161" s="31">
        <v>190</v>
      </c>
      <c r="D161" s="40">
        <v>191.03333333333333</v>
      </c>
      <c r="E161" s="40">
        <v>185.21666666666667</v>
      </c>
      <c r="F161" s="40">
        <v>180.43333333333334</v>
      </c>
      <c r="G161" s="40">
        <v>174.61666666666667</v>
      </c>
      <c r="H161" s="40">
        <v>195.81666666666666</v>
      </c>
      <c r="I161" s="40">
        <v>201.63333333333333</v>
      </c>
      <c r="J161" s="40">
        <v>206.41666666666666</v>
      </c>
      <c r="K161" s="31">
        <v>196.85</v>
      </c>
      <c r="L161" s="31">
        <v>186.25</v>
      </c>
      <c r="M161" s="31">
        <v>11.81137</v>
      </c>
      <c r="N161" s="1"/>
      <c r="O161" s="1"/>
    </row>
    <row r="162" spans="1:15" ht="12.75" customHeight="1">
      <c r="A162" s="56">
        <v>153</v>
      </c>
      <c r="B162" s="31" t="s">
        <v>179</v>
      </c>
      <c r="C162" s="31">
        <v>2966.3</v>
      </c>
      <c r="D162" s="40">
        <v>2989.0333333333333</v>
      </c>
      <c r="E162" s="40">
        <v>2918.0666666666666</v>
      </c>
      <c r="F162" s="40">
        <v>2869.8333333333335</v>
      </c>
      <c r="G162" s="40">
        <v>2798.8666666666668</v>
      </c>
      <c r="H162" s="40">
        <v>3037.2666666666664</v>
      </c>
      <c r="I162" s="40">
        <v>3108.2333333333327</v>
      </c>
      <c r="J162" s="40">
        <v>3156.4666666666662</v>
      </c>
      <c r="K162" s="31">
        <v>3060</v>
      </c>
      <c r="L162" s="31">
        <v>2940.8</v>
      </c>
      <c r="M162" s="31">
        <v>1.8995899999999999</v>
      </c>
      <c r="N162" s="1"/>
      <c r="O162" s="1"/>
    </row>
    <row r="163" spans="1:15" ht="12.75" customHeight="1">
      <c r="A163" s="56">
        <v>154</v>
      </c>
      <c r="B163" s="31" t="s">
        <v>173</v>
      </c>
      <c r="C163" s="31">
        <v>38776.199999999997</v>
      </c>
      <c r="D163" s="40">
        <v>39142.25</v>
      </c>
      <c r="E163" s="40">
        <v>38134.1</v>
      </c>
      <c r="F163" s="40">
        <v>37492</v>
      </c>
      <c r="G163" s="40">
        <v>36483.85</v>
      </c>
      <c r="H163" s="40">
        <v>39784.35</v>
      </c>
      <c r="I163" s="40">
        <v>40792.499999999993</v>
      </c>
      <c r="J163" s="40">
        <v>41434.6</v>
      </c>
      <c r="K163" s="31">
        <v>40150.400000000001</v>
      </c>
      <c r="L163" s="31">
        <v>38500.15</v>
      </c>
      <c r="M163" s="31">
        <v>0.18365999999999999</v>
      </c>
      <c r="N163" s="1"/>
      <c r="O163" s="1"/>
    </row>
    <row r="164" spans="1:15" ht="12.75" customHeight="1">
      <c r="A164" s="56">
        <v>155</v>
      </c>
      <c r="B164" s="31" t="s">
        <v>175</v>
      </c>
      <c r="C164" s="31">
        <v>215.7</v>
      </c>
      <c r="D164" s="40">
        <v>217.70000000000002</v>
      </c>
      <c r="E164" s="40">
        <v>212.75000000000003</v>
      </c>
      <c r="F164" s="40">
        <v>209.8</v>
      </c>
      <c r="G164" s="40">
        <v>204.85000000000002</v>
      </c>
      <c r="H164" s="40">
        <v>220.65000000000003</v>
      </c>
      <c r="I164" s="40">
        <v>225.60000000000002</v>
      </c>
      <c r="J164" s="40">
        <v>228.55000000000004</v>
      </c>
      <c r="K164" s="31">
        <v>222.65</v>
      </c>
      <c r="L164" s="31">
        <v>214.75</v>
      </c>
      <c r="M164" s="31">
        <v>24.836220000000001</v>
      </c>
      <c r="N164" s="1"/>
      <c r="O164" s="1"/>
    </row>
    <row r="165" spans="1:15" ht="12.75" customHeight="1">
      <c r="A165" s="56">
        <v>156</v>
      </c>
      <c r="B165" s="31" t="s">
        <v>177</v>
      </c>
      <c r="C165" s="31">
        <v>4974.6000000000004</v>
      </c>
      <c r="D165" s="40">
        <v>4986.8166666666666</v>
      </c>
      <c r="E165" s="40">
        <v>4899.2333333333336</v>
      </c>
      <c r="F165" s="40">
        <v>4823.8666666666668</v>
      </c>
      <c r="G165" s="40">
        <v>4736.2833333333338</v>
      </c>
      <c r="H165" s="40">
        <v>5062.1833333333334</v>
      </c>
      <c r="I165" s="40">
        <v>5149.7666666666673</v>
      </c>
      <c r="J165" s="40">
        <v>5225.1333333333332</v>
      </c>
      <c r="K165" s="31">
        <v>5074.3999999999996</v>
      </c>
      <c r="L165" s="31">
        <v>4911.45</v>
      </c>
      <c r="M165" s="31">
        <v>0.58431999999999995</v>
      </c>
      <c r="N165" s="1"/>
      <c r="O165" s="1"/>
    </row>
    <row r="166" spans="1:15" ht="12.75" customHeight="1">
      <c r="A166" s="56">
        <v>157</v>
      </c>
      <c r="B166" s="31" t="s">
        <v>178</v>
      </c>
      <c r="C166" s="31">
        <v>2391.4499999999998</v>
      </c>
      <c r="D166" s="40">
        <v>2396.8333333333335</v>
      </c>
      <c r="E166" s="40">
        <v>2378.8666666666668</v>
      </c>
      <c r="F166" s="40">
        <v>2366.2833333333333</v>
      </c>
      <c r="G166" s="40">
        <v>2348.3166666666666</v>
      </c>
      <c r="H166" s="40">
        <v>2409.416666666667</v>
      </c>
      <c r="I166" s="40">
        <v>2427.3833333333332</v>
      </c>
      <c r="J166" s="40">
        <v>2439.9666666666672</v>
      </c>
      <c r="K166" s="31">
        <v>2414.8000000000002</v>
      </c>
      <c r="L166" s="31">
        <v>2384.25</v>
      </c>
      <c r="M166" s="31">
        <v>4.9187599999999998</v>
      </c>
      <c r="N166" s="1"/>
      <c r="O166" s="1"/>
    </row>
    <row r="167" spans="1:15" ht="12.75" customHeight="1">
      <c r="A167" s="56">
        <v>158</v>
      </c>
      <c r="B167" s="31" t="s">
        <v>174</v>
      </c>
      <c r="C167" s="31">
        <v>2516.25</v>
      </c>
      <c r="D167" s="40">
        <v>2531.85</v>
      </c>
      <c r="E167" s="40">
        <v>2474.6999999999998</v>
      </c>
      <c r="F167" s="40">
        <v>2433.15</v>
      </c>
      <c r="G167" s="40">
        <v>2376</v>
      </c>
      <c r="H167" s="40">
        <v>2573.3999999999996</v>
      </c>
      <c r="I167" s="40">
        <v>2630.55</v>
      </c>
      <c r="J167" s="40">
        <v>2672.0999999999995</v>
      </c>
      <c r="K167" s="31">
        <v>2589</v>
      </c>
      <c r="L167" s="31">
        <v>2490.3000000000002</v>
      </c>
      <c r="M167" s="31">
        <v>7.24472</v>
      </c>
      <c r="N167" s="1"/>
      <c r="O167" s="1"/>
    </row>
    <row r="168" spans="1:15" ht="12.75" customHeight="1">
      <c r="A168" s="56">
        <v>159</v>
      </c>
      <c r="B168" s="31" t="s">
        <v>272</v>
      </c>
      <c r="C168" s="31">
        <v>2325.85</v>
      </c>
      <c r="D168" s="40">
        <v>2359.1833333333334</v>
      </c>
      <c r="E168" s="40">
        <v>2282.1166666666668</v>
      </c>
      <c r="F168" s="40">
        <v>2238.3833333333332</v>
      </c>
      <c r="G168" s="40">
        <v>2161.3166666666666</v>
      </c>
      <c r="H168" s="40">
        <v>2402.916666666667</v>
      </c>
      <c r="I168" s="40">
        <v>2479.9833333333336</v>
      </c>
      <c r="J168" s="40">
        <v>2523.7166666666672</v>
      </c>
      <c r="K168" s="31">
        <v>2436.25</v>
      </c>
      <c r="L168" s="31">
        <v>2315.4499999999998</v>
      </c>
      <c r="M168" s="31">
        <v>3.3302100000000001</v>
      </c>
      <c r="N168" s="1"/>
      <c r="O168" s="1"/>
    </row>
    <row r="169" spans="1:15" ht="12.75" customHeight="1">
      <c r="A169" s="56">
        <v>160</v>
      </c>
      <c r="B169" s="31" t="s">
        <v>176</v>
      </c>
      <c r="C169" s="31">
        <v>119.15</v>
      </c>
      <c r="D169" s="40">
        <v>119.3</v>
      </c>
      <c r="E169" s="40">
        <v>117.75</v>
      </c>
      <c r="F169" s="40">
        <v>116.35000000000001</v>
      </c>
      <c r="G169" s="40">
        <v>114.80000000000001</v>
      </c>
      <c r="H169" s="40">
        <v>120.69999999999999</v>
      </c>
      <c r="I169" s="40">
        <v>122.24999999999997</v>
      </c>
      <c r="J169" s="40">
        <v>123.64999999999998</v>
      </c>
      <c r="K169" s="31">
        <v>120.85</v>
      </c>
      <c r="L169" s="31">
        <v>117.9</v>
      </c>
      <c r="M169" s="31">
        <v>48.057920000000003</v>
      </c>
      <c r="N169" s="1"/>
      <c r="O169" s="1"/>
    </row>
    <row r="170" spans="1:15" ht="12.75" customHeight="1">
      <c r="A170" s="56">
        <v>161</v>
      </c>
      <c r="B170" s="31" t="s">
        <v>181</v>
      </c>
      <c r="C170" s="31">
        <v>209.95</v>
      </c>
      <c r="D170" s="40">
        <v>208.5</v>
      </c>
      <c r="E170" s="40">
        <v>206.5</v>
      </c>
      <c r="F170" s="40">
        <v>203.05</v>
      </c>
      <c r="G170" s="40">
        <v>201.05</v>
      </c>
      <c r="H170" s="40">
        <v>211.95</v>
      </c>
      <c r="I170" s="40">
        <v>213.95</v>
      </c>
      <c r="J170" s="40">
        <v>217.39999999999998</v>
      </c>
      <c r="K170" s="31">
        <v>210.5</v>
      </c>
      <c r="L170" s="31">
        <v>205.05</v>
      </c>
      <c r="M170" s="31">
        <v>114.07061</v>
      </c>
      <c r="N170" s="1"/>
      <c r="O170" s="1"/>
    </row>
    <row r="171" spans="1:15" ht="12.75" customHeight="1">
      <c r="A171" s="56">
        <v>162</v>
      </c>
      <c r="B171" s="31" t="s">
        <v>273</v>
      </c>
      <c r="C171" s="31">
        <v>450.85</v>
      </c>
      <c r="D171" s="40">
        <v>449.31666666666666</v>
      </c>
      <c r="E171" s="40">
        <v>439.7833333333333</v>
      </c>
      <c r="F171" s="40">
        <v>428.71666666666664</v>
      </c>
      <c r="G171" s="40">
        <v>419.18333333333328</v>
      </c>
      <c r="H171" s="40">
        <v>460.38333333333333</v>
      </c>
      <c r="I171" s="40">
        <v>469.91666666666674</v>
      </c>
      <c r="J171" s="40">
        <v>480.98333333333335</v>
      </c>
      <c r="K171" s="31">
        <v>458.85</v>
      </c>
      <c r="L171" s="31">
        <v>438.25</v>
      </c>
      <c r="M171" s="31">
        <v>23.51567</v>
      </c>
      <c r="N171" s="1"/>
      <c r="O171" s="1"/>
    </row>
    <row r="172" spans="1:15" ht="12.75" customHeight="1">
      <c r="A172" s="56">
        <v>163</v>
      </c>
      <c r="B172" s="31" t="s">
        <v>274</v>
      </c>
      <c r="C172" s="31">
        <v>14521.85</v>
      </c>
      <c r="D172" s="40">
        <v>14590.550000000001</v>
      </c>
      <c r="E172" s="40">
        <v>14271.050000000003</v>
      </c>
      <c r="F172" s="40">
        <v>14020.250000000002</v>
      </c>
      <c r="G172" s="40">
        <v>13700.750000000004</v>
      </c>
      <c r="H172" s="40">
        <v>14841.350000000002</v>
      </c>
      <c r="I172" s="40">
        <v>15160.849999999999</v>
      </c>
      <c r="J172" s="40">
        <v>15411.650000000001</v>
      </c>
      <c r="K172" s="31">
        <v>14910.05</v>
      </c>
      <c r="L172" s="31">
        <v>14339.75</v>
      </c>
      <c r="M172" s="31">
        <v>7.2900000000000006E-2</v>
      </c>
      <c r="N172" s="1"/>
      <c r="O172" s="1"/>
    </row>
    <row r="173" spans="1:15" ht="12.75" customHeight="1">
      <c r="A173" s="56">
        <v>164</v>
      </c>
      <c r="B173" s="31" t="s">
        <v>180</v>
      </c>
      <c r="C173" s="31">
        <v>38</v>
      </c>
      <c r="D173" s="40">
        <v>38.433333333333337</v>
      </c>
      <c r="E173" s="40">
        <v>37.466666666666676</v>
      </c>
      <c r="F173" s="40">
        <v>36.933333333333337</v>
      </c>
      <c r="G173" s="40">
        <v>35.966666666666676</v>
      </c>
      <c r="H173" s="40">
        <v>38.966666666666676</v>
      </c>
      <c r="I173" s="40">
        <v>39.933333333333344</v>
      </c>
      <c r="J173" s="40">
        <v>40.466666666666676</v>
      </c>
      <c r="K173" s="31">
        <v>39.4</v>
      </c>
      <c r="L173" s="31">
        <v>37.9</v>
      </c>
      <c r="M173" s="31">
        <v>470.68060000000003</v>
      </c>
      <c r="N173" s="1"/>
      <c r="O173" s="1"/>
    </row>
    <row r="174" spans="1:15" ht="12.75" customHeight="1">
      <c r="A174" s="56">
        <v>165</v>
      </c>
      <c r="B174" s="31" t="s">
        <v>185</v>
      </c>
      <c r="C174" s="31">
        <v>179.4</v>
      </c>
      <c r="D174" s="40">
        <v>182</v>
      </c>
      <c r="E174" s="40">
        <v>176.2</v>
      </c>
      <c r="F174" s="40">
        <v>173</v>
      </c>
      <c r="G174" s="40">
        <v>167.2</v>
      </c>
      <c r="H174" s="40">
        <v>185.2</v>
      </c>
      <c r="I174" s="40">
        <v>191</v>
      </c>
      <c r="J174" s="40">
        <v>194.2</v>
      </c>
      <c r="K174" s="31">
        <v>187.8</v>
      </c>
      <c r="L174" s="31">
        <v>178.8</v>
      </c>
      <c r="M174" s="31">
        <v>65.089780000000005</v>
      </c>
      <c r="N174" s="1"/>
      <c r="O174" s="1"/>
    </row>
    <row r="175" spans="1:15" ht="12.75" customHeight="1">
      <c r="A175" s="56">
        <v>166</v>
      </c>
      <c r="B175" s="31" t="s">
        <v>186</v>
      </c>
      <c r="C175" s="31">
        <v>131.30000000000001</v>
      </c>
      <c r="D175" s="40">
        <v>131.86666666666665</v>
      </c>
      <c r="E175" s="40">
        <v>129.1333333333333</v>
      </c>
      <c r="F175" s="40">
        <v>126.96666666666664</v>
      </c>
      <c r="G175" s="40">
        <v>124.23333333333329</v>
      </c>
      <c r="H175" s="40">
        <v>134.0333333333333</v>
      </c>
      <c r="I175" s="40">
        <v>136.76666666666665</v>
      </c>
      <c r="J175" s="40">
        <v>138.93333333333331</v>
      </c>
      <c r="K175" s="31">
        <v>134.6</v>
      </c>
      <c r="L175" s="31">
        <v>129.69999999999999</v>
      </c>
      <c r="M175" s="31">
        <v>113.75333999999999</v>
      </c>
      <c r="N175" s="1"/>
      <c r="O175" s="1"/>
    </row>
    <row r="176" spans="1:15" ht="12.75" customHeight="1">
      <c r="A176" s="56">
        <v>167</v>
      </c>
      <c r="B176" s="31" t="s">
        <v>187</v>
      </c>
      <c r="C176" s="31">
        <v>2340.4499999999998</v>
      </c>
      <c r="D176" s="40">
        <v>2356.15</v>
      </c>
      <c r="E176" s="40">
        <v>2304.3000000000002</v>
      </c>
      <c r="F176" s="40">
        <v>2268.15</v>
      </c>
      <c r="G176" s="40">
        <v>2216.3000000000002</v>
      </c>
      <c r="H176" s="40">
        <v>2392.3000000000002</v>
      </c>
      <c r="I176" s="40">
        <v>2444.1499999999996</v>
      </c>
      <c r="J176" s="40">
        <v>2480.3000000000002</v>
      </c>
      <c r="K176" s="31">
        <v>2408</v>
      </c>
      <c r="L176" s="31">
        <v>2320</v>
      </c>
      <c r="M176" s="31">
        <v>97.144890000000004</v>
      </c>
      <c r="N176" s="1"/>
      <c r="O176" s="1"/>
    </row>
    <row r="177" spans="1:15" ht="12.75" customHeight="1">
      <c r="A177" s="56">
        <v>168</v>
      </c>
      <c r="B177" s="31" t="s">
        <v>275</v>
      </c>
      <c r="C177" s="31">
        <v>903.05</v>
      </c>
      <c r="D177" s="40">
        <v>906.05000000000007</v>
      </c>
      <c r="E177" s="40">
        <v>892.10000000000014</v>
      </c>
      <c r="F177" s="40">
        <v>881.15000000000009</v>
      </c>
      <c r="G177" s="40">
        <v>867.20000000000016</v>
      </c>
      <c r="H177" s="40">
        <v>917.00000000000011</v>
      </c>
      <c r="I177" s="40">
        <v>930.95000000000016</v>
      </c>
      <c r="J177" s="40">
        <v>941.90000000000009</v>
      </c>
      <c r="K177" s="31">
        <v>920</v>
      </c>
      <c r="L177" s="31">
        <v>895.1</v>
      </c>
      <c r="M177" s="31">
        <v>30.149139999999999</v>
      </c>
      <c r="N177" s="1"/>
      <c r="O177" s="1"/>
    </row>
    <row r="178" spans="1:15" ht="12.75" customHeight="1">
      <c r="A178" s="56">
        <v>169</v>
      </c>
      <c r="B178" s="31" t="s">
        <v>189</v>
      </c>
      <c r="C178" s="31">
        <v>1142.55</v>
      </c>
      <c r="D178" s="40">
        <v>1147.1666666666667</v>
      </c>
      <c r="E178" s="40">
        <v>1132.3833333333334</v>
      </c>
      <c r="F178" s="40">
        <v>1122.2166666666667</v>
      </c>
      <c r="G178" s="40">
        <v>1107.4333333333334</v>
      </c>
      <c r="H178" s="40">
        <v>1157.3333333333335</v>
      </c>
      <c r="I178" s="40">
        <v>1172.1166666666668</v>
      </c>
      <c r="J178" s="40">
        <v>1182.2833333333335</v>
      </c>
      <c r="K178" s="31">
        <v>1161.95</v>
      </c>
      <c r="L178" s="31">
        <v>1137</v>
      </c>
      <c r="M178" s="31">
        <v>9.8259799999999995</v>
      </c>
      <c r="N178" s="1"/>
      <c r="O178" s="1"/>
    </row>
    <row r="179" spans="1:15" ht="12.75" customHeight="1">
      <c r="A179" s="56">
        <v>170</v>
      </c>
      <c r="B179" s="31" t="s">
        <v>193</v>
      </c>
      <c r="C179" s="31">
        <v>2164.5500000000002</v>
      </c>
      <c r="D179" s="40">
        <v>2186.6166666666668</v>
      </c>
      <c r="E179" s="40">
        <v>2131.2333333333336</v>
      </c>
      <c r="F179" s="40">
        <v>2097.916666666667</v>
      </c>
      <c r="G179" s="40">
        <v>2042.5333333333338</v>
      </c>
      <c r="H179" s="40">
        <v>2219.9333333333334</v>
      </c>
      <c r="I179" s="40">
        <v>2275.3166666666666</v>
      </c>
      <c r="J179" s="40">
        <v>2308.6333333333332</v>
      </c>
      <c r="K179" s="31">
        <v>2242</v>
      </c>
      <c r="L179" s="31">
        <v>2153.3000000000002</v>
      </c>
      <c r="M179" s="31">
        <v>15.480499999999999</v>
      </c>
      <c r="N179" s="1"/>
      <c r="O179" s="1"/>
    </row>
    <row r="180" spans="1:15" ht="12.75" customHeight="1">
      <c r="A180" s="56">
        <v>171</v>
      </c>
      <c r="B180" s="31" t="s">
        <v>276</v>
      </c>
      <c r="C180" s="31">
        <v>7576.45</v>
      </c>
      <c r="D180" s="40">
        <v>7550.9833333333336</v>
      </c>
      <c r="E180" s="40">
        <v>7517.0166666666673</v>
      </c>
      <c r="F180" s="40">
        <v>7457.5833333333339</v>
      </c>
      <c r="G180" s="40">
        <v>7423.6166666666677</v>
      </c>
      <c r="H180" s="40">
        <v>7610.416666666667</v>
      </c>
      <c r="I180" s="40">
        <v>7644.3833333333341</v>
      </c>
      <c r="J180" s="40">
        <v>7703.8166666666666</v>
      </c>
      <c r="K180" s="31">
        <v>7584.95</v>
      </c>
      <c r="L180" s="31">
        <v>7491.55</v>
      </c>
      <c r="M180" s="31">
        <v>0.12132999999999999</v>
      </c>
      <c r="N180" s="1"/>
      <c r="O180" s="1"/>
    </row>
    <row r="181" spans="1:15" ht="12.75" customHeight="1">
      <c r="A181" s="56">
        <v>172</v>
      </c>
      <c r="B181" s="31" t="s">
        <v>191</v>
      </c>
      <c r="C181" s="31">
        <v>26224.85</v>
      </c>
      <c r="D181" s="40">
        <v>26138.05</v>
      </c>
      <c r="E181" s="40">
        <v>25943.85</v>
      </c>
      <c r="F181" s="40">
        <v>25662.85</v>
      </c>
      <c r="G181" s="40">
        <v>25468.649999999998</v>
      </c>
      <c r="H181" s="40">
        <v>26419.05</v>
      </c>
      <c r="I181" s="40">
        <v>26613.250000000004</v>
      </c>
      <c r="J181" s="40">
        <v>26894.25</v>
      </c>
      <c r="K181" s="31">
        <v>26332.25</v>
      </c>
      <c r="L181" s="31">
        <v>25857.05</v>
      </c>
      <c r="M181" s="31">
        <v>0.27862999999999999</v>
      </c>
      <c r="N181" s="1"/>
      <c r="O181" s="1"/>
    </row>
    <row r="182" spans="1:15" ht="12.75" customHeight="1">
      <c r="A182" s="56">
        <v>173</v>
      </c>
      <c r="B182" s="31" t="s">
        <v>194</v>
      </c>
      <c r="C182" s="31">
        <v>1273.7</v>
      </c>
      <c r="D182" s="40">
        <v>1291.0833333333333</v>
      </c>
      <c r="E182" s="40">
        <v>1248.3666666666666</v>
      </c>
      <c r="F182" s="40">
        <v>1223.0333333333333</v>
      </c>
      <c r="G182" s="40">
        <v>1180.3166666666666</v>
      </c>
      <c r="H182" s="40">
        <v>1316.4166666666665</v>
      </c>
      <c r="I182" s="40">
        <v>1359.1333333333332</v>
      </c>
      <c r="J182" s="40">
        <v>1384.4666666666665</v>
      </c>
      <c r="K182" s="31">
        <v>1333.8</v>
      </c>
      <c r="L182" s="31">
        <v>1265.75</v>
      </c>
      <c r="M182" s="31">
        <v>10.621090000000001</v>
      </c>
      <c r="N182" s="1"/>
      <c r="O182" s="1"/>
    </row>
    <row r="183" spans="1:15" ht="12.75" customHeight="1">
      <c r="A183" s="56">
        <v>174</v>
      </c>
      <c r="B183" s="31" t="s">
        <v>192</v>
      </c>
      <c r="C183" s="31">
        <v>2421.1999999999998</v>
      </c>
      <c r="D183" s="40">
        <v>2433.2000000000003</v>
      </c>
      <c r="E183" s="40">
        <v>2390.4000000000005</v>
      </c>
      <c r="F183" s="40">
        <v>2359.6000000000004</v>
      </c>
      <c r="G183" s="40">
        <v>2316.8000000000006</v>
      </c>
      <c r="H183" s="40">
        <v>2464.0000000000005</v>
      </c>
      <c r="I183" s="40">
        <v>2506.8000000000006</v>
      </c>
      <c r="J183" s="40">
        <v>2537.6000000000004</v>
      </c>
      <c r="K183" s="31">
        <v>2476</v>
      </c>
      <c r="L183" s="31">
        <v>2402.4</v>
      </c>
      <c r="M183" s="31">
        <v>3.80314</v>
      </c>
      <c r="N183" s="1"/>
      <c r="O183" s="1"/>
    </row>
    <row r="184" spans="1:15" ht="12.75" customHeight="1">
      <c r="A184" s="56">
        <v>175</v>
      </c>
      <c r="B184" s="31" t="s">
        <v>190</v>
      </c>
      <c r="C184" s="31">
        <v>467.8</v>
      </c>
      <c r="D184" s="40">
        <v>471.90000000000003</v>
      </c>
      <c r="E184" s="40">
        <v>462.40000000000009</v>
      </c>
      <c r="F184" s="40">
        <v>457.00000000000006</v>
      </c>
      <c r="G184" s="40">
        <v>447.50000000000011</v>
      </c>
      <c r="H184" s="40">
        <v>477.30000000000007</v>
      </c>
      <c r="I184" s="40">
        <v>486.79999999999995</v>
      </c>
      <c r="J184" s="40">
        <v>492.20000000000005</v>
      </c>
      <c r="K184" s="31">
        <v>481.4</v>
      </c>
      <c r="L184" s="31">
        <v>466.5</v>
      </c>
      <c r="M184" s="31">
        <v>126.48603</v>
      </c>
      <c r="N184" s="1"/>
      <c r="O184" s="1"/>
    </row>
    <row r="185" spans="1:15" ht="12.75" customHeight="1">
      <c r="A185" s="56">
        <v>176</v>
      </c>
      <c r="B185" s="31" t="s">
        <v>188</v>
      </c>
      <c r="C185" s="31">
        <v>112.35</v>
      </c>
      <c r="D185" s="40">
        <v>112.08333333333333</v>
      </c>
      <c r="E185" s="40">
        <v>110.66666666666666</v>
      </c>
      <c r="F185" s="40">
        <v>108.98333333333333</v>
      </c>
      <c r="G185" s="40">
        <v>107.56666666666666</v>
      </c>
      <c r="H185" s="40">
        <v>113.76666666666665</v>
      </c>
      <c r="I185" s="40">
        <v>115.18333333333331</v>
      </c>
      <c r="J185" s="40">
        <v>116.86666666666665</v>
      </c>
      <c r="K185" s="31">
        <v>113.5</v>
      </c>
      <c r="L185" s="31">
        <v>110.4</v>
      </c>
      <c r="M185" s="31">
        <v>341.82526000000001</v>
      </c>
      <c r="N185" s="1"/>
      <c r="O185" s="1"/>
    </row>
    <row r="186" spans="1:15" ht="12.75" customHeight="1">
      <c r="A186" s="56">
        <v>177</v>
      </c>
      <c r="B186" s="31" t="s">
        <v>195</v>
      </c>
      <c r="C186" s="31">
        <v>768.95</v>
      </c>
      <c r="D186" s="40">
        <v>764.93333333333339</v>
      </c>
      <c r="E186" s="40">
        <v>757.51666666666677</v>
      </c>
      <c r="F186" s="40">
        <v>746.08333333333337</v>
      </c>
      <c r="G186" s="40">
        <v>738.66666666666674</v>
      </c>
      <c r="H186" s="40">
        <v>776.36666666666679</v>
      </c>
      <c r="I186" s="40">
        <v>783.7833333333333</v>
      </c>
      <c r="J186" s="40">
        <v>795.21666666666681</v>
      </c>
      <c r="K186" s="31">
        <v>772.35</v>
      </c>
      <c r="L186" s="31">
        <v>753.5</v>
      </c>
      <c r="M186" s="31">
        <v>71.710300000000004</v>
      </c>
      <c r="N186" s="1"/>
      <c r="O186" s="1"/>
    </row>
    <row r="187" spans="1:15" ht="12.75" customHeight="1">
      <c r="A187" s="56">
        <v>178</v>
      </c>
      <c r="B187" s="31" t="s">
        <v>196</v>
      </c>
      <c r="C187" s="31">
        <v>516.25</v>
      </c>
      <c r="D187" s="40">
        <v>516.56666666666672</v>
      </c>
      <c r="E187" s="40">
        <v>508.38333333333344</v>
      </c>
      <c r="F187" s="40">
        <v>500.51666666666671</v>
      </c>
      <c r="G187" s="40">
        <v>492.33333333333343</v>
      </c>
      <c r="H187" s="40">
        <v>524.43333333333339</v>
      </c>
      <c r="I187" s="40">
        <v>532.61666666666656</v>
      </c>
      <c r="J187" s="40">
        <v>540.48333333333346</v>
      </c>
      <c r="K187" s="31">
        <v>524.75</v>
      </c>
      <c r="L187" s="31">
        <v>508.7</v>
      </c>
      <c r="M187" s="31">
        <v>7.5344600000000002</v>
      </c>
      <c r="N187" s="1"/>
      <c r="O187" s="1"/>
    </row>
    <row r="188" spans="1:15" ht="12.75" customHeight="1">
      <c r="A188" s="56">
        <v>179</v>
      </c>
      <c r="B188" s="31" t="s">
        <v>277</v>
      </c>
      <c r="C188" s="31">
        <v>585.65</v>
      </c>
      <c r="D188" s="40">
        <v>592.06666666666672</v>
      </c>
      <c r="E188" s="40">
        <v>575.13333333333344</v>
      </c>
      <c r="F188" s="40">
        <v>564.61666666666667</v>
      </c>
      <c r="G188" s="40">
        <v>547.68333333333339</v>
      </c>
      <c r="H188" s="40">
        <v>602.58333333333348</v>
      </c>
      <c r="I188" s="40">
        <v>619.51666666666665</v>
      </c>
      <c r="J188" s="40">
        <v>630.03333333333353</v>
      </c>
      <c r="K188" s="31">
        <v>609</v>
      </c>
      <c r="L188" s="31">
        <v>581.54999999999995</v>
      </c>
      <c r="M188" s="31">
        <v>6.7407500000000002</v>
      </c>
      <c r="N188" s="1"/>
      <c r="O188" s="1"/>
    </row>
    <row r="189" spans="1:15" ht="12.75" customHeight="1">
      <c r="A189" s="56">
        <v>180</v>
      </c>
      <c r="B189" s="31" t="s">
        <v>208</v>
      </c>
      <c r="C189" s="31">
        <v>615.54999999999995</v>
      </c>
      <c r="D189" s="40">
        <v>620.19999999999993</v>
      </c>
      <c r="E189" s="40">
        <v>605.34999999999991</v>
      </c>
      <c r="F189" s="40">
        <v>595.15</v>
      </c>
      <c r="G189" s="40">
        <v>580.29999999999995</v>
      </c>
      <c r="H189" s="40">
        <v>630.39999999999986</v>
      </c>
      <c r="I189" s="40">
        <v>645.25</v>
      </c>
      <c r="J189" s="40">
        <v>655.44999999999982</v>
      </c>
      <c r="K189" s="31">
        <v>635.04999999999995</v>
      </c>
      <c r="L189" s="31">
        <v>610</v>
      </c>
      <c r="M189" s="31">
        <v>32.612229999999997</v>
      </c>
      <c r="N189" s="1"/>
      <c r="O189" s="1"/>
    </row>
    <row r="190" spans="1:15" ht="12.75" customHeight="1">
      <c r="A190" s="56">
        <v>181</v>
      </c>
      <c r="B190" s="31" t="s">
        <v>197</v>
      </c>
      <c r="C190" s="31">
        <v>883.6</v>
      </c>
      <c r="D190" s="40">
        <v>890.55000000000007</v>
      </c>
      <c r="E190" s="40">
        <v>871.70000000000016</v>
      </c>
      <c r="F190" s="40">
        <v>859.80000000000007</v>
      </c>
      <c r="G190" s="40">
        <v>840.95000000000016</v>
      </c>
      <c r="H190" s="40">
        <v>902.45000000000016</v>
      </c>
      <c r="I190" s="40">
        <v>921.30000000000007</v>
      </c>
      <c r="J190" s="40">
        <v>933.20000000000016</v>
      </c>
      <c r="K190" s="31">
        <v>909.4</v>
      </c>
      <c r="L190" s="31">
        <v>878.65</v>
      </c>
      <c r="M190" s="31">
        <v>12.655200000000001</v>
      </c>
      <c r="N190" s="1"/>
      <c r="O190" s="1"/>
    </row>
    <row r="191" spans="1:15" ht="12.75" customHeight="1">
      <c r="A191" s="56">
        <v>182</v>
      </c>
      <c r="B191" s="31" t="s">
        <v>534</v>
      </c>
      <c r="C191" s="31">
        <v>1354.2</v>
      </c>
      <c r="D191" s="40">
        <v>1347.9166666666667</v>
      </c>
      <c r="E191" s="40">
        <v>1316.2833333333335</v>
      </c>
      <c r="F191" s="40">
        <v>1278.3666666666668</v>
      </c>
      <c r="G191" s="40">
        <v>1246.7333333333336</v>
      </c>
      <c r="H191" s="40">
        <v>1385.8333333333335</v>
      </c>
      <c r="I191" s="40">
        <v>1417.4666666666667</v>
      </c>
      <c r="J191" s="40">
        <v>1455.3833333333334</v>
      </c>
      <c r="K191" s="31">
        <v>1379.55</v>
      </c>
      <c r="L191" s="31">
        <v>1310</v>
      </c>
      <c r="M191" s="31">
        <v>3.9546999999999999</v>
      </c>
      <c r="N191" s="1"/>
      <c r="O191" s="1"/>
    </row>
    <row r="192" spans="1:15" ht="12.75" customHeight="1">
      <c r="A192" s="56">
        <v>183</v>
      </c>
      <c r="B192" s="31" t="s">
        <v>202</v>
      </c>
      <c r="C192" s="31">
        <v>3584.35</v>
      </c>
      <c r="D192" s="40">
        <v>3603.1333333333332</v>
      </c>
      <c r="E192" s="40">
        <v>3554.9166666666665</v>
      </c>
      <c r="F192" s="40">
        <v>3525.4833333333331</v>
      </c>
      <c r="G192" s="40">
        <v>3477.2666666666664</v>
      </c>
      <c r="H192" s="40">
        <v>3632.5666666666666</v>
      </c>
      <c r="I192" s="40">
        <v>3680.7833333333338</v>
      </c>
      <c r="J192" s="40">
        <v>3710.2166666666667</v>
      </c>
      <c r="K192" s="31">
        <v>3651.35</v>
      </c>
      <c r="L192" s="31">
        <v>3573.7</v>
      </c>
      <c r="M192" s="31">
        <v>43.339919999999999</v>
      </c>
      <c r="N192" s="1"/>
      <c r="O192" s="1"/>
    </row>
    <row r="193" spans="1:15" ht="12.75" customHeight="1">
      <c r="A193" s="56">
        <v>184</v>
      </c>
      <c r="B193" s="31" t="s">
        <v>198</v>
      </c>
      <c r="C193" s="31">
        <v>726.35</v>
      </c>
      <c r="D193" s="40">
        <v>728.73333333333323</v>
      </c>
      <c r="E193" s="40">
        <v>718.66666666666652</v>
      </c>
      <c r="F193" s="40">
        <v>710.98333333333323</v>
      </c>
      <c r="G193" s="40">
        <v>700.91666666666652</v>
      </c>
      <c r="H193" s="40">
        <v>736.41666666666652</v>
      </c>
      <c r="I193" s="40">
        <v>746.48333333333335</v>
      </c>
      <c r="J193" s="40">
        <v>754.16666666666652</v>
      </c>
      <c r="K193" s="31">
        <v>738.8</v>
      </c>
      <c r="L193" s="31">
        <v>721.05</v>
      </c>
      <c r="M193" s="31">
        <v>16.938189999999999</v>
      </c>
      <c r="N193" s="1"/>
      <c r="O193" s="1"/>
    </row>
    <row r="194" spans="1:15" ht="12.75" customHeight="1">
      <c r="A194" s="56">
        <v>185</v>
      </c>
      <c r="B194" s="31" t="s">
        <v>278</v>
      </c>
      <c r="C194" s="31">
        <v>5732.65</v>
      </c>
      <c r="D194" s="40">
        <v>5791.833333333333</v>
      </c>
      <c r="E194" s="40">
        <v>5648.6666666666661</v>
      </c>
      <c r="F194" s="40">
        <v>5564.6833333333334</v>
      </c>
      <c r="G194" s="40">
        <v>5421.5166666666664</v>
      </c>
      <c r="H194" s="40">
        <v>5875.8166666666657</v>
      </c>
      <c r="I194" s="40">
        <v>6018.9833333333318</v>
      </c>
      <c r="J194" s="40">
        <v>6102.9666666666653</v>
      </c>
      <c r="K194" s="31">
        <v>5935</v>
      </c>
      <c r="L194" s="31">
        <v>5707.85</v>
      </c>
      <c r="M194" s="31">
        <v>1.6936899999999999</v>
      </c>
      <c r="N194" s="1"/>
      <c r="O194" s="1"/>
    </row>
    <row r="195" spans="1:15" ht="12.75" customHeight="1">
      <c r="A195" s="56">
        <v>186</v>
      </c>
      <c r="B195" s="31" t="s">
        <v>199</v>
      </c>
      <c r="C195" s="31">
        <v>470.2</v>
      </c>
      <c r="D195" s="40">
        <v>475.75</v>
      </c>
      <c r="E195" s="40">
        <v>462.65</v>
      </c>
      <c r="F195" s="40">
        <v>455.09999999999997</v>
      </c>
      <c r="G195" s="40">
        <v>441.99999999999994</v>
      </c>
      <c r="H195" s="40">
        <v>483.3</v>
      </c>
      <c r="I195" s="40">
        <v>496.40000000000003</v>
      </c>
      <c r="J195" s="40">
        <v>503.95000000000005</v>
      </c>
      <c r="K195" s="31">
        <v>488.85</v>
      </c>
      <c r="L195" s="31">
        <v>468.2</v>
      </c>
      <c r="M195" s="31">
        <v>273.41178000000002</v>
      </c>
      <c r="N195" s="1"/>
      <c r="O195" s="1"/>
    </row>
    <row r="196" spans="1:15" ht="12.75" customHeight="1">
      <c r="A196" s="56">
        <v>187</v>
      </c>
      <c r="B196" s="31" t="s">
        <v>200</v>
      </c>
      <c r="C196" s="31">
        <v>215.8</v>
      </c>
      <c r="D196" s="40">
        <v>217.5</v>
      </c>
      <c r="E196" s="40">
        <v>212.3</v>
      </c>
      <c r="F196" s="40">
        <v>208.8</v>
      </c>
      <c r="G196" s="40">
        <v>203.60000000000002</v>
      </c>
      <c r="H196" s="40">
        <v>221</v>
      </c>
      <c r="I196" s="40">
        <v>226.2</v>
      </c>
      <c r="J196" s="40">
        <v>229.7</v>
      </c>
      <c r="K196" s="31">
        <v>222.7</v>
      </c>
      <c r="L196" s="31">
        <v>214</v>
      </c>
      <c r="M196" s="31">
        <v>388.13929000000002</v>
      </c>
      <c r="N196" s="1"/>
      <c r="O196" s="1"/>
    </row>
    <row r="197" spans="1:15" ht="12.75" customHeight="1">
      <c r="A197" s="56">
        <v>188</v>
      </c>
      <c r="B197" s="31" t="s">
        <v>201</v>
      </c>
      <c r="C197" s="31">
        <v>1132.0999999999999</v>
      </c>
      <c r="D197" s="40">
        <v>1138.6499999999999</v>
      </c>
      <c r="E197" s="40">
        <v>1118.4499999999998</v>
      </c>
      <c r="F197" s="40">
        <v>1104.8</v>
      </c>
      <c r="G197" s="40">
        <v>1084.5999999999999</v>
      </c>
      <c r="H197" s="40">
        <v>1152.2999999999997</v>
      </c>
      <c r="I197" s="40">
        <v>1172.5</v>
      </c>
      <c r="J197" s="40">
        <v>1186.1499999999996</v>
      </c>
      <c r="K197" s="31">
        <v>1158.8499999999999</v>
      </c>
      <c r="L197" s="31">
        <v>1125</v>
      </c>
      <c r="M197" s="31">
        <v>47.435020000000002</v>
      </c>
      <c r="N197" s="1"/>
      <c r="O197" s="1"/>
    </row>
    <row r="198" spans="1:15" ht="12.75" customHeight="1">
      <c r="A198" s="56">
        <v>189</v>
      </c>
      <c r="B198" s="31" t="s">
        <v>203</v>
      </c>
      <c r="C198" s="31">
        <v>1642.85</v>
      </c>
      <c r="D198" s="40">
        <v>1648.25</v>
      </c>
      <c r="E198" s="40">
        <v>1621.5</v>
      </c>
      <c r="F198" s="40">
        <v>1600.15</v>
      </c>
      <c r="G198" s="40">
        <v>1573.4</v>
      </c>
      <c r="H198" s="40">
        <v>1669.6</v>
      </c>
      <c r="I198" s="40">
        <v>1696.35</v>
      </c>
      <c r="J198" s="40">
        <v>1717.6999999999998</v>
      </c>
      <c r="K198" s="31">
        <v>1675</v>
      </c>
      <c r="L198" s="31">
        <v>1626.9</v>
      </c>
      <c r="M198" s="31">
        <v>34.050840000000001</v>
      </c>
      <c r="N198" s="1"/>
      <c r="O198" s="1"/>
    </row>
    <row r="199" spans="1:15" ht="12.75" customHeight="1">
      <c r="A199" s="56">
        <v>190</v>
      </c>
      <c r="B199" s="31" t="s">
        <v>184</v>
      </c>
      <c r="C199" s="31">
        <v>979.75</v>
      </c>
      <c r="D199" s="40">
        <v>980.66666666666663</v>
      </c>
      <c r="E199" s="40">
        <v>971.98333333333323</v>
      </c>
      <c r="F199" s="40">
        <v>964.21666666666658</v>
      </c>
      <c r="G199" s="40">
        <v>955.53333333333319</v>
      </c>
      <c r="H199" s="40">
        <v>988.43333333333328</v>
      </c>
      <c r="I199" s="40">
        <v>997.11666666666667</v>
      </c>
      <c r="J199" s="40">
        <v>1004.8833333333333</v>
      </c>
      <c r="K199" s="31">
        <v>989.35</v>
      </c>
      <c r="L199" s="31">
        <v>972.9</v>
      </c>
      <c r="M199" s="31">
        <v>2.4583499999999998</v>
      </c>
      <c r="N199" s="1"/>
      <c r="O199" s="1"/>
    </row>
    <row r="200" spans="1:15" ht="12.75" customHeight="1">
      <c r="A200" s="56">
        <v>191</v>
      </c>
      <c r="B200" s="31" t="s">
        <v>204</v>
      </c>
      <c r="C200" s="31">
        <v>2280.4</v>
      </c>
      <c r="D200" s="40">
        <v>2292.2666666666669</v>
      </c>
      <c r="E200" s="40">
        <v>2245.2333333333336</v>
      </c>
      <c r="F200" s="40">
        <v>2210.0666666666666</v>
      </c>
      <c r="G200" s="40">
        <v>2163.0333333333333</v>
      </c>
      <c r="H200" s="40">
        <v>2327.4333333333338</v>
      </c>
      <c r="I200" s="40">
        <v>2374.4666666666676</v>
      </c>
      <c r="J200" s="40">
        <v>2409.6333333333341</v>
      </c>
      <c r="K200" s="31">
        <v>2339.3000000000002</v>
      </c>
      <c r="L200" s="31">
        <v>2257.1</v>
      </c>
      <c r="M200" s="31">
        <v>15.91893</v>
      </c>
      <c r="N200" s="1"/>
      <c r="O200" s="1"/>
    </row>
    <row r="201" spans="1:15" ht="12.75" customHeight="1">
      <c r="A201" s="56">
        <v>192</v>
      </c>
      <c r="B201" s="31" t="s">
        <v>205</v>
      </c>
      <c r="C201" s="31">
        <v>3081.3</v>
      </c>
      <c r="D201" s="40">
        <v>3080.8333333333335</v>
      </c>
      <c r="E201" s="40">
        <v>3049.666666666667</v>
      </c>
      <c r="F201" s="40">
        <v>3018.0333333333333</v>
      </c>
      <c r="G201" s="40">
        <v>2986.8666666666668</v>
      </c>
      <c r="H201" s="40">
        <v>3112.4666666666672</v>
      </c>
      <c r="I201" s="40">
        <v>3143.6333333333341</v>
      </c>
      <c r="J201" s="40">
        <v>3175.2666666666673</v>
      </c>
      <c r="K201" s="31">
        <v>3112</v>
      </c>
      <c r="L201" s="31">
        <v>3049.2</v>
      </c>
      <c r="M201" s="31">
        <v>1.60595</v>
      </c>
      <c r="N201" s="1"/>
      <c r="O201" s="1"/>
    </row>
    <row r="202" spans="1:15" ht="12.75" customHeight="1">
      <c r="A202" s="56">
        <v>193</v>
      </c>
      <c r="B202" s="31" t="s">
        <v>206</v>
      </c>
      <c r="C202" s="31">
        <v>544.45000000000005</v>
      </c>
      <c r="D202" s="40">
        <v>547.85</v>
      </c>
      <c r="E202" s="40">
        <v>535.70000000000005</v>
      </c>
      <c r="F202" s="40">
        <v>526.95000000000005</v>
      </c>
      <c r="G202" s="40">
        <v>514.80000000000007</v>
      </c>
      <c r="H202" s="40">
        <v>556.6</v>
      </c>
      <c r="I202" s="40">
        <v>568.74999999999989</v>
      </c>
      <c r="J202" s="40">
        <v>577.5</v>
      </c>
      <c r="K202" s="31">
        <v>560</v>
      </c>
      <c r="L202" s="31">
        <v>539.1</v>
      </c>
      <c r="M202" s="31">
        <v>14.26816</v>
      </c>
      <c r="N202" s="1"/>
      <c r="O202" s="1"/>
    </row>
    <row r="203" spans="1:15" ht="12.75" customHeight="1">
      <c r="A203" s="56">
        <v>194</v>
      </c>
      <c r="B203" s="31" t="s">
        <v>207</v>
      </c>
      <c r="C203" s="31">
        <v>1035.0999999999999</v>
      </c>
      <c r="D203" s="40">
        <v>1037.3833333333334</v>
      </c>
      <c r="E203" s="40">
        <v>1010.8666666666668</v>
      </c>
      <c r="F203" s="40">
        <v>986.63333333333333</v>
      </c>
      <c r="G203" s="40">
        <v>960.11666666666667</v>
      </c>
      <c r="H203" s="40">
        <v>1061.6166666666668</v>
      </c>
      <c r="I203" s="40">
        <v>1088.1333333333337</v>
      </c>
      <c r="J203" s="40">
        <v>1112.366666666667</v>
      </c>
      <c r="K203" s="31">
        <v>1063.9000000000001</v>
      </c>
      <c r="L203" s="31">
        <v>1013.15</v>
      </c>
      <c r="M203" s="31">
        <v>8.0580300000000005</v>
      </c>
      <c r="N203" s="1"/>
      <c r="O203" s="1"/>
    </row>
    <row r="204" spans="1:15" ht="12.75" customHeight="1">
      <c r="A204" s="56">
        <v>195</v>
      </c>
      <c r="B204" s="31" t="s">
        <v>211</v>
      </c>
      <c r="C204" s="31">
        <v>715.6</v>
      </c>
      <c r="D204" s="40">
        <v>720.43333333333339</v>
      </c>
      <c r="E204" s="40">
        <v>708.71666666666681</v>
      </c>
      <c r="F204" s="40">
        <v>701.83333333333337</v>
      </c>
      <c r="G204" s="40">
        <v>690.11666666666679</v>
      </c>
      <c r="H204" s="40">
        <v>727.31666666666683</v>
      </c>
      <c r="I204" s="40">
        <v>739.03333333333353</v>
      </c>
      <c r="J204" s="40">
        <v>745.91666666666686</v>
      </c>
      <c r="K204" s="31">
        <v>732.15</v>
      </c>
      <c r="L204" s="31">
        <v>713.55</v>
      </c>
      <c r="M204" s="31">
        <v>28.1065</v>
      </c>
      <c r="N204" s="1"/>
      <c r="O204" s="1"/>
    </row>
    <row r="205" spans="1:15" ht="12.75" customHeight="1">
      <c r="A205" s="56">
        <v>196</v>
      </c>
      <c r="B205" s="31" t="s">
        <v>210</v>
      </c>
      <c r="C205" s="31">
        <v>7337.35</v>
      </c>
      <c r="D205" s="40">
        <v>7350.05</v>
      </c>
      <c r="E205" s="40">
        <v>7289.3</v>
      </c>
      <c r="F205" s="40">
        <v>7241.25</v>
      </c>
      <c r="G205" s="40">
        <v>7180.5</v>
      </c>
      <c r="H205" s="40">
        <v>7398.1</v>
      </c>
      <c r="I205" s="40">
        <v>7458.85</v>
      </c>
      <c r="J205" s="40">
        <v>7506.9000000000005</v>
      </c>
      <c r="K205" s="31">
        <v>7410.8</v>
      </c>
      <c r="L205" s="31">
        <v>7302</v>
      </c>
      <c r="M205" s="31">
        <v>2.7960600000000002</v>
      </c>
      <c r="N205" s="1"/>
      <c r="O205" s="1"/>
    </row>
    <row r="206" spans="1:15" ht="12.75" customHeight="1">
      <c r="A206" s="56">
        <v>197</v>
      </c>
      <c r="B206" s="31" t="s">
        <v>279</v>
      </c>
      <c r="C206" s="31">
        <v>44.1</v>
      </c>
      <c r="D206" s="40">
        <v>44.783333333333339</v>
      </c>
      <c r="E206" s="40">
        <v>43.116666666666674</v>
      </c>
      <c r="F206" s="40">
        <v>42.133333333333333</v>
      </c>
      <c r="G206" s="40">
        <v>40.466666666666669</v>
      </c>
      <c r="H206" s="40">
        <v>45.76666666666668</v>
      </c>
      <c r="I206" s="40">
        <v>47.433333333333351</v>
      </c>
      <c r="J206" s="40">
        <v>48.416666666666686</v>
      </c>
      <c r="K206" s="31">
        <v>46.45</v>
      </c>
      <c r="L206" s="31">
        <v>43.8</v>
      </c>
      <c r="M206" s="31">
        <v>138.78295</v>
      </c>
      <c r="N206" s="1"/>
      <c r="O206" s="1"/>
    </row>
    <row r="207" spans="1:15" ht="12.75" customHeight="1">
      <c r="A207" s="56">
        <v>198</v>
      </c>
      <c r="B207" s="31" t="s">
        <v>209</v>
      </c>
      <c r="C207" s="31">
        <v>1559.5</v>
      </c>
      <c r="D207" s="40">
        <v>1571.7333333333333</v>
      </c>
      <c r="E207" s="40">
        <v>1540.4666666666667</v>
      </c>
      <c r="F207" s="40">
        <v>1521.4333333333334</v>
      </c>
      <c r="G207" s="40">
        <v>1490.1666666666667</v>
      </c>
      <c r="H207" s="40">
        <v>1590.7666666666667</v>
      </c>
      <c r="I207" s="40">
        <v>1622.0333333333335</v>
      </c>
      <c r="J207" s="40">
        <v>1641.0666666666666</v>
      </c>
      <c r="K207" s="31">
        <v>1603</v>
      </c>
      <c r="L207" s="31">
        <v>1552.7</v>
      </c>
      <c r="M207" s="31">
        <v>2.5167899999999999</v>
      </c>
      <c r="N207" s="1"/>
      <c r="O207" s="1"/>
    </row>
    <row r="208" spans="1:15" ht="12.75" customHeight="1">
      <c r="A208" s="56">
        <v>199</v>
      </c>
      <c r="B208" s="31" t="s">
        <v>155</v>
      </c>
      <c r="C208" s="31">
        <v>882.8</v>
      </c>
      <c r="D208" s="40">
        <v>895.65</v>
      </c>
      <c r="E208" s="40">
        <v>865.34999999999991</v>
      </c>
      <c r="F208" s="40">
        <v>847.9</v>
      </c>
      <c r="G208" s="40">
        <v>817.59999999999991</v>
      </c>
      <c r="H208" s="40">
        <v>913.09999999999991</v>
      </c>
      <c r="I208" s="40">
        <v>943.39999999999986</v>
      </c>
      <c r="J208" s="40">
        <v>960.84999999999991</v>
      </c>
      <c r="K208" s="31">
        <v>925.95</v>
      </c>
      <c r="L208" s="31">
        <v>878.2</v>
      </c>
      <c r="M208" s="31">
        <v>19.452269999999999</v>
      </c>
      <c r="N208" s="1"/>
      <c r="O208" s="1"/>
    </row>
    <row r="209" spans="1:15" ht="12.75" customHeight="1">
      <c r="A209" s="56">
        <v>200</v>
      </c>
      <c r="B209" s="31" t="s">
        <v>281</v>
      </c>
      <c r="C209" s="31">
        <v>866.2</v>
      </c>
      <c r="D209" s="40">
        <v>867.21666666666658</v>
      </c>
      <c r="E209" s="40">
        <v>856.28333333333319</v>
      </c>
      <c r="F209" s="40">
        <v>846.36666666666656</v>
      </c>
      <c r="G209" s="40">
        <v>835.43333333333317</v>
      </c>
      <c r="H209" s="40">
        <v>877.13333333333321</v>
      </c>
      <c r="I209" s="40">
        <v>888.06666666666661</v>
      </c>
      <c r="J209" s="40">
        <v>897.98333333333323</v>
      </c>
      <c r="K209" s="31">
        <v>878.15</v>
      </c>
      <c r="L209" s="31">
        <v>857.3</v>
      </c>
      <c r="M209" s="31">
        <v>3.2175699999999998</v>
      </c>
      <c r="N209" s="1"/>
      <c r="O209" s="1"/>
    </row>
    <row r="210" spans="1:15" ht="12.75" customHeight="1">
      <c r="A210" s="56">
        <v>201</v>
      </c>
      <c r="B210" s="31" t="s">
        <v>212</v>
      </c>
      <c r="C210" s="31">
        <v>332.55</v>
      </c>
      <c r="D210" s="40">
        <v>336.9666666666667</v>
      </c>
      <c r="E210" s="40">
        <v>326.28333333333342</v>
      </c>
      <c r="F210" s="40">
        <v>320.01666666666671</v>
      </c>
      <c r="G210" s="40">
        <v>309.33333333333343</v>
      </c>
      <c r="H210" s="40">
        <v>343.23333333333341</v>
      </c>
      <c r="I210" s="40">
        <v>353.91666666666669</v>
      </c>
      <c r="J210" s="40">
        <v>360.18333333333339</v>
      </c>
      <c r="K210" s="31">
        <v>347.65</v>
      </c>
      <c r="L210" s="31">
        <v>330.7</v>
      </c>
      <c r="M210" s="31">
        <v>125.01228999999999</v>
      </c>
      <c r="N210" s="1"/>
      <c r="O210" s="1"/>
    </row>
    <row r="211" spans="1:15" ht="12.75" customHeight="1">
      <c r="A211" s="56">
        <v>202</v>
      </c>
      <c r="B211" s="31" t="s">
        <v>128</v>
      </c>
      <c r="C211" s="31">
        <v>14.05</v>
      </c>
      <c r="D211" s="40">
        <v>14.35</v>
      </c>
      <c r="E211" s="40">
        <v>13.6</v>
      </c>
      <c r="F211" s="40">
        <v>13.15</v>
      </c>
      <c r="G211" s="40">
        <v>12.4</v>
      </c>
      <c r="H211" s="40">
        <v>14.799999999999999</v>
      </c>
      <c r="I211" s="40">
        <v>15.549999999999999</v>
      </c>
      <c r="J211" s="40">
        <v>15.999999999999998</v>
      </c>
      <c r="K211" s="31">
        <v>15.1</v>
      </c>
      <c r="L211" s="31">
        <v>13.9</v>
      </c>
      <c r="M211" s="31">
        <v>3268.8895600000001</v>
      </c>
      <c r="N211" s="1"/>
      <c r="O211" s="1"/>
    </row>
    <row r="212" spans="1:15" ht="12.75" customHeight="1">
      <c r="A212" s="56">
        <v>203</v>
      </c>
      <c r="B212" s="31" t="s">
        <v>213</v>
      </c>
      <c r="C212" s="31">
        <v>1198.25</v>
      </c>
      <c r="D212" s="40">
        <v>1197.5333333333333</v>
      </c>
      <c r="E212" s="40">
        <v>1175.2166666666667</v>
      </c>
      <c r="F212" s="40">
        <v>1152.1833333333334</v>
      </c>
      <c r="G212" s="40">
        <v>1129.8666666666668</v>
      </c>
      <c r="H212" s="40">
        <v>1220.5666666666666</v>
      </c>
      <c r="I212" s="40">
        <v>1242.8833333333332</v>
      </c>
      <c r="J212" s="40">
        <v>1265.9166666666665</v>
      </c>
      <c r="K212" s="31">
        <v>1219.8499999999999</v>
      </c>
      <c r="L212" s="31">
        <v>1174.5</v>
      </c>
      <c r="M212" s="31">
        <v>7.0975599999999996</v>
      </c>
      <c r="N212" s="1"/>
      <c r="O212" s="1"/>
    </row>
    <row r="213" spans="1:15" ht="12.75" customHeight="1">
      <c r="A213" s="56">
        <v>204</v>
      </c>
      <c r="B213" s="31" t="s">
        <v>282</v>
      </c>
      <c r="C213" s="31">
        <v>1815.3</v>
      </c>
      <c r="D213" s="40">
        <v>1820.4166666666667</v>
      </c>
      <c r="E213" s="40">
        <v>1790.9833333333336</v>
      </c>
      <c r="F213" s="40">
        <v>1766.6666666666667</v>
      </c>
      <c r="G213" s="40">
        <v>1737.2333333333336</v>
      </c>
      <c r="H213" s="40">
        <v>1844.7333333333336</v>
      </c>
      <c r="I213" s="40">
        <v>1874.1666666666665</v>
      </c>
      <c r="J213" s="40">
        <v>1898.4833333333336</v>
      </c>
      <c r="K213" s="31">
        <v>1849.85</v>
      </c>
      <c r="L213" s="31">
        <v>1796.1</v>
      </c>
      <c r="M213" s="31">
        <v>2.6301600000000001</v>
      </c>
      <c r="N213" s="1"/>
      <c r="O213" s="1"/>
    </row>
    <row r="214" spans="1:15" ht="12.75" customHeight="1">
      <c r="A214" s="56">
        <v>205</v>
      </c>
      <c r="B214" s="31" t="s">
        <v>214</v>
      </c>
      <c r="C214" s="40">
        <v>670.8</v>
      </c>
      <c r="D214" s="40">
        <v>665.9</v>
      </c>
      <c r="E214" s="40">
        <v>655</v>
      </c>
      <c r="F214" s="40">
        <v>639.20000000000005</v>
      </c>
      <c r="G214" s="40">
        <v>628.30000000000007</v>
      </c>
      <c r="H214" s="40">
        <v>681.69999999999993</v>
      </c>
      <c r="I214" s="40">
        <v>692.5999999999998</v>
      </c>
      <c r="J214" s="40">
        <v>708.39999999999986</v>
      </c>
      <c r="K214" s="40">
        <v>676.8</v>
      </c>
      <c r="L214" s="40">
        <v>650.1</v>
      </c>
      <c r="M214" s="40">
        <v>523.00009</v>
      </c>
      <c r="N214" s="1"/>
      <c r="O214" s="1"/>
    </row>
    <row r="215" spans="1:15" ht="12.75" customHeight="1">
      <c r="A215" s="56">
        <v>206</v>
      </c>
      <c r="B215" s="31" t="s">
        <v>283</v>
      </c>
      <c r="C215" s="40">
        <v>13.15</v>
      </c>
      <c r="D215" s="40">
        <v>13.266666666666666</v>
      </c>
      <c r="E215" s="40">
        <v>12.933333333333332</v>
      </c>
      <c r="F215" s="40">
        <v>12.716666666666667</v>
      </c>
      <c r="G215" s="40">
        <v>12.383333333333333</v>
      </c>
      <c r="H215" s="40">
        <v>13.483333333333331</v>
      </c>
      <c r="I215" s="40">
        <v>13.816666666666666</v>
      </c>
      <c r="J215" s="40">
        <v>14.03333333333333</v>
      </c>
      <c r="K215" s="40">
        <v>13.6</v>
      </c>
      <c r="L215" s="40">
        <v>13.05</v>
      </c>
      <c r="M215" s="40">
        <v>1114.0550800000001</v>
      </c>
      <c r="N215" s="1"/>
      <c r="O215" s="1"/>
    </row>
    <row r="216" spans="1:15" ht="12.75" customHeight="1">
      <c r="A216" s="56">
        <v>207</v>
      </c>
      <c r="B216" s="31" t="s">
        <v>215</v>
      </c>
      <c r="C216" s="40">
        <v>342.35</v>
      </c>
      <c r="D216" s="40">
        <v>348.89999999999992</v>
      </c>
      <c r="E216" s="40">
        <v>332.09999999999985</v>
      </c>
      <c r="F216" s="40">
        <v>321.84999999999991</v>
      </c>
      <c r="G216" s="40">
        <v>305.04999999999984</v>
      </c>
      <c r="H216" s="40">
        <v>359.14999999999986</v>
      </c>
      <c r="I216" s="40">
        <v>375.94999999999993</v>
      </c>
      <c r="J216" s="40">
        <v>386.19999999999987</v>
      </c>
      <c r="K216" s="40">
        <v>365.7</v>
      </c>
      <c r="L216" s="40">
        <v>338.65</v>
      </c>
      <c r="M216" s="40">
        <v>295.50772999999998</v>
      </c>
      <c r="N216" s="1"/>
      <c r="O216" s="1"/>
    </row>
    <row r="217" spans="1:15" ht="12.75" customHeight="1">
      <c r="A217" s="56"/>
      <c r="B217" s="31"/>
      <c r="C217" s="40"/>
      <c r="D217" s="40"/>
      <c r="E217" s="40"/>
      <c r="F217" s="40"/>
      <c r="G217" s="40"/>
      <c r="H217" s="40"/>
      <c r="I217" s="40"/>
      <c r="J217" s="40"/>
      <c r="K217" s="40"/>
      <c r="L217" s="40"/>
      <c r="M217" s="40"/>
      <c r="N217" s="1"/>
      <c r="O217" s="1"/>
    </row>
    <row r="218" spans="1:15" ht="12.75" customHeight="1">
      <c r="A218" s="59"/>
      <c r="B218" s="60"/>
      <c r="C218" s="61"/>
      <c r="D218" s="61"/>
      <c r="E218" s="61"/>
      <c r="F218" s="61"/>
      <c r="G218" s="61"/>
      <c r="H218" s="61"/>
      <c r="I218" s="61"/>
      <c r="J218" s="61"/>
      <c r="K218" s="61"/>
      <c r="L218" s="62"/>
      <c r="M218" s="1"/>
      <c r="N218" s="1"/>
      <c r="O218" s="1"/>
    </row>
    <row r="219" spans="1:15" ht="12.75" customHeight="1">
      <c r="A219" s="59"/>
      <c r="B219" s="1"/>
      <c r="C219" s="61"/>
      <c r="D219" s="61"/>
      <c r="E219" s="61"/>
      <c r="F219" s="61"/>
      <c r="G219" s="61"/>
      <c r="H219" s="61"/>
      <c r="I219" s="61"/>
      <c r="J219" s="61"/>
      <c r="K219" s="61"/>
      <c r="L219" s="62"/>
      <c r="M219" s="1"/>
      <c r="N219" s="1"/>
      <c r="O219" s="1"/>
    </row>
    <row r="220" spans="1:15" ht="12.75" customHeight="1">
      <c r="A220" s="59"/>
      <c r="B220" s="1"/>
      <c r="C220" s="61"/>
      <c r="D220" s="61"/>
      <c r="E220" s="61"/>
      <c r="F220" s="61"/>
      <c r="G220" s="61"/>
      <c r="H220" s="61"/>
      <c r="I220" s="61"/>
      <c r="J220" s="61"/>
      <c r="K220" s="61"/>
      <c r="L220" s="62"/>
      <c r="M220" s="1"/>
      <c r="N220" s="1"/>
      <c r="O220" s="1"/>
    </row>
    <row r="221" spans="1:15" ht="12.75" customHeight="1">
      <c r="A221" s="63" t="s">
        <v>284</v>
      </c>
      <c r="B221" s="1"/>
      <c r="C221" s="61"/>
      <c r="D221" s="61"/>
      <c r="E221" s="61"/>
      <c r="F221" s="61"/>
      <c r="G221" s="61"/>
      <c r="H221" s="61"/>
      <c r="I221" s="61"/>
      <c r="J221" s="61"/>
      <c r="K221" s="61"/>
      <c r="L221" s="62"/>
      <c r="M221" s="1"/>
      <c r="N221" s="1"/>
      <c r="O221" s="1"/>
    </row>
    <row r="222" spans="1:15" ht="12.75" customHeight="1">
      <c r="A222" s="1"/>
      <c r="B222" s="1"/>
      <c r="C222" s="61"/>
      <c r="D222" s="61"/>
      <c r="E222" s="61"/>
      <c r="F222" s="61"/>
      <c r="G222" s="61"/>
      <c r="H222" s="61"/>
      <c r="I222" s="61"/>
      <c r="J222" s="61"/>
      <c r="K222" s="61"/>
      <c r="L222" s="62"/>
      <c r="M222" s="1"/>
      <c r="N222" s="1"/>
      <c r="O222" s="1"/>
    </row>
    <row r="223" spans="1:15" ht="12.75" customHeight="1">
      <c r="A223" s="1"/>
      <c r="B223" s="1"/>
      <c r="C223" s="61"/>
      <c r="D223" s="61"/>
      <c r="E223" s="61"/>
      <c r="F223" s="61"/>
      <c r="G223" s="61"/>
      <c r="H223" s="61"/>
      <c r="I223" s="61"/>
      <c r="J223" s="61"/>
      <c r="K223" s="61"/>
      <c r="L223" s="62"/>
      <c r="M223" s="1"/>
      <c r="N223" s="1"/>
      <c r="O223" s="1"/>
    </row>
    <row r="224" spans="1:15" ht="12.75" customHeight="1">
      <c r="A224" s="64" t="s">
        <v>285</v>
      </c>
      <c r="B224" s="1"/>
      <c r="C224" s="61"/>
      <c r="D224" s="61"/>
      <c r="E224" s="61"/>
      <c r="F224" s="61"/>
      <c r="G224" s="61"/>
      <c r="H224" s="61"/>
      <c r="I224" s="61"/>
      <c r="J224" s="61"/>
      <c r="K224" s="61"/>
      <c r="L224" s="62"/>
      <c r="M224" s="1"/>
      <c r="N224" s="1"/>
      <c r="O224" s="1"/>
    </row>
    <row r="225" spans="1:15" ht="12.75" customHeight="1">
      <c r="A225" s="65"/>
      <c r="B225" s="1"/>
      <c r="C225" s="61"/>
      <c r="D225" s="61"/>
      <c r="E225" s="61"/>
      <c r="F225" s="61"/>
      <c r="G225" s="61"/>
      <c r="H225" s="61"/>
      <c r="I225" s="61"/>
      <c r="J225" s="61"/>
      <c r="K225" s="61"/>
      <c r="L225" s="62"/>
      <c r="M225" s="1"/>
      <c r="N225" s="1"/>
      <c r="O225" s="1"/>
    </row>
    <row r="226" spans="1:15" ht="12.75" customHeight="1">
      <c r="A226" s="66" t="s">
        <v>286</v>
      </c>
      <c r="B226" s="1"/>
      <c r="C226" s="61"/>
      <c r="D226" s="61"/>
      <c r="E226" s="61"/>
      <c r="F226" s="61"/>
      <c r="G226" s="61"/>
      <c r="H226" s="61"/>
      <c r="I226" s="61"/>
      <c r="J226" s="61"/>
      <c r="K226" s="61"/>
      <c r="L226" s="62"/>
      <c r="M226" s="1"/>
      <c r="N226" s="1"/>
      <c r="O226" s="1"/>
    </row>
    <row r="227" spans="1:15" ht="12.75" customHeight="1">
      <c r="A227" s="49" t="s">
        <v>216</v>
      </c>
      <c r="B227" s="1"/>
      <c r="C227" s="61"/>
      <c r="D227" s="61"/>
      <c r="E227" s="61"/>
      <c r="F227" s="61"/>
      <c r="G227" s="61"/>
      <c r="H227" s="61"/>
      <c r="I227" s="61"/>
      <c r="J227" s="61"/>
      <c r="K227" s="61"/>
      <c r="L227" s="62"/>
      <c r="M227" s="1"/>
      <c r="N227" s="1"/>
      <c r="O227" s="1"/>
    </row>
    <row r="228" spans="1:15" ht="12.75" customHeight="1">
      <c r="A228" s="49" t="s">
        <v>217</v>
      </c>
      <c r="B228" s="1"/>
      <c r="C228" s="61"/>
      <c r="D228" s="61"/>
      <c r="E228" s="61"/>
      <c r="F228" s="61"/>
      <c r="G228" s="61"/>
      <c r="H228" s="61"/>
      <c r="I228" s="61"/>
      <c r="J228" s="61"/>
      <c r="K228" s="61"/>
      <c r="L228" s="62"/>
      <c r="M228" s="1"/>
      <c r="N228" s="1"/>
      <c r="O228" s="1"/>
    </row>
    <row r="229" spans="1:15" ht="12.75" customHeight="1">
      <c r="A229" s="49" t="s">
        <v>218</v>
      </c>
      <c r="B229" s="1"/>
      <c r="C229" s="67"/>
      <c r="D229" s="67"/>
      <c r="E229" s="67"/>
      <c r="F229" s="67"/>
      <c r="G229" s="67"/>
      <c r="H229" s="67"/>
      <c r="I229" s="67"/>
      <c r="J229" s="67"/>
      <c r="K229" s="67"/>
      <c r="L229" s="62"/>
      <c r="M229" s="1"/>
      <c r="N229" s="1"/>
      <c r="O229" s="1"/>
    </row>
    <row r="230" spans="1:15" ht="12.75" customHeight="1">
      <c r="A230" s="49" t="s">
        <v>219</v>
      </c>
      <c r="B230" s="1"/>
      <c r="C230" s="61"/>
      <c r="D230" s="61"/>
      <c r="E230" s="61"/>
      <c r="F230" s="61"/>
      <c r="G230" s="61"/>
      <c r="H230" s="61"/>
      <c r="I230" s="61"/>
      <c r="J230" s="61"/>
      <c r="K230" s="61"/>
      <c r="L230" s="62"/>
      <c r="M230" s="1"/>
      <c r="N230" s="1"/>
      <c r="O230" s="1"/>
    </row>
    <row r="231" spans="1:15" ht="12.75" customHeight="1">
      <c r="A231" s="49" t="s">
        <v>220</v>
      </c>
      <c r="B231" s="1"/>
      <c r="C231" s="61"/>
      <c r="D231" s="61"/>
      <c r="E231" s="61"/>
      <c r="F231" s="61"/>
      <c r="G231" s="61"/>
      <c r="H231" s="61"/>
      <c r="I231" s="61"/>
      <c r="J231" s="61"/>
      <c r="K231" s="61"/>
      <c r="L231" s="62"/>
      <c r="M231" s="1"/>
      <c r="N231" s="1"/>
      <c r="O231" s="1"/>
    </row>
    <row r="232" spans="1:15" ht="12.75" customHeight="1">
      <c r="A232" s="68"/>
      <c r="B232" s="1"/>
      <c r="C232" s="61"/>
      <c r="D232" s="61"/>
      <c r="E232" s="61"/>
      <c r="F232" s="61"/>
      <c r="G232" s="61"/>
      <c r="H232" s="61"/>
      <c r="I232" s="61"/>
      <c r="J232" s="61"/>
      <c r="K232" s="61"/>
      <c r="L232" s="62"/>
      <c r="M232" s="1"/>
      <c r="N232" s="1"/>
      <c r="O232" s="1"/>
    </row>
    <row r="233" spans="1:15" ht="12.75" customHeight="1">
      <c r="A233" s="1"/>
      <c r="B233" s="1"/>
      <c r="C233" s="61"/>
      <c r="D233" s="61"/>
      <c r="E233" s="61"/>
      <c r="F233" s="61"/>
      <c r="G233" s="61"/>
      <c r="H233" s="61"/>
      <c r="I233" s="61"/>
      <c r="J233" s="61"/>
      <c r="K233" s="61"/>
      <c r="L233" s="62"/>
      <c r="M233" s="1"/>
      <c r="N233" s="1"/>
      <c r="O233" s="1"/>
    </row>
    <row r="234" spans="1:15" ht="12.75" customHeight="1">
      <c r="A234" s="1"/>
      <c r="B234" s="1"/>
      <c r="C234" s="61"/>
      <c r="D234" s="61"/>
      <c r="E234" s="61"/>
      <c r="F234" s="61"/>
      <c r="G234" s="61"/>
      <c r="H234" s="61"/>
      <c r="I234" s="61"/>
      <c r="J234" s="61"/>
      <c r="K234" s="61"/>
      <c r="L234" s="62"/>
      <c r="M234" s="1"/>
      <c r="N234" s="1"/>
      <c r="O234" s="1"/>
    </row>
    <row r="235" spans="1:15" ht="12.75" customHeight="1">
      <c r="A235" s="1"/>
      <c r="B235" s="1"/>
      <c r="C235" s="61"/>
      <c r="D235" s="61"/>
      <c r="E235" s="61"/>
      <c r="F235" s="61"/>
      <c r="G235" s="61"/>
      <c r="H235" s="61"/>
      <c r="I235" s="61"/>
      <c r="J235" s="61"/>
      <c r="K235" s="61"/>
      <c r="L235" s="62"/>
      <c r="M235" s="1"/>
      <c r="N235" s="1"/>
      <c r="O235" s="1"/>
    </row>
    <row r="236" spans="1:15" ht="12.75" customHeight="1">
      <c r="A236" s="1"/>
      <c r="B236" s="1"/>
      <c r="C236" s="61"/>
      <c r="D236" s="61"/>
      <c r="E236" s="61"/>
      <c r="F236" s="61"/>
      <c r="G236" s="61"/>
      <c r="H236" s="61"/>
      <c r="I236" s="61"/>
      <c r="J236" s="61"/>
      <c r="K236" s="61"/>
      <c r="L236" s="62"/>
      <c r="M236" s="1"/>
      <c r="N236" s="1"/>
      <c r="O236" s="1"/>
    </row>
    <row r="237" spans="1:15" ht="12.75" customHeight="1">
      <c r="A237" s="69" t="s">
        <v>221</v>
      </c>
      <c r="B237" s="1"/>
      <c r="C237" s="61"/>
      <c r="D237" s="61"/>
      <c r="E237" s="61"/>
      <c r="F237" s="61"/>
      <c r="G237" s="61"/>
      <c r="H237" s="61"/>
      <c r="I237" s="61"/>
      <c r="J237" s="61"/>
      <c r="K237" s="61"/>
      <c r="L237" s="62"/>
      <c r="M237" s="1"/>
      <c r="N237" s="1"/>
      <c r="O237" s="1"/>
    </row>
    <row r="238" spans="1:15" ht="12.75" customHeight="1">
      <c r="A238" s="70" t="s">
        <v>222</v>
      </c>
      <c r="B238" s="1"/>
      <c r="C238" s="61"/>
      <c r="D238" s="61"/>
      <c r="E238" s="61"/>
      <c r="F238" s="61"/>
      <c r="G238" s="61"/>
      <c r="H238" s="61"/>
      <c r="I238" s="61"/>
      <c r="J238" s="61"/>
      <c r="K238" s="61"/>
      <c r="L238" s="62"/>
      <c r="M238" s="1"/>
      <c r="N238" s="1"/>
      <c r="O238" s="1"/>
    </row>
    <row r="239" spans="1:15" ht="12.75" customHeight="1">
      <c r="A239" s="70" t="s">
        <v>223</v>
      </c>
      <c r="B239" s="1"/>
      <c r="C239" s="61"/>
      <c r="D239" s="61"/>
      <c r="E239" s="61"/>
      <c r="F239" s="61"/>
      <c r="G239" s="61"/>
      <c r="H239" s="61"/>
      <c r="I239" s="61"/>
      <c r="J239" s="61"/>
      <c r="K239" s="61"/>
      <c r="L239" s="62"/>
      <c r="M239" s="1"/>
      <c r="N239" s="1"/>
      <c r="O239" s="1"/>
    </row>
    <row r="240" spans="1:15" ht="12.75" customHeight="1">
      <c r="A240" s="70" t="s">
        <v>224</v>
      </c>
      <c r="B240" s="1"/>
      <c r="C240" s="61"/>
      <c r="D240" s="61"/>
      <c r="E240" s="61"/>
      <c r="F240" s="61"/>
      <c r="G240" s="61"/>
      <c r="H240" s="61"/>
      <c r="I240" s="61"/>
      <c r="J240" s="61"/>
      <c r="K240" s="61"/>
      <c r="L240" s="62"/>
      <c r="M240" s="1"/>
      <c r="N240" s="1"/>
      <c r="O240" s="1"/>
    </row>
    <row r="241" spans="1:15" ht="12.75" customHeight="1">
      <c r="A241" s="70" t="s">
        <v>225</v>
      </c>
      <c r="B241" s="1"/>
      <c r="C241" s="61"/>
      <c r="D241" s="61"/>
      <c r="E241" s="61"/>
      <c r="F241" s="61"/>
      <c r="G241" s="61"/>
      <c r="H241" s="61"/>
      <c r="I241" s="61"/>
      <c r="J241" s="61"/>
      <c r="K241" s="61"/>
      <c r="L241" s="62"/>
      <c r="M241" s="1"/>
      <c r="N241" s="1"/>
      <c r="O241" s="1"/>
    </row>
    <row r="242" spans="1:15" ht="12.75" customHeight="1">
      <c r="A242" s="70" t="s">
        <v>226</v>
      </c>
      <c r="B242" s="1"/>
      <c r="C242" s="61"/>
      <c r="D242" s="61"/>
      <c r="E242" s="61"/>
      <c r="F242" s="61"/>
      <c r="G242" s="61"/>
      <c r="H242" s="61"/>
      <c r="I242" s="61"/>
      <c r="J242" s="61"/>
      <c r="K242" s="61"/>
      <c r="L242" s="62"/>
      <c r="M242" s="1"/>
      <c r="N242" s="1"/>
      <c r="O242" s="1"/>
    </row>
    <row r="243" spans="1:15" ht="12.75" customHeight="1">
      <c r="A243" s="70" t="s">
        <v>227</v>
      </c>
      <c r="B243" s="1"/>
      <c r="C243" s="61"/>
      <c r="D243" s="61"/>
      <c r="E243" s="61"/>
      <c r="F243" s="61"/>
      <c r="G243" s="61"/>
      <c r="H243" s="61"/>
      <c r="I243" s="61"/>
      <c r="J243" s="61"/>
      <c r="K243" s="61"/>
      <c r="L243" s="62"/>
      <c r="M243" s="1"/>
      <c r="N243" s="1"/>
      <c r="O243" s="1"/>
    </row>
    <row r="244" spans="1:15" ht="12.75" customHeight="1">
      <c r="A244" s="70" t="s">
        <v>228</v>
      </c>
      <c r="B244" s="1"/>
      <c r="C244" s="61"/>
      <c r="D244" s="61"/>
      <c r="E244" s="61"/>
      <c r="F244" s="61"/>
      <c r="G244" s="61"/>
      <c r="H244" s="61"/>
      <c r="I244" s="61"/>
      <c r="J244" s="61"/>
      <c r="K244" s="61"/>
      <c r="L244" s="62"/>
      <c r="M244" s="1"/>
      <c r="N244" s="1"/>
      <c r="O244" s="1"/>
    </row>
    <row r="245" spans="1:15" ht="12.75" customHeight="1">
      <c r="A245" s="70" t="s">
        <v>229</v>
      </c>
      <c r="B245" s="1"/>
      <c r="C245" s="61"/>
      <c r="D245" s="61"/>
      <c r="E245" s="61"/>
      <c r="F245" s="61"/>
      <c r="G245" s="61"/>
      <c r="H245" s="61"/>
      <c r="I245" s="61"/>
      <c r="J245" s="61"/>
      <c r="K245" s="61"/>
      <c r="L245" s="62"/>
      <c r="M245" s="1"/>
      <c r="N245" s="1"/>
      <c r="O245" s="1"/>
    </row>
    <row r="246" spans="1:15" ht="12.75" customHeight="1">
      <c r="A246" s="70" t="s">
        <v>230</v>
      </c>
      <c r="B246" s="1"/>
      <c r="C246" s="67"/>
      <c r="D246" s="67"/>
      <c r="E246" s="67"/>
      <c r="F246" s="67"/>
      <c r="G246" s="67"/>
      <c r="H246" s="67"/>
      <c r="I246" s="67"/>
      <c r="J246" s="67"/>
      <c r="K246" s="67"/>
      <c r="L246" s="62"/>
      <c r="M246" s="1"/>
      <c r="N246" s="1"/>
      <c r="O246" s="1"/>
    </row>
    <row r="247" spans="1:15" ht="12.75" customHeight="1">
      <c r="A247" s="1"/>
      <c r="B247" s="1"/>
      <c r="C247" s="61"/>
      <c r="D247" s="61"/>
      <c r="E247" s="61"/>
      <c r="F247" s="61"/>
      <c r="G247" s="61"/>
      <c r="H247" s="61"/>
      <c r="I247" s="61"/>
      <c r="J247" s="61"/>
      <c r="K247" s="61"/>
      <c r="L247" s="62"/>
      <c r="M247" s="1"/>
      <c r="N247" s="1"/>
      <c r="O247" s="1"/>
    </row>
    <row r="248" spans="1:15" ht="12.75" customHeight="1">
      <c r="A248" s="1"/>
      <c r="B248" s="1"/>
      <c r="C248" s="61"/>
      <c r="D248" s="61"/>
      <c r="E248" s="61"/>
      <c r="F248" s="61"/>
      <c r="G248" s="61"/>
      <c r="H248" s="61"/>
      <c r="I248" s="61"/>
      <c r="J248" s="61"/>
      <c r="K248" s="61"/>
      <c r="L248" s="62"/>
      <c r="M248" s="1"/>
      <c r="N248" s="1"/>
      <c r="O248" s="1"/>
    </row>
    <row r="249" spans="1:15" ht="12.75" customHeight="1">
      <c r="A249" s="1"/>
      <c r="B249" s="1"/>
      <c r="C249" s="61"/>
      <c r="D249" s="61"/>
      <c r="E249" s="61"/>
      <c r="F249" s="61"/>
      <c r="G249" s="61"/>
      <c r="H249" s="61"/>
      <c r="I249" s="61"/>
      <c r="J249" s="61"/>
      <c r="K249" s="61"/>
      <c r="L249" s="62"/>
      <c r="M249" s="1"/>
      <c r="N249" s="1"/>
      <c r="O249" s="1"/>
    </row>
    <row r="250" spans="1:15" ht="12.75" customHeight="1">
      <c r="A250" s="1"/>
      <c r="B250" s="1"/>
      <c r="C250" s="61"/>
      <c r="D250" s="61"/>
      <c r="E250" s="61"/>
      <c r="F250" s="61"/>
      <c r="G250" s="61"/>
      <c r="H250" s="61"/>
      <c r="I250" s="61"/>
      <c r="J250" s="61"/>
      <c r="K250" s="61"/>
      <c r="L250" s="62"/>
      <c r="M250" s="1"/>
      <c r="N250" s="1"/>
      <c r="O250" s="1"/>
    </row>
    <row r="251" spans="1:15" ht="12.75" customHeight="1">
      <c r="A251" s="1"/>
      <c r="B251" s="1"/>
      <c r="C251" s="61"/>
      <c r="D251" s="61"/>
      <c r="E251" s="61"/>
      <c r="F251" s="61"/>
      <c r="G251" s="61"/>
      <c r="H251" s="61"/>
      <c r="I251" s="61"/>
      <c r="J251" s="61"/>
      <c r="K251" s="61"/>
      <c r="L251" s="62"/>
      <c r="M251" s="1"/>
      <c r="N251" s="1"/>
      <c r="O251" s="1"/>
    </row>
    <row r="252" spans="1:15" ht="12.75" customHeight="1">
      <c r="A252" s="1"/>
      <c r="B252" s="1"/>
      <c r="C252" s="61"/>
      <c r="D252" s="61"/>
      <c r="E252" s="61"/>
      <c r="F252" s="61"/>
      <c r="G252" s="61"/>
      <c r="H252" s="61"/>
      <c r="I252" s="61"/>
      <c r="J252" s="61"/>
      <c r="K252" s="61"/>
      <c r="L252" s="62"/>
      <c r="M252" s="1"/>
      <c r="N252" s="1"/>
      <c r="O252" s="1"/>
    </row>
    <row r="253" spans="1:15" ht="12.75" customHeight="1">
      <c r="A253" s="1"/>
      <c r="B253" s="1"/>
      <c r="C253" s="61"/>
      <c r="D253" s="61"/>
      <c r="E253" s="61"/>
      <c r="F253" s="61"/>
      <c r="G253" s="61"/>
      <c r="H253" s="61"/>
      <c r="I253" s="61"/>
      <c r="J253" s="61"/>
      <c r="K253" s="61"/>
      <c r="L253" s="62"/>
      <c r="M253" s="1"/>
      <c r="N253" s="1"/>
      <c r="O253" s="1"/>
    </row>
    <row r="254" spans="1:15" ht="12.75" customHeight="1">
      <c r="A254" s="1"/>
      <c r="B254" s="1"/>
      <c r="C254" s="61"/>
      <c r="D254" s="61"/>
      <c r="E254" s="61"/>
      <c r="F254" s="61"/>
      <c r="G254" s="61"/>
      <c r="H254" s="61"/>
      <c r="I254" s="61"/>
      <c r="J254" s="61"/>
      <c r="K254" s="61"/>
      <c r="L254" s="62"/>
      <c r="M254" s="1"/>
      <c r="N254" s="1"/>
      <c r="O254" s="1"/>
    </row>
    <row r="255" spans="1:15" ht="12.75" customHeight="1">
      <c r="A255" s="1"/>
      <c r="B255" s="1"/>
      <c r="C255" s="61"/>
      <c r="D255" s="61"/>
      <c r="E255" s="61"/>
      <c r="F255" s="61"/>
      <c r="G255" s="61"/>
      <c r="H255" s="61"/>
      <c r="I255" s="61"/>
      <c r="J255" s="61"/>
      <c r="K255" s="61"/>
      <c r="L255" s="62"/>
      <c r="M255" s="1"/>
      <c r="N255" s="1"/>
      <c r="O255" s="1"/>
    </row>
    <row r="256" spans="1:15" ht="12.75" customHeight="1">
      <c r="A256" s="1"/>
      <c r="B256" s="1"/>
      <c r="C256" s="61"/>
      <c r="D256" s="61"/>
      <c r="E256" s="61"/>
      <c r="F256" s="61"/>
      <c r="G256" s="61"/>
      <c r="H256" s="61"/>
      <c r="I256" s="61"/>
      <c r="J256" s="61"/>
      <c r="K256" s="61"/>
      <c r="L256" s="62"/>
      <c r="M256" s="1"/>
      <c r="N256" s="1"/>
      <c r="O256" s="1"/>
    </row>
    <row r="257" spans="1:15" ht="12.75" customHeight="1">
      <c r="A257" s="1"/>
      <c r="B257" s="1"/>
      <c r="C257" s="61"/>
      <c r="D257" s="61"/>
      <c r="E257" s="61"/>
      <c r="F257" s="61"/>
      <c r="G257" s="61"/>
      <c r="H257" s="61"/>
      <c r="I257" s="61"/>
      <c r="J257" s="61"/>
      <c r="K257" s="61"/>
      <c r="L257" s="62"/>
      <c r="M257" s="1"/>
      <c r="N257" s="1"/>
      <c r="O257" s="1"/>
    </row>
    <row r="258" spans="1:15" ht="12.75" customHeight="1">
      <c r="A258" s="1"/>
      <c r="B258" s="1"/>
      <c r="C258" s="61"/>
      <c r="D258" s="61"/>
      <c r="E258" s="61"/>
      <c r="F258" s="61"/>
      <c r="G258" s="61"/>
      <c r="H258" s="61"/>
      <c r="I258" s="61"/>
      <c r="J258" s="61"/>
      <c r="K258" s="61"/>
      <c r="L258" s="62"/>
      <c r="M258" s="1"/>
      <c r="N258" s="1"/>
      <c r="O258" s="1"/>
    </row>
    <row r="259" spans="1:15" ht="12.75" customHeight="1">
      <c r="A259" s="1"/>
      <c r="B259" s="1"/>
      <c r="C259" s="61"/>
      <c r="D259" s="61"/>
      <c r="E259" s="61"/>
      <c r="F259" s="61"/>
      <c r="G259" s="61"/>
      <c r="H259" s="61"/>
      <c r="I259" s="61"/>
      <c r="J259" s="61"/>
      <c r="K259" s="61"/>
      <c r="L259" s="62"/>
      <c r="M259" s="1"/>
      <c r="N259" s="1"/>
      <c r="O259" s="1"/>
    </row>
    <row r="260" spans="1:15" ht="12.75" customHeight="1">
      <c r="A260" s="1"/>
      <c r="B260" s="1"/>
      <c r="C260" s="61"/>
      <c r="D260" s="61"/>
      <c r="E260" s="61"/>
      <c r="F260" s="61"/>
      <c r="G260" s="61"/>
      <c r="H260" s="61"/>
      <c r="I260" s="61"/>
      <c r="J260" s="61"/>
      <c r="K260" s="61"/>
      <c r="L260" s="62"/>
      <c r="M260" s="1"/>
      <c r="N260" s="1"/>
      <c r="O260" s="1"/>
    </row>
    <row r="261" spans="1:15" ht="12.75" customHeight="1">
      <c r="A261" s="1"/>
      <c r="B261" s="1"/>
      <c r="C261" s="61"/>
      <c r="D261" s="61"/>
      <c r="E261" s="61"/>
      <c r="F261" s="61"/>
      <c r="G261" s="61"/>
      <c r="H261" s="61"/>
      <c r="I261" s="61"/>
      <c r="J261" s="61"/>
      <c r="K261" s="61"/>
      <c r="L261" s="62"/>
      <c r="M261" s="1"/>
      <c r="N261" s="1"/>
      <c r="O261" s="1"/>
    </row>
    <row r="262" spans="1:15" ht="12.75" customHeight="1">
      <c r="A262" s="1"/>
      <c r="B262" s="1"/>
      <c r="C262" s="61"/>
      <c r="D262" s="61"/>
      <c r="E262" s="61"/>
      <c r="F262" s="61"/>
      <c r="G262" s="61"/>
      <c r="H262" s="61"/>
      <c r="I262" s="61"/>
      <c r="J262" s="61"/>
      <c r="K262" s="61"/>
      <c r="L262" s="62"/>
      <c r="M262" s="1"/>
      <c r="N262" s="1"/>
      <c r="O262" s="1"/>
    </row>
    <row r="263" spans="1:15" ht="12.75" customHeight="1">
      <c r="A263" s="1"/>
      <c r="B263" s="1"/>
      <c r="C263" s="61"/>
      <c r="D263" s="61"/>
      <c r="E263" s="61"/>
      <c r="F263" s="61"/>
      <c r="G263" s="61"/>
      <c r="H263" s="61"/>
      <c r="I263" s="61"/>
      <c r="J263" s="61"/>
      <c r="K263" s="61"/>
      <c r="L263" s="62"/>
      <c r="M263" s="1"/>
      <c r="N263" s="1"/>
      <c r="O263" s="1"/>
    </row>
    <row r="264" spans="1:15" ht="12.75" customHeight="1">
      <c r="A264" s="1"/>
      <c r="B264" s="1"/>
      <c r="C264" s="61"/>
      <c r="D264" s="61"/>
      <c r="E264" s="61"/>
      <c r="F264" s="61"/>
      <c r="G264" s="61"/>
      <c r="H264" s="61"/>
      <c r="I264" s="61"/>
      <c r="J264" s="61"/>
      <c r="K264" s="61"/>
      <c r="L264" s="62"/>
      <c r="M264" s="1"/>
      <c r="N264" s="1"/>
      <c r="O264" s="1"/>
    </row>
    <row r="265" spans="1:15" ht="12.75" customHeight="1">
      <c r="A265" s="1"/>
      <c r="B265" s="1"/>
      <c r="C265" s="61"/>
      <c r="D265" s="61"/>
      <c r="E265" s="61"/>
      <c r="F265" s="61"/>
      <c r="G265" s="61"/>
      <c r="H265" s="61"/>
      <c r="I265" s="61"/>
      <c r="J265" s="61"/>
      <c r="K265" s="61"/>
      <c r="L265" s="62"/>
      <c r="M265" s="1"/>
      <c r="N265" s="1"/>
      <c r="O265" s="1"/>
    </row>
    <row r="266" spans="1:15" ht="12.75" customHeight="1">
      <c r="A266" s="1"/>
      <c r="B266" s="1"/>
      <c r="C266" s="61"/>
      <c r="D266" s="61"/>
      <c r="E266" s="61"/>
      <c r="F266" s="61"/>
      <c r="G266" s="61"/>
      <c r="H266" s="61"/>
      <c r="I266" s="61"/>
      <c r="J266" s="61"/>
      <c r="K266" s="61"/>
      <c r="L266" s="62"/>
      <c r="M266" s="1"/>
      <c r="N266" s="1"/>
      <c r="O266" s="1"/>
    </row>
    <row r="267" spans="1:15" ht="12.75" customHeight="1">
      <c r="A267" s="1"/>
      <c r="B267" s="1"/>
      <c r="C267" s="61"/>
      <c r="D267" s="61"/>
      <c r="E267" s="61"/>
      <c r="F267" s="61"/>
      <c r="G267" s="61"/>
      <c r="H267" s="61"/>
      <c r="I267" s="61"/>
      <c r="J267" s="61"/>
      <c r="K267" s="61"/>
      <c r="L267" s="62"/>
      <c r="M267" s="1"/>
      <c r="N267" s="1"/>
      <c r="O267" s="1"/>
    </row>
    <row r="268" spans="1:15" ht="12.75" customHeight="1">
      <c r="A268" s="1"/>
      <c r="B268" s="1"/>
      <c r="C268" s="61"/>
      <c r="D268" s="61"/>
      <c r="E268" s="61"/>
      <c r="F268" s="61"/>
      <c r="G268" s="61"/>
      <c r="H268" s="61"/>
      <c r="I268" s="61"/>
      <c r="J268" s="61"/>
      <c r="K268" s="61"/>
      <c r="L268" s="62"/>
      <c r="M268" s="1"/>
      <c r="N268" s="1"/>
      <c r="O268" s="1"/>
    </row>
    <row r="269" spans="1:15" ht="12.75" customHeight="1">
      <c r="A269" s="1"/>
      <c r="B269" s="1"/>
      <c r="C269" s="61"/>
      <c r="D269" s="61"/>
      <c r="E269" s="61"/>
      <c r="F269" s="61"/>
      <c r="G269" s="61"/>
      <c r="H269" s="61"/>
      <c r="I269" s="61"/>
      <c r="J269" s="61"/>
      <c r="K269" s="61"/>
      <c r="L269" s="62"/>
      <c r="M269" s="1"/>
      <c r="N269" s="1"/>
      <c r="O269" s="1"/>
    </row>
    <row r="270" spans="1:15" ht="12.75" customHeight="1">
      <c r="A270" s="1"/>
      <c r="B270" s="1"/>
      <c r="C270" s="61"/>
      <c r="D270" s="61"/>
      <c r="E270" s="61"/>
      <c r="F270" s="61"/>
      <c r="G270" s="61"/>
      <c r="H270" s="61"/>
      <c r="I270" s="61"/>
      <c r="J270" s="61"/>
      <c r="K270" s="61"/>
      <c r="L270" s="62"/>
      <c r="M270" s="1"/>
      <c r="N270" s="1"/>
      <c r="O270" s="1"/>
    </row>
    <row r="271" spans="1:15" ht="12.75" customHeight="1">
      <c r="A271" s="1"/>
      <c r="B271" s="1"/>
      <c r="C271" s="61"/>
      <c r="D271" s="61"/>
      <c r="E271" s="61"/>
      <c r="F271" s="61"/>
      <c r="G271" s="61"/>
      <c r="H271" s="61"/>
      <c r="I271" s="61"/>
      <c r="J271" s="61"/>
      <c r="K271" s="61"/>
      <c r="L271" s="62"/>
      <c r="M271" s="1"/>
      <c r="N271" s="1"/>
      <c r="O271" s="1"/>
    </row>
    <row r="272" spans="1:15" ht="12.75" customHeight="1">
      <c r="A272" s="1"/>
      <c r="B272" s="1"/>
      <c r="C272" s="61"/>
      <c r="D272" s="61"/>
      <c r="E272" s="61"/>
      <c r="F272" s="61"/>
      <c r="G272" s="61"/>
      <c r="H272" s="61"/>
      <c r="I272" s="61"/>
      <c r="J272" s="61"/>
      <c r="K272" s="61"/>
      <c r="L272" s="62"/>
      <c r="M272" s="1"/>
      <c r="N272" s="1"/>
      <c r="O272" s="1"/>
    </row>
    <row r="273" spans="1:15" ht="12.75" customHeight="1">
      <c r="A273" s="1"/>
      <c r="B273" s="1"/>
      <c r="C273" s="61"/>
      <c r="D273" s="61"/>
      <c r="E273" s="61"/>
      <c r="F273" s="61"/>
      <c r="G273" s="61"/>
      <c r="H273" s="61"/>
      <c r="I273" s="61"/>
      <c r="J273" s="61"/>
      <c r="K273" s="61"/>
      <c r="L273" s="62"/>
      <c r="M273" s="1"/>
      <c r="N273" s="1"/>
      <c r="O273" s="1"/>
    </row>
    <row r="274" spans="1:15" ht="12.75" customHeight="1">
      <c r="A274" s="1"/>
      <c r="B274" s="1"/>
      <c r="C274" s="61"/>
      <c r="D274" s="61"/>
      <c r="E274" s="61"/>
      <c r="F274" s="61"/>
      <c r="G274" s="61"/>
      <c r="H274" s="61"/>
      <c r="I274" s="61"/>
      <c r="J274" s="61"/>
      <c r="K274" s="61"/>
      <c r="L274" s="62"/>
      <c r="M274" s="1"/>
      <c r="N274" s="1"/>
      <c r="O274" s="1"/>
    </row>
    <row r="275" spans="1:15" ht="12.75" customHeight="1">
      <c r="A275" s="1"/>
      <c r="B275" s="1"/>
      <c r="C275" s="61"/>
      <c r="D275" s="61"/>
      <c r="E275" s="61"/>
      <c r="F275" s="61"/>
      <c r="G275" s="61"/>
      <c r="H275" s="61"/>
      <c r="I275" s="61"/>
      <c r="J275" s="61"/>
      <c r="K275" s="61"/>
      <c r="L275" s="62"/>
      <c r="M275" s="1"/>
      <c r="N275" s="1"/>
      <c r="O275" s="1"/>
    </row>
    <row r="276" spans="1:15" ht="12.75" customHeight="1">
      <c r="A276" s="1"/>
      <c r="B276" s="1"/>
      <c r="C276" s="61"/>
      <c r="D276" s="61"/>
      <c r="E276" s="61"/>
      <c r="F276" s="61"/>
      <c r="G276" s="61"/>
      <c r="H276" s="61"/>
      <c r="I276" s="61"/>
      <c r="J276" s="61"/>
      <c r="K276" s="61"/>
      <c r="L276" s="62"/>
      <c r="M276" s="1"/>
      <c r="N276" s="1"/>
      <c r="O276" s="1"/>
    </row>
    <row r="277" spans="1:15" ht="12.75" customHeight="1">
      <c r="A277" s="1"/>
      <c r="B277" s="1"/>
      <c r="C277" s="61"/>
      <c r="D277" s="61"/>
      <c r="E277" s="61"/>
      <c r="F277" s="61"/>
      <c r="G277" s="61"/>
      <c r="H277" s="61"/>
      <c r="I277" s="61"/>
      <c r="J277" s="61"/>
      <c r="K277" s="61"/>
      <c r="L277" s="62"/>
      <c r="M277" s="1"/>
      <c r="N277" s="1"/>
      <c r="O277" s="1"/>
    </row>
    <row r="278" spans="1:15" ht="12.75" customHeight="1">
      <c r="A278" s="1"/>
      <c r="B278" s="1"/>
      <c r="C278" s="61"/>
      <c r="D278" s="61"/>
      <c r="E278" s="61"/>
      <c r="F278" s="61"/>
      <c r="G278" s="61"/>
      <c r="H278" s="61"/>
      <c r="I278" s="61"/>
      <c r="J278" s="61"/>
      <c r="K278" s="61"/>
      <c r="L278" s="62"/>
      <c r="M278" s="1"/>
      <c r="N278" s="1"/>
      <c r="O278" s="1"/>
    </row>
    <row r="279" spans="1:15" ht="12.75" customHeight="1">
      <c r="A279" s="1"/>
      <c r="B279" s="1"/>
      <c r="C279" s="61"/>
      <c r="D279" s="61"/>
      <c r="E279" s="61"/>
      <c r="F279" s="61"/>
      <c r="G279" s="61"/>
      <c r="H279" s="61"/>
      <c r="I279" s="61"/>
      <c r="J279" s="61"/>
      <c r="K279" s="61"/>
      <c r="L279" s="62"/>
      <c r="M279" s="1"/>
      <c r="N279" s="1"/>
      <c r="O279" s="1"/>
    </row>
    <row r="280" spans="1:15" ht="12.75" customHeight="1">
      <c r="A280" s="1"/>
      <c r="B280" s="1"/>
      <c r="C280" s="61"/>
      <c r="D280" s="61"/>
      <c r="E280" s="61"/>
      <c r="F280" s="61"/>
      <c r="G280" s="61"/>
      <c r="H280" s="61"/>
      <c r="I280" s="61"/>
      <c r="J280" s="61"/>
      <c r="K280" s="61"/>
      <c r="L280" s="62"/>
      <c r="M280" s="1"/>
      <c r="N280" s="1"/>
      <c r="O280" s="1"/>
    </row>
    <row r="281" spans="1:15" ht="12.75" customHeight="1">
      <c r="A281" s="1"/>
      <c r="B281" s="1"/>
      <c r="C281" s="61"/>
      <c r="D281" s="61"/>
      <c r="E281" s="61"/>
      <c r="F281" s="61"/>
      <c r="G281" s="61"/>
      <c r="H281" s="61"/>
      <c r="I281" s="61"/>
      <c r="J281" s="61"/>
      <c r="K281" s="61"/>
      <c r="L281" s="62"/>
      <c r="M281" s="1"/>
      <c r="N281" s="1"/>
      <c r="O281" s="1"/>
    </row>
    <row r="282" spans="1:15" ht="12.75" customHeight="1">
      <c r="A282" s="1"/>
      <c r="B282" s="1"/>
      <c r="C282" s="61"/>
      <c r="D282" s="61"/>
      <c r="E282" s="61"/>
      <c r="F282" s="61"/>
      <c r="G282" s="61"/>
      <c r="H282" s="61"/>
      <c r="I282" s="61"/>
      <c r="J282" s="61"/>
      <c r="K282" s="61"/>
      <c r="L282" s="62"/>
      <c r="M282" s="1"/>
      <c r="N282" s="1"/>
      <c r="O282" s="1"/>
    </row>
    <row r="283" spans="1:15" ht="12.75" customHeight="1">
      <c r="A283" s="1"/>
      <c r="B283" s="1"/>
      <c r="C283" s="61"/>
      <c r="D283" s="61"/>
      <c r="E283" s="61"/>
      <c r="F283" s="61"/>
      <c r="G283" s="61"/>
      <c r="H283" s="61"/>
      <c r="I283" s="61"/>
      <c r="J283" s="61"/>
      <c r="K283" s="61"/>
      <c r="L283" s="62"/>
      <c r="M283" s="1"/>
      <c r="N283" s="1"/>
      <c r="O283" s="1"/>
    </row>
    <row r="284" spans="1:15" ht="12.75" customHeight="1">
      <c r="A284" s="1"/>
      <c r="B284" s="1"/>
      <c r="C284" s="61"/>
      <c r="D284" s="61"/>
      <c r="E284" s="61"/>
      <c r="F284" s="61"/>
      <c r="G284" s="61"/>
      <c r="H284" s="61"/>
      <c r="I284" s="61"/>
      <c r="J284" s="61"/>
      <c r="K284" s="61"/>
      <c r="L284" s="62"/>
      <c r="M284" s="1"/>
      <c r="N284" s="1"/>
      <c r="O284" s="1"/>
    </row>
    <row r="285" spans="1:15" ht="12.75" customHeight="1">
      <c r="A285" s="1"/>
      <c r="B285" s="1"/>
      <c r="C285" s="61"/>
      <c r="D285" s="61"/>
      <c r="E285" s="61"/>
      <c r="F285" s="61"/>
      <c r="G285" s="61"/>
      <c r="H285" s="61"/>
      <c r="I285" s="61"/>
      <c r="J285" s="61"/>
      <c r="K285" s="61"/>
      <c r="L285" s="62"/>
      <c r="M285" s="1"/>
      <c r="N285" s="1"/>
      <c r="O285" s="1"/>
    </row>
    <row r="286" spans="1:15" ht="12.75" customHeight="1">
      <c r="A286" s="1"/>
      <c r="B286" s="1"/>
      <c r="C286" s="61"/>
      <c r="D286" s="61"/>
      <c r="E286" s="61"/>
      <c r="F286" s="61"/>
      <c r="G286" s="61"/>
      <c r="H286" s="61"/>
      <c r="I286" s="61"/>
      <c r="J286" s="61"/>
      <c r="K286" s="61"/>
      <c r="L286" s="62"/>
      <c r="M286" s="1"/>
      <c r="N286" s="1"/>
      <c r="O286" s="1"/>
    </row>
    <row r="287" spans="1:15" ht="12.75" customHeight="1">
      <c r="A287" s="1"/>
      <c r="B287" s="1"/>
      <c r="C287" s="61"/>
      <c r="D287" s="61"/>
      <c r="E287" s="61"/>
      <c r="F287" s="61"/>
      <c r="G287" s="61"/>
      <c r="H287" s="61"/>
      <c r="I287" s="61"/>
      <c r="J287" s="61"/>
      <c r="K287" s="61"/>
      <c r="L287" s="62"/>
      <c r="M287" s="1"/>
      <c r="N287" s="1"/>
      <c r="O287" s="1"/>
    </row>
    <row r="288" spans="1:15" ht="12.75" customHeight="1">
      <c r="A288" s="1"/>
      <c r="B288" s="1"/>
      <c r="C288" s="61"/>
      <c r="D288" s="61"/>
      <c r="E288" s="61"/>
      <c r="F288" s="61"/>
      <c r="G288" s="61"/>
      <c r="H288" s="61"/>
      <c r="I288" s="61"/>
      <c r="J288" s="61"/>
      <c r="K288" s="61"/>
      <c r="L288" s="62"/>
      <c r="M288" s="1"/>
      <c r="N288" s="1"/>
      <c r="O288" s="1"/>
    </row>
    <row r="289" spans="1:15" ht="12.75" customHeight="1">
      <c r="A289" s="1"/>
      <c r="B289" s="1"/>
      <c r="C289" s="61"/>
      <c r="D289" s="61"/>
      <c r="E289" s="61"/>
      <c r="F289" s="61"/>
      <c r="G289" s="61"/>
      <c r="H289" s="61"/>
      <c r="I289" s="61"/>
      <c r="J289" s="61"/>
      <c r="K289" s="61"/>
      <c r="L289" s="62"/>
      <c r="M289" s="1"/>
      <c r="N289" s="1"/>
      <c r="O289" s="1"/>
    </row>
    <row r="290" spans="1:15" ht="12.75" customHeight="1">
      <c r="A290" s="1"/>
      <c r="B290" s="1"/>
      <c r="C290" s="61"/>
      <c r="D290" s="61"/>
      <c r="E290" s="61"/>
      <c r="F290" s="61"/>
      <c r="G290" s="61"/>
      <c r="H290" s="61"/>
      <c r="I290" s="61"/>
      <c r="J290" s="61"/>
      <c r="K290" s="61"/>
      <c r="L290" s="62"/>
      <c r="M290" s="1"/>
      <c r="N290" s="1"/>
      <c r="O290" s="1"/>
    </row>
    <row r="291" spans="1:15" ht="12.75" customHeight="1">
      <c r="A291" s="1"/>
      <c r="B291" s="1"/>
      <c r="C291" s="61"/>
      <c r="D291" s="61"/>
      <c r="E291" s="61"/>
      <c r="F291" s="61"/>
      <c r="G291" s="61"/>
      <c r="H291" s="61"/>
      <c r="I291" s="61"/>
      <c r="J291" s="61"/>
      <c r="K291" s="61"/>
      <c r="L291" s="62"/>
      <c r="M291" s="1"/>
      <c r="N291" s="1"/>
      <c r="O291" s="1"/>
    </row>
    <row r="292" spans="1:15" ht="12.75" customHeight="1">
      <c r="A292" s="1"/>
      <c r="B292" s="1"/>
      <c r="C292" s="61"/>
      <c r="D292" s="61"/>
      <c r="E292" s="61"/>
      <c r="F292" s="61"/>
      <c r="G292" s="61"/>
      <c r="H292" s="61"/>
      <c r="I292" s="61"/>
      <c r="J292" s="61"/>
      <c r="K292" s="61"/>
      <c r="L292" s="62"/>
      <c r="M292" s="1"/>
      <c r="N292" s="1"/>
      <c r="O292" s="1"/>
    </row>
    <row r="293" spans="1:15" ht="12.75" customHeight="1">
      <c r="A293" s="1"/>
      <c r="B293" s="1"/>
      <c r="C293" s="61"/>
      <c r="D293" s="61"/>
      <c r="E293" s="61"/>
      <c r="F293" s="61"/>
      <c r="G293" s="61"/>
      <c r="H293" s="61"/>
      <c r="I293" s="61"/>
      <c r="J293" s="61"/>
      <c r="K293" s="61"/>
      <c r="L293" s="62"/>
      <c r="M293" s="1"/>
      <c r="N293" s="1"/>
      <c r="O293" s="1"/>
    </row>
    <row r="294" spans="1:15" ht="12.75" customHeight="1">
      <c r="A294" s="1"/>
      <c r="B294" s="1"/>
      <c r="C294" s="67"/>
      <c r="D294" s="67"/>
      <c r="E294" s="67"/>
      <c r="F294" s="67"/>
      <c r="G294" s="67"/>
      <c r="H294" s="67"/>
      <c r="I294" s="67"/>
      <c r="J294" s="67"/>
      <c r="K294" s="67"/>
      <c r="L294" s="62"/>
      <c r="M294" s="1"/>
      <c r="N294" s="1"/>
      <c r="O294" s="1"/>
    </row>
    <row r="295" spans="1:15" ht="12.75" customHeight="1">
      <c r="A295" s="1"/>
      <c r="B295" s="1"/>
      <c r="C295" s="61"/>
      <c r="D295" s="61"/>
      <c r="E295" s="61"/>
      <c r="F295" s="61"/>
      <c r="G295" s="61"/>
      <c r="H295" s="61"/>
      <c r="I295" s="61"/>
      <c r="J295" s="61"/>
      <c r="K295" s="61"/>
      <c r="L295" s="62"/>
      <c r="M295" s="1"/>
      <c r="N295" s="1"/>
      <c r="O295" s="1"/>
    </row>
    <row r="296" spans="1:15" ht="12.75" customHeight="1">
      <c r="A296" s="1"/>
      <c r="B296" s="1"/>
      <c r="C296" s="61"/>
      <c r="D296" s="61"/>
      <c r="E296" s="61"/>
      <c r="F296" s="61"/>
      <c r="G296" s="61"/>
      <c r="H296" s="61"/>
      <c r="I296" s="61"/>
      <c r="J296" s="61"/>
      <c r="K296" s="61"/>
      <c r="L296" s="62"/>
      <c r="M296" s="1"/>
      <c r="N296" s="1"/>
      <c r="O296" s="1"/>
    </row>
    <row r="297" spans="1:15" ht="12.75" customHeight="1">
      <c r="A297" s="1"/>
      <c r="B297" s="1"/>
      <c r="C297" s="61"/>
      <c r="D297" s="61"/>
      <c r="E297" s="61"/>
      <c r="F297" s="61"/>
      <c r="G297" s="61"/>
      <c r="H297" s="61"/>
      <c r="I297" s="61"/>
      <c r="J297" s="61"/>
      <c r="K297" s="61"/>
      <c r="L297" s="62"/>
      <c r="M297" s="1"/>
      <c r="N297" s="1"/>
      <c r="O297" s="1"/>
    </row>
    <row r="298" spans="1:15" ht="12.75" customHeight="1">
      <c r="A298" s="1"/>
      <c r="B298" s="1"/>
      <c r="C298" s="61"/>
      <c r="D298" s="61"/>
      <c r="E298" s="61"/>
      <c r="F298" s="61"/>
      <c r="G298" s="61"/>
      <c r="H298" s="61"/>
      <c r="I298" s="61"/>
      <c r="J298" s="61"/>
      <c r="K298" s="61"/>
      <c r="L298" s="62"/>
      <c r="M298" s="1"/>
      <c r="N298" s="1"/>
      <c r="O298" s="1"/>
    </row>
    <row r="299" spans="1:15" ht="12.75" customHeight="1">
      <c r="A299" s="1"/>
      <c r="B299" s="1"/>
      <c r="C299" s="61"/>
      <c r="D299" s="61"/>
      <c r="E299" s="61"/>
      <c r="F299" s="61"/>
      <c r="G299" s="61"/>
      <c r="H299" s="61"/>
      <c r="I299" s="61"/>
      <c r="J299" s="61"/>
      <c r="K299" s="61"/>
      <c r="L299" s="62"/>
      <c r="M299" s="1"/>
      <c r="N299" s="1"/>
      <c r="O299" s="1"/>
    </row>
    <row r="300" spans="1:15" ht="12.75" customHeight="1">
      <c r="A300" s="1"/>
      <c r="B300" s="1"/>
      <c r="C300" s="61"/>
      <c r="D300" s="61"/>
      <c r="E300" s="61"/>
      <c r="F300" s="61"/>
      <c r="G300" s="61"/>
      <c r="H300" s="61"/>
      <c r="I300" s="61"/>
      <c r="J300" s="61"/>
      <c r="K300" s="61"/>
      <c r="L300" s="62"/>
      <c r="M300" s="1"/>
      <c r="N300" s="1"/>
      <c r="O300" s="1"/>
    </row>
    <row r="301" spans="1:15" ht="12.75" customHeight="1">
      <c r="A301" s="1"/>
      <c r="B301" s="1"/>
      <c r="C301" s="61"/>
      <c r="D301" s="61"/>
      <c r="E301" s="61"/>
      <c r="F301" s="61"/>
      <c r="G301" s="61"/>
      <c r="H301" s="61"/>
      <c r="I301" s="61"/>
      <c r="J301" s="61"/>
      <c r="K301" s="61"/>
      <c r="L301" s="62"/>
      <c r="M301" s="1"/>
      <c r="N301" s="1"/>
      <c r="O301" s="1"/>
    </row>
    <row r="302" spans="1:15" ht="12.75" customHeight="1">
      <c r="A302" s="1"/>
      <c r="B302" s="1"/>
      <c r="C302" s="61"/>
      <c r="D302" s="61"/>
      <c r="E302" s="61"/>
      <c r="F302" s="61"/>
      <c r="G302" s="61"/>
      <c r="H302" s="61"/>
      <c r="I302" s="61"/>
      <c r="J302" s="61"/>
      <c r="K302" s="61"/>
      <c r="L302" s="62"/>
      <c r="M302" s="1"/>
      <c r="N302" s="1"/>
      <c r="O302" s="1"/>
    </row>
    <row r="303" spans="1:15" ht="12.75" customHeight="1">
      <c r="A303" s="1"/>
      <c r="B303" s="1"/>
      <c r="C303" s="61"/>
      <c r="D303" s="61"/>
      <c r="E303" s="61"/>
      <c r="F303" s="61"/>
      <c r="G303" s="61"/>
      <c r="H303" s="61"/>
      <c r="I303" s="61"/>
      <c r="J303" s="61"/>
      <c r="K303" s="61"/>
      <c r="L303" s="62"/>
      <c r="M303" s="1"/>
      <c r="N303" s="1"/>
      <c r="O303" s="1"/>
    </row>
    <row r="304" spans="1:15" ht="12.75" customHeight="1">
      <c r="A304" s="1"/>
      <c r="B304" s="1"/>
      <c r="C304" s="61"/>
      <c r="D304" s="61"/>
      <c r="E304" s="61"/>
      <c r="F304" s="61"/>
      <c r="G304" s="61"/>
      <c r="H304" s="61"/>
      <c r="I304" s="61"/>
      <c r="J304" s="61"/>
      <c r="K304" s="61"/>
      <c r="L304" s="62"/>
      <c r="M304" s="1"/>
      <c r="N304" s="1"/>
      <c r="O304" s="1"/>
    </row>
    <row r="305" spans="1:15" ht="12.75" customHeight="1">
      <c r="A305" s="1"/>
      <c r="B305" s="1"/>
      <c r="C305" s="61"/>
      <c r="D305" s="61"/>
      <c r="E305" s="61"/>
      <c r="F305" s="61"/>
      <c r="G305" s="61"/>
      <c r="H305" s="61"/>
      <c r="I305" s="61"/>
      <c r="J305" s="61"/>
      <c r="K305" s="61"/>
      <c r="L305" s="62"/>
      <c r="M305" s="1"/>
      <c r="N305" s="1"/>
      <c r="O305" s="1"/>
    </row>
    <row r="306" spans="1:15" ht="12.75" customHeight="1">
      <c r="A306" s="1"/>
      <c r="B306" s="1"/>
      <c r="C306" s="61"/>
      <c r="D306" s="61"/>
      <c r="E306" s="61"/>
      <c r="F306" s="61"/>
      <c r="G306" s="61"/>
      <c r="H306" s="61"/>
      <c r="I306" s="61"/>
      <c r="J306" s="61"/>
      <c r="K306" s="61"/>
      <c r="L306" s="62"/>
      <c r="M306" s="1"/>
      <c r="N306" s="1"/>
      <c r="O306" s="1"/>
    </row>
    <row r="307" spans="1:15" ht="12.75" customHeight="1">
      <c r="A307" s="1"/>
      <c r="B307" s="1"/>
      <c r="C307" s="61"/>
      <c r="D307" s="61"/>
      <c r="E307" s="61"/>
      <c r="F307" s="61"/>
      <c r="G307" s="61"/>
      <c r="H307" s="61"/>
      <c r="I307" s="61"/>
      <c r="J307" s="61"/>
      <c r="K307" s="61"/>
      <c r="L307" s="62"/>
      <c r="M307" s="1"/>
      <c r="N307" s="1"/>
      <c r="O307" s="1"/>
    </row>
    <row r="308" spans="1:15" ht="12.75" customHeight="1">
      <c r="A308" s="1"/>
      <c r="B308" s="1"/>
      <c r="C308" s="61"/>
      <c r="D308" s="61"/>
      <c r="E308" s="61"/>
      <c r="F308" s="61"/>
      <c r="G308" s="61"/>
      <c r="H308" s="61"/>
      <c r="I308" s="61"/>
      <c r="J308" s="61"/>
      <c r="K308" s="61"/>
      <c r="L308" s="62"/>
      <c r="M308" s="1"/>
      <c r="N308" s="1"/>
      <c r="O308" s="1"/>
    </row>
    <row r="309" spans="1:15" ht="12.75" customHeight="1">
      <c r="A309" s="1"/>
      <c r="B309" s="1"/>
      <c r="C309" s="61"/>
      <c r="D309" s="61"/>
      <c r="E309" s="61"/>
      <c r="F309" s="61"/>
      <c r="G309" s="61"/>
      <c r="H309" s="61"/>
      <c r="I309" s="61"/>
      <c r="J309" s="61"/>
      <c r="K309" s="61"/>
      <c r="L309" s="62"/>
      <c r="M309" s="1"/>
      <c r="N309" s="1"/>
      <c r="O309" s="1"/>
    </row>
    <row r="310" spans="1:15" ht="12.75" customHeight="1">
      <c r="A310" s="1"/>
      <c r="B310" s="1"/>
      <c r="C310" s="61"/>
      <c r="D310" s="61"/>
      <c r="E310" s="61"/>
      <c r="F310" s="61"/>
      <c r="G310" s="61"/>
      <c r="H310" s="61"/>
      <c r="I310" s="61"/>
      <c r="J310" s="61"/>
      <c r="K310" s="61"/>
      <c r="L310" s="62"/>
      <c r="M310" s="1"/>
      <c r="N310" s="1"/>
      <c r="O310" s="1"/>
    </row>
    <row r="311" spans="1:15" ht="12.75" customHeight="1">
      <c r="A311" s="1"/>
      <c r="B311" s="1"/>
      <c r="C311" s="61"/>
      <c r="D311" s="61"/>
      <c r="E311" s="61"/>
      <c r="F311" s="61"/>
      <c r="G311" s="61"/>
      <c r="H311" s="61"/>
      <c r="I311" s="61"/>
      <c r="J311" s="61"/>
      <c r="K311" s="61"/>
      <c r="L311" s="62"/>
      <c r="M311" s="1"/>
      <c r="N311" s="1"/>
      <c r="O311" s="1"/>
    </row>
    <row r="312" spans="1:15" ht="12.75" customHeight="1">
      <c r="A312" s="1"/>
      <c r="B312" s="1"/>
      <c r="C312" s="61"/>
      <c r="D312" s="61"/>
      <c r="E312" s="61"/>
      <c r="F312" s="61"/>
      <c r="G312" s="61"/>
      <c r="H312" s="61"/>
      <c r="I312" s="61"/>
      <c r="J312" s="61"/>
      <c r="K312" s="61"/>
      <c r="L312" s="62"/>
      <c r="M312" s="1"/>
      <c r="N312" s="1"/>
      <c r="O312" s="1"/>
    </row>
    <row r="313" spans="1:15" ht="12.75" customHeight="1">
      <c r="A313" s="1"/>
      <c r="B313" s="1"/>
      <c r="C313" s="61"/>
      <c r="D313" s="61"/>
      <c r="E313" s="61"/>
      <c r="F313" s="61"/>
      <c r="G313" s="61"/>
      <c r="H313" s="61"/>
      <c r="I313" s="61"/>
      <c r="J313" s="61"/>
      <c r="K313" s="61"/>
      <c r="L313" s="62"/>
      <c r="M313" s="1"/>
      <c r="N313" s="1"/>
      <c r="O313" s="1"/>
    </row>
    <row r="314" spans="1:15" ht="12.75" customHeight="1">
      <c r="A314" s="1"/>
      <c r="B314" s="1"/>
      <c r="C314" s="61"/>
      <c r="D314" s="61"/>
      <c r="E314" s="61"/>
      <c r="F314" s="61"/>
      <c r="G314" s="61"/>
      <c r="H314" s="61"/>
      <c r="I314" s="61"/>
      <c r="J314" s="61"/>
      <c r="K314" s="61"/>
      <c r="L314" s="62"/>
      <c r="M314" s="1"/>
      <c r="N314" s="1"/>
      <c r="O314" s="1"/>
    </row>
    <row r="315" spans="1:15" ht="12.75" customHeight="1">
      <c r="A315" s="1"/>
      <c r="B315" s="1"/>
      <c r="C315" s="61"/>
      <c r="D315" s="61"/>
      <c r="E315" s="61"/>
      <c r="F315" s="61"/>
      <c r="G315" s="61"/>
      <c r="H315" s="61"/>
      <c r="I315" s="61"/>
      <c r="J315" s="61"/>
      <c r="K315" s="61"/>
      <c r="L315" s="62"/>
      <c r="M315" s="1"/>
      <c r="N315" s="1"/>
      <c r="O315" s="1"/>
    </row>
    <row r="316" spans="1:15" ht="12.75" customHeight="1">
      <c r="A316" s="1"/>
      <c r="B316" s="1"/>
      <c r="C316" s="61"/>
      <c r="D316" s="61"/>
      <c r="E316" s="61"/>
      <c r="F316" s="61"/>
      <c r="G316" s="61"/>
      <c r="H316" s="61"/>
      <c r="I316" s="61"/>
      <c r="J316" s="61"/>
      <c r="K316" s="61"/>
      <c r="L316" s="62"/>
      <c r="M316" s="1"/>
      <c r="N316" s="1"/>
      <c r="O316" s="1"/>
    </row>
    <row r="317" spans="1:15" ht="12.75" customHeight="1">
      <c r="A317" s="1"/>
      <c r="B317" s="1"/>
      <c r="C317" s="61"/>
      <c r="D317" s="61"/>
      <c r="E317" s="61"/>
      <c r="F317" s="61"/>
      <c r="G317" s="61"/>
      <c r="H317" s="61"/>
      <c r="I317" s="61"/>
      <c r="J317" s="61"/>
      <c r="K317" s="61"/>
      <c r="L317" s="62"/>
      <c r="M317" s="1"/>
      <c r="N317" s="1"/>
      <c r="O317" s="1"/>
    </row>
    <row r="318" spans="1:15" ht="12.75" customHeight="1">
      <c r="A318" s="1"/>
      <c r="B318" s="1"/>
      <c r="C318" s="61"/>
      <c r="D318" s="61"/>
      <c r="E318" s="61"/>
      <c r="F318" s="61"/>
      <c r="G318" s="61"/>
      <c r="H318" s="61"/>
      <c r="I318" s="61"/>
      <c r="J318" s="61"/>
      <c r="K318" s="61"/>
      <c r="L318" s="62"/>
      <c r="M318" s="1"/>
      <c r="N318" s="1"/>
      <c r="O318" s="1"/>
    </row>
    <row r="319" spans="1:15" ht="12.75" customHeight="1">
      <c r="A319" s="1"/>
      <c r="B319" s="1"/>
      <c r="C319" s="61"/>
      <c r="D319" s="61"/>
      <c r="E319" s="61"/>
      <c r="F319" s="61"/>
      <c r="G319" s="61"/>
      <c r="H319" s="61"/>
      <c r="I319" s="61"/>
      <c r="J319" s="61"/>
      <c r="K319" s="61"/>
      <c r="L319" s="62"/>
      <c r="M319" s="1"/>
      <c r="N319" s="1"/>
      <c r="O319" s="1"/>
    </row>
    <row r="320" spans="1:15" ht="12.75" customHeight="1">
      <c r="A320" s="1"/>
      <c r="B320" s="1"/>
      <c r="C320" s="61"/>
      <c r="D320" s="61"/>
      <c r="E320" s="61"/>
      <c r="F320" s="61"/>
      <c r="G320" s="61"/>
      <c r="H320" s="61"/>
      <c r="I320" s="61"/>
      <c r="J320" s="61"/>
      <c r="K320" s="61"/>
      <c r="L320" s="62"/>
      <c r="M320" s="1"/>
      <c r="N320" s="1"/>
      <c r="O320" s="1"/>
    </row>
    <row r="321" spans="1:15" ht="12.75" customHeight="1">
      <c r="A321" s="1"/>
      <c r="B321" s="1"/>
      <c r="C321" s="61"/>
      <c r="D321" s="61"/>
      <c r="E321" s="61"/>
      <c r="F321" s="61"/>
      <c r="G321" s="61"/>
      <c r="H321" s="61"/>
      <c r="I321" s="61"/>
      <c r="J321" s="61"/>
      <c r="K321" s="61"/>
      <c r="L321" s="62"/>
      <c r="M321" s="1"/>
      <c r="N321" s="1"/>
      <c r="O321" s="1"/>
    </row>
    <row r="322" spans="1:15" ht="12.75" customHeight="1">
      <c r="A322" s="1"/>
      <c r="B322" s="1"/>
      <c r="C322" s="61"/>
      <c r="D322" s="61"/>
      <c r="E322" s="61"/>
      <c r="F322" s="61"/>
      <c r="G322" s="61"/>
      <c r="H322" s="61"/>
      <c r="I322" s="61"/>
      <c r="J322" s="61"/>
      <c r="K322" s="61"/>
      <c r="L322" s="62"/>
      <c r="M322" s="1"/>
      <c r="N322" s="1"/>
      <c r="O322" s="1"/>
    </row>
    <row r="323" spans="1:15" ht="12.75" customHeight="1">
      <c r="A323" s="1"/>
      <c r="B323" s="1"/>
      <c r="C323" s="61"/>
      <c r="D323" s="61"/>
      <c r="E323" s="61"/>
      <c r="F323" s="61"/>
      <c r="G323" s="61"/>
      <c r="H323" s="61"/>
      <c r="I323" s="61"/>
      <c r="J323" s="61"/>
      <c r="K323" s="61"/>
      <c r="L323" s="62"/>
      <c r="M323" s="1"/>
      <c r="N323" s="1"/>
      <c r="O323" s="1"/>
    </row>
    <row r="324" spans="1:15" ht="12.75" customHeight="1">
      <c r="A324" s="1"/>
      <c r="B324" s="1"/>
      <c r="C324" s="61"/>
      <c r="D324" s="61"/>
      <c r="E324" s="61"/>
      <c r="F324" s="61"/>
      <c r="G324" s="61"/>
      <c r="H324" s="61"/>
      <c r="I324" s="61"/>
      <c r="J324" s="61"/>
      <c r="K324" s="61"/>
      <c r="L324" s="62"/>
      <c r="M324" s="1"/>
      <c r="N324" s="1"/>
      <c r="O324" s="1"/>
    </row>
    <row r="325" spans="1:15" ht="12.75" customHeight="1">
      <c r="A325" s="1"/>
      <c r="B325" s="1"/>
      <c r="C325" s="61"/>
      <c r="D325" s="61"/>
      <c r="E325" s="61"/>
      <c r="F325" s="61"/>
      <c r="G325" s="61"/>
      <c r="H325" s="61"/>
      <c r="I325" s="61"/>
      <c r="J325" s="61"/>
      <c r="K325" s="61"/>
      <c r="L325" s="62"/>
      <c r="M325" s="1"/>
      <c r="N325" s="1"/>
      <c r="O325" s="1"/>
    </row>
    <row r="326" spans="1:15" ht="12.75" customHeight="1">
      <c r="A326" s="1"/>
      <c r="B326" s="1"/>
      <c r="C326" s="61"/>
      <c r="D326" s="61"/>
      <c r="E326" s="61"/>
      <c r="F326" s="61"/>
      <c r="G326" s="61"/>
      <c r="H326" s="61"/>
      <c r="I326" s="61"/>
      <c r="J326" s="61"/>
      <c r="K326" s="61"/>
      <c r="L326" s="62"/>
      <c r="M326" s="1"/>
      <c r="N326" s="1"/>
      <c r="O326" s="1"/>
    </row>
    <row r="327" spans="1:15" ht="12.75" customHeight="1">
      <c r="A327" s="1"/>
      <c r="B327" s="1"/>
      <c r="C327" s="61"/>
      <c r="D327" s="61"/>
      <c r="E327" s="61"/>
      <c r="F327" s="61"/>
      <c r="G327" s="61"/>
      <c r="H327" s="61"/>
      <c r="I327" s="61"/>
      <c r="J327" s="61"/>
      <c r="K327" s="61"/>
      <c r="L327" s="62"/>
      <c r="M327" s="1"/>
      <c r="N327" s="1"/>
      <c r="O327" s="1"/>
    </row>
    <row r="328" spans="1:15" ht="12.75" customHeight="1">
      <c r="A328" s="1"/>
      <c r="B328" s="1"/>
      <c r="C328" s="61"/>
      <c r="D328" s="61"/>
      <c r="E328" s="61"/>
      <c r="F328" s="61"/>
      <c r="G328" s="61"/>
      <c r="H328" s="61"/>
      <c r="I328" s="61"/>
      <c r="J328" s="61"/>
      <c r="K328" s="61"/>
      <c r="L328" s="62"/>
      <c r="M328" s="1"/>
      <c r="N328" s="1"/>
      <c r="O328" s="1"/>
    </row>
    <row r="329" spans="1:15" ht="12.75" customHeight="1">
      <c r="A329" s="1"/>
      <c r="B329" s="1"/>
      <c r="C329" s="61"/>
      <c r="D329" s="61"/>
      <c r="E329" s="61"/>
      <c r="F329" s="61"/>
      <c r="G329" s="61"/>
      <c r="H329" s="61"/>
      <c r="I329" s="61"/>
      <c r="J329" s="61"/>
      <c r="K329" s="61"/>
      <c r="L329" s="62"/>
      <c r="M329" s="1"/>
      <c r="N329" s="1"/>
      <c r="O329" s="1"/>
    </row>
    <row r="330" spans="1:15" ht="12.75" customHeight="1">
      <c r="A330" s="1"/>
      <c r="B330" s="1"/>
      <c r="C330" s="61"/>
      <c r="D330" s="61"/>
      <c r="E330" s="61"/>
      <c r="F330" s="61"/>
      <c r="G330" s="61"/>
      <c r="H330" s="61"/>
      <c r="I330" s="61"/>
      <c r="J330" s="61"/>
      <c r="K330" s="61"/>
      <c r="L330" s="62"/>
      <c r="M330" s="1"/>
      <c r="N330" s="1"/>
      <c r="O330" s="1"/>
    </row>
    <row r="331" spans="1:15" ht="12.75" customHeight="1">
      <c r="A331" s="1"/>
      <c r="B331" s="1"/>
      <c r="C331" s="61"/>
      <c r="D331" s="61"/>
      <c r="E331" s="61"/>
      <c r="F331" s="61"/>
      <c r="G331" s="61"/>
      <c r="H331" s="61"/>
      <c r="I331" s="61"/>
      <c r="J331" s="61"/>
      <c r="K331" s="61"/>
      <c r="L331" s="62"/>
      <c r="M331" s="1"/>
      <c r="N331" s="1"/>
      <c r="O331" s="1"/>
    </row>
    <row r="332" spans="1:15" ht="12.75" customHeight="1">
      <c r="A332" s="1"/>
      <c r="B332" s="1"/>
      <c r="C332" s="61"/>
      <c r="D332" s="61"/>
      <c r="E332" s="61"/>
      <c r="F332" s="61"/>
      <c r="G332" s="61"/>
      <c r="H332" s="61"/>
      <c r="I332" s="61"/>
      <c r="J332" s="61"/>
      <c r="K332" s="61"/>
      <c r="L332" s="62"/>
      <c r="M332" s="1"/>
      <c r="N332" s="1"/>
      <c r="O332" s="1"/>
    </row>
    <row r="333" spans="1:15" ht="12.75" customHeight="1">
      <c r="A333" s="1"/>
      <c r="B333" s="1"/>
      <c r="C333" s="61"/>
      <c r="D333" s="61"/>
      <c r="E333" s="61"/>
      <c r="F333" s="61"/>
      <c r="G333" s="61"/>
      <c r="H333" s="61"/>
      <c r="I333" s="61"/>
      <c r="J333" s="61"/>
      <c r="K333" s="61"/>
      <c r="L333" s="62"/>
      <c r="M333" s="1"/>
      <c r="N333" s="1"/>
      <c r="O333" s="1"/>
    </row>
    <row r="334" spans="1:15" ht="12.75" customHeight="1">
      <c r="A334" s="1"/>
      <c r="B334" s="1"/>
      <c r="C334" s="61"/>
      <c r="D334" s="61"/>
      <c r="E334" s="61"/>
      <c r="F334" s="61"/>
      <c r="G334" s="61"/>
      <c r="H334" s="61"/>
      <c r="I334" s="61"/>
      <c r="J334" s="61"/>
      <c r="K334" s="61"/>
      <c r="L334" s="62"/>
      <c r="M334" s="1"/>
      <c r="N334" s="1"/>
      <c r="O334" s="1"/>
    </row>
    <row r="335" spans="1:15" ht="12.75" customHeight="1">
      <c r="A335" s="1"/>
      <c r="B335" s="1"/>
      <c r="C335" s="67"/>
      <c r="D335" s="67"/>
      <c r="E335" s="61"/>
      <c r="F335" s="61"/>
      <c r="G335" s="61"/>
      <c r="H335" s="67"/>
      <c r="I335" s="67"/>
      <c r="J335" s="67"/>
      <c r="K335" s="67"/>
      <c r="L335" s="62"/>
      <c r="M335" s="1"/>
      <c r="N335" s="1"/>
      <c r="O335" s="1"/>
    </row>
    <row r="336" spans="1:15" ht="12.75" customHeight="1">
      <c r="A336" s="1"/>
      <c r="B336" s="1"/>
      <c r="C336" s="61"/>
      <c r="D336" s="61"/>
      <c r="E336" s="61"/>
      <c r="F336" s="61"/>
      <c r="G336" s="61"/>
      <c r="H336" s="61"/>
      <c r="I336" s="61"/>
      <c r="J336" s="61"/>
      <c r="K336" s="61"/>
      <c r="L336" s="62"/>
      <c r="M336" s="1"/>
      <c r="N336" s="1"/>
      <c r="O336" s="1"/>
    </row>
    <row r="337" spans="1:15" ht="12.75" customHeight="1">
      <c r="A337" s="1"/>
      <c r="B337" s="1"/>
      <c r="C337" s="61"/>
      <c r="D337" s="61"/>
      <c r="E337" s="61"/>
      <c r="F337" s="61"/>
      <c r="G337" s="61"/>
      <c r="H337" s="61"/>
      <c r="I337" s="61"/>
      <c r="J337" s="61"/>
      <c r="K337" s="61"/>
      <c r="L337" s="62"/>
      <c r="M337" s="1"/>
      <c r="N337" s="1"/>
      <c r="O337" s="1"/>
    </row>
    <row r="338" spans="1:15" ht="12.75" customHeight="1">
      <c r="A338" s="1"/>
      <c r="B338" s="1"/>
      <c r="C338" s="61"/>
      <c r="D338" s="61"/>
      <c r="E338" s="61"/>
      <c r="F338" s="61"/>
      <c r="G338" s="61"/>
      <c r="H338" s="61"/>
      <c r="I338" s="61"/>
      <c r="J338" s="61"/>
      <c r="K338" s="61"/>
      <c r="L338" s="62"/>
      <c r="M338" s="1"/>
      <c r="N338" s="1"/>
      <c r="O338" s="1"/>
    </row>
    <row r="339" spans="1:15" ht="12.75" customHeight="1">
      <c r="A339" s="1"/>
      <c r="B339" s="1"/>
      <c r="C339" s="61"/>
      <c r="D339" s="61"/>
      <c r="E339" s="61"/>
      <c r="F339" s="61"/>
      <c r="G339" s="61"/>
      <c r="H339" s="61"/>
      <c r="I339" s="61"/>
      <c r="J339" s="61"/>
      <c r="K339" s="61"/>
      <c r="L339" s="62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51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51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51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51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51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51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51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51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51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51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51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51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51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51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51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51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51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51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51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51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51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51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51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51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51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51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51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51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51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51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51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51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51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51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51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51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51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51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51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51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51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51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51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51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51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51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51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51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51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51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51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51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51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51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51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51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51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51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51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51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51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51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51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51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51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51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51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51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51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51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51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51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51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51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51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51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51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51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51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51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51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51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51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51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51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51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51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51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51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51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51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51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51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51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51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51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51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51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51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51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51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51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51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51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51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51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51"/>
      <c r="M446" s="1"/>
      <c r="N446" s="1"/>
      <c r="O446" s="1"/>
    </row>
    <row r="447" spans="1:15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51"/>
      <c r="M447" s="1"/>
      <c r="N447" s="1"/>
      <c r="O447" s="1"/>
    </row>
    <row r="448" spans="1:15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51"/>
      <c r="M448" s="1"/>
      <c r="N448" s="1"/>
      <c r="O448" s="1"/>
    </row>
    <row r="449" spans="1:15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51"/>
      <c r="M449" s="1"/>
      <c r="N449" s="1"/>
      <c r="O449" s="1"/>
    </row>
    <row r="450" spans="1:15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51"/>
      <c r="M450" s="1"/>
      <c r="N450" s="1"/>
      <c r="O450" s="1"/>
    </row>
    <row r="451" spans="1:15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51"/>
      <c r="M451" s="1"/>
      <c r="N451" s="1"/>
      <c r="O451" s="1"/>
    </row>
    <row r="452" spans="1:15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51"/>
      <c r="M452" s="1"/>
      <c r="N452" s="1"/>
      <c r="O452" s="1"/>
    </row>
    <row r="453" spans="1:15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51"/>
      <c r="M453" s="1"/>
      <c r="N453" s="1"/>
      <c r="O453" s="1"/>
    </row>
    <row r="454" spans="1:15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51"/>
      <c r="M454" s="1"/>
      <c r="N454" s="1"/>
      <c r="O454" s="1"/>
    </row>
    <row r="455" spans="1:1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51"/>
      <c r="M455" s="1"/>
      <c r="N455" s="1"/>
      <c r="O455" s="1"/>
    </row>
    <row r="456" spans="1:15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51"/>
      <c r="M456" s="1"/>
      <c r="N456" s="1"/>
      <c r="O456" s="1"/>
    </row>
    <row r="457" spans="1:15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51"/>
      <c r="M457" s="1"/>
      <c r="N457" s="1"/>
      <c r="O457" s="1"/>
    </row>
    <row r="458" spans="1:15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51"/>
      <c r="M458" s="1"/>
      <c r="N458" s="1"/>
      <c r="O458" s="1"/>
    </row>
    <row r="459" spans="1:15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51"/>
      <c r="M459" s="1"/>
      <c r="N459" s="1"/>
      <c r="O459" s="1"/>
    </row>
    <row r="460" spans="1:15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51"/>
      <c r="M460" s="1"/>
      <c r="N460" s="1"/>
      <c r="O460" s="1"/>
    </row>
    <row r="461" spans="1:15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51"/>
      <c r="M461" s="1"/>
      <c r="N461" s="1"/>
      <c r="O461" s="1"/>
    </row>
    <row r="462" spans="1:15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51"/>
      <c r="M462" s="1"/>
      <c r="N462" s="1"/>
      <c r="O462" s="1"/>
    </row>
    <row r="463" spans="1:15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51"/>
      <c r="M463" s="1"/>
      <c r="N463" s="1"/>
      <c r="O463" s="1"/>
    </row>
    <row r="464" spans="1:15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51"/>
      <c r="M464" s="1"/>
      <c r="N464" s="1"/>
      <c r="O464" s="1"/>
    </row>
    <row r="465" spans="1:1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51"/>
      <c r="M465" s="1"/>
      <c r="N465" s="1"/>
      <c r="O465" s="1"/>
    </row>
    <row r="466" spans="1:15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51"/>
      <c r="M466" s="1"/>
      <c r="N466" s="1"/>
      <c r="O466" s="1"/>
    </row>
    <row r="467" spans="1:15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51"/>
      <c r="M467" s="1"/>
      <c r="N467" s="1"/>
      <c r="O467" s="1"/>
    </row>
    <row r="468" spans="1:15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51"/>
      <c r="M468" s="1"/>
      <c r="N468" s="1"/>
      <c r="O468" s="1"/>
    </row>
    <row r="469" spans="1:15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51"/>
      <c r="M469" s="1"/>
      <c r="N469" s="1"/>
      <c r="O469" s="1"/>
    </row>
    <row r="470" spans="1:15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51"/>
      <c r="M470" s="1"/>
      <c r="N470" s="1"/>
      <c r="O470" s="1"/>
    </row>
    <row r="471" spans="1:15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51"/>
      <c r="M471" s="1"/>
      <c r="N471" s="1"/>
      <c r="O471" s="1"/>
    </row>
    <row r="472" spans="1:15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51"/>
      <c r="M472" s="1"/>
      <c r="N472" s="1"/>
      <c r="O472" s="1"/>
    </row>
    <row r="473" spans="1:15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51"/>
      <c r="M473" s="1"/>
      <c r="N473" s="1"/>
      <c r="O473" s="1"/>
    </row>
    <row r="474" spans="1:15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51"/>
      <c r="M474" s="1"/>
      <c r="N474" s="1"/>
      <c r="O474" s="1"/>
    </row>
    <row r="475" spans="1:1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51"/>
      <c r="M475" s="1"/>
      <c r="N475" s="1"/>
      <c r="O475" s="1"/>
    </row>
    <row r="476" spans="1:15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51"/>
      <c r="M476" s="1"/>
      <c r="N476" s="1"/>
      <c r="O476" s="1"/>
    </row>
    <row r="477" spans="1:15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51"/>
      <c r="M477" s="1"/>
      <c r="N477" s="1"/>
      <c r="O477" s="1"/>
    </row>
    <row r="478" spans="1:15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51"/>
      <c r="M478" s="1"/>
      <c r="N478" s="1"/>
      <c r="O478" s="1"/>
    </row>
    <row r="479" spans="1:15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51"/>
      <c r="M479" s="1"/>
      <c r="N479" s="1"/>
      <c r="O479" s="1"/>
    </row>
    <row r="480" spans="1:15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51"/>
      <c r="M480" s="1"/>
      <c r="N480" s="1"/>
      <c r="O480" s="1"/>
    </row>
    <row r="481" spans="1:15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51"/>
      <c r="M481" s="1"/>
      <c r="N481" s="1"/>
      <c r="O481" s="1"/>
    </row>
    <row r="482" spans="1:15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51"/>
      <c r="M482" s="1"/>
      <c r="N482" s="1"/>
      <c r="O482" s="1"/>
    </row>
    <row r="483" spans="1:15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51"/>
      <c r="M483" s="1"/>
      <c r="N483" s="1"/>
      <c r="O483" s="1"/>
    </row>
    <row r="484" spans="1:15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51"/>
      <c r="M484" s="1"/>
      <c r="N484" s="1"/>
      <c r="O484" s="1"/>
    </row>
    <row r="485" spans="1:1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51"/>
      <c r="M485" s="1"/>
      <c r="N485" s="1"/>
      <c r="O485" s="1"/>
    </row>
    <row r="486" spans="1:15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51"/>
      <c r="M486" s="1"/>
      <c r="N486" s="1"/>
      <c r="O486" s="1"/>
    </row>
    <row r="487" spans="1:15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51"/>
      <c r="M487" s="1"/>
      <c r="N487" s="1"/>
      <c r="O487" s="1"/>
    </row>
    <row r="488" spans="1:15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51"/>
      <c r="M488" s="1"/>
      <c r="N488" s="1"/>
      <c r="O488" s="1"/>
    </row>
    <row r="489" spans="1:15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51"/>
      <c r="M489" s="1"/>
      <c r="N489" s="1"/>
      <c r="O489" s="1"/>
    </row>
    <row r="490" spans="1:15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51"/>
      <c r="M490" s="1"/>
      <c r="N490" s="1"/>
      <c r="O490" s="1"/>
    </row>
    <row r="491" spans="1:15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51"/>
      <c r="M491" s="1"/>
      <c r="N491" s="1"/>
      <c r="O491" s="1"/>
    </row>
    <row r="492" spans="1:15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51"/>
      <c r="M492" s="1"/>
      <c r="N492" s="1"/>
      <c r="O492" s="1"/>
    </row>
    <row r="493" spans="1:15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51"/>
      <c r="M493" s="1"/>
      <c r="N493" s="1"/>
      <c r="O493" s="1"/>
    </row>
    <row r="494" spans="1:15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51"/>
      <c r="M494" s="1"/>
      <c r="N494" s="1"/>
      <c r="O494" s="1"/>
    </row>
    <row r="495" spans="1:1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51"/>
      <c r="M495" s="1"/>
      <c r="N495" s="1"/>
      <c r="O495" s="1"/>
    </row>
    <row r="496" spans="1:15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51"/>
      <c r="M496" s="1"/>
      <c r="N496" s="1"/>
      <c r="O496" s="1"/>
    </row>
    <row r="497" spans="1:15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51"/>
      <c r="M497" s="1"/>
      <c r="N497" s="1"/>
      <c r="O497" s="1"/>
    </row>
    <row r="498" spans="1:15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51"/>
      <c r="M498" s="1"/>
      <c r="N498" s="1"/>
      <c r="O498" s="1"/>
    </row>
    <row r="499" spans="1:15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51"/>
      <c r="M499" s="1"/>
      <c r="N499" s="1"/>
      <c r="O499" s="1"/>
    </row>
    <row r="500" spans="1:15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51"/>
      <c r="M500" s="1"/>
      <c r="N500" s="1"/>
      <c r="O500" s="1"/>
    </row>
  </sheetData>
  <mergeCells count="6">
    <mergeCell ref="E8:G8"/>
    <mergeCell ref="H8:J8"/>
    <mergeCell ref="A8:A9"/>
    <mergeCell ref="B8:B9"/>
    <mergeCell ref="C8:C9"/>
    <mergeCell ref="D8:D9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33"/>
  <sheetViews>
    <sheetView zoomScale="85" zoomScaleNormal="85" workbookViewId="0">
      <pane ySplit="10" topLeftCell="A11" activePane="bottomLeft" state="frozen"/>
      <selection pane="bottomLeft" activeCell="B11" sqref="B11"/>
    </sheetView>
  </sheetViews>
  <sheetFormatPr defaultColWidth="17.285156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507"/>
      <c r="B1" s="508"/>
      <c r="C1" s="71"/>
      <c r="D1" s="7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3" t="s">
        <v>287</v>
      </c>
      <c r="M5" s="1"/>
      <c r="N5" s="1"/>
      <c r="O5" s="1"/>
    </row>
    <row r="6" spans="1:15" ht="12.75" customHeight="1">
      <c r="A6" s="72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44550</v>
      </c>
      <c r="L6" s="1"/>
      <c r="M6" s="1"/>
      <c r="N6" s="1"/>
      <c r="O6" s="1"/>
    </row>
    <row r="7" spans="1:15" ht="12.75" customHeight="1">
      <c r="B7" s="1"/>
      <c r="C7" s="1" t="s">
        <v>288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9"/>
      <c r="B8" s="5"/>
      <c r="C8" s="5"/>
      <c r="D8" s="5"/>
      <c r="E8" s="5"/>
      <c r="F8" s="5"/>
      <c r="G8" s="73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500" t="s">
        <v>16</v>
      </c>
      <c r="B9" s="502" t="s">
        <v>18</v>
      </c>
      <c r="C9" s="506" t="s">
        <v>20</v>
      </c>
      <c r="D9" s="506" t="s">
        <v>21</v>
      </c>
      <c r="E9" s="497" t="s">
        <v>22</v>
      </c>
      <c r="F9" s="498"/>
      <c r="G9" s="499"/>
      <c r="H9" s="497" t="s">
        <v>23</v>
      </c>
      <c r="I9" s="498"/>
      <c r="J9" s="499"/>
      <c r="K9" s="26"/>
      <c r="L9" s="27"/>
      <c r="M9" s="53"/>
      <c r="N9" s="1"/>
      <c r="O9" s="1"/>
    </row>
    <row r="10" spans="1:15" ht="42.75" customHeight="1">
      <c r="A10" s="504"/>
      <c r="B10" s="505"/>
      <c r="C10" s="505"/>
      <c r="D10" s="505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9" t="s">
        <v>32</v>
      </c>
      <c r="M10" s="55" t="s">
        <v>231</v>
      </c>
      <c r="N10" s="1"/>
      <c r="O10" s="1"/>
    </row>
    <row r="11" spans="1:15" ht="12" customHeight="1">
      <c r="A11" s="31">
        <v>1</v>
      </c>
      <c r="B11" s="31" t="s">
        <v>289</v>
      </c>
      <c r="C11" s="31">
        <v>24536.1</v>
      </c>
      <c r="D11" s="40">
        <v>24679.216666666664</v>
      </c>
      <c r="E11" s="40">
        <v>24318.433333333327</v>
      </c>
      <c r="F11" s="40">
        <v>24100.766666666663</v>
      </c>
      <c r="G11" s="40">
        <v>23739.983333333326</v>
      </c>
      <c r="H11" s="40">
        <v>24896.883333333328</v>
      </c>
      <c r="I11" s="40">
        <v>25257.666666666661</v>
      </c>
      <c r="J11" s="40">
        <v>25475.333333333328</v>
      </c>
      <c r="K11" s="31">
        <v>25040</v>
      </c>
      <c r="L11" s="31">
        <v>24461.55</v>
      </c>
      <c r="M11" s="31">
        <v>4.2049999999999997E-2</v>
      </c>
      <c r="N11" s="1"/>
      <c r="O11" s="1"/>
    </row>
    <row r="12" spans="1:15" ht="12" customHeight="1">
      <c r="A12" s="31">
        <v>2</v>
      </c>
      <c r="B12" s="31" t="s">
        <v>294</v>
      </c>
      <c r="C12" s="31">
        <v>530.20000000000005</v>
      </c>
      <c r="D12" s="40">
        <v>533.61666666666667</v>
      </c>
      <c r="E12" s="40">
        <v>522.63333333333333</v>
      </c>
      <c r="F12" s="40">
        <v>515.06666666666661</v>
      </c>
      <c r="G12" s="40">
        <v>504.08333333333326</v>
      </c>
      <c r="H12" s="40">
        <v>541.18333333333339</v>
      </c>
      <c r="I12" s="40">
        <v>552.16666666666674</v>
      </c>
      <c r="J12" s="40">
        <v>559.73333333333346</v>
      </c>
      <c r="K12" s="31">
        <v>544.6</v>
      </c>
      <c r="L12" s="31">
        <v>526.04999999999995</v>
      </c>
      <c r="M12" s="31">
        <v>1.4028499999999999</v>
      </c>
      <c r="N12" s="1"/>
      <c r="O12" s="1"/>
    </row>
    <row r="13" spans="1:15" ht="12" customHeight="1">
      <c r="A13" s="31">
        <v>3</v>
      </c>
      <c r="B13" s="31" t="s">
        <v>39</v>
      </c>
      <c r="C13" s="31">
        <v>969.95</v>
      </c>
      <c r="D13" s="40">
        <v>970.31666666666661</v>
      </c>
      <c r="E13" s="40">
        <v>956.63333333333321</v>
      </c>
      <c r="F13" s="40">
        <v>943.31666666666661</v>
      </c>
      <c r="G13" s="40">
        <v>929.63333333333321</v>
      </c>
      <c r="H13" s="40">
        <v>983.63333333333321</v>
      </c>
      <c r="I13" s="40">
        <v>997.31666666666661</v>
      </c>
      <c r="J13" s="40">
        <v>1010.6333333333332</v>
      </c>
      <c r="K13" s="31">
        <v>984</v>
      </c>
      <c r="L13" s="31">
        <v>957</v>
      </c>
      <c r="M13" s="31">
        <v>3.7477299999999998</v>
      </c>
      <c r="N13" s="1"/>
      <c r="O13" s="1"/>
    </row>
    <row r="14" spans="1:15" ht="12" customHeight="1">
      <c r="A14" s="31">
        <v>4</v>
      </c>
      <c r="B14" s="31" t="s">
        <v>295</v>
      </c>
      <c r="C14" s="31">
        <v>2529.25</v>
      </c>
      <c r="D14" s="40">
        <v>2539.4166666666665</v>
      </c>
      <c r="E14" s="40">
        <v>2491.833333333333</v>
      </c>
      <c r="F14" s="40">
        <v>2454.4166666666665</v>
      </c>
      <c r="G14" s="40">
        <v>2406.833333333333</v>
      </c>
      <c r="H14" s="40">
        <v>2576.833333333333</v>
      </c>
      <c r="I14" s="40">
        <v>2624.4166666666661</v>
      </c>
      <c r="J14" s="40">
        <v>2661.833333333333</v>
      </c>
      <c r="K14" s="31">
        <v>2587</v>
      </c>
      <c r="L14" s="31">
        <v>2502</v>
      </c>
      <c r="M14" s="31">
        <v>0.18234</v>
      </c>
      <c r="N14" s="1"/>
      <c r="O14" s="1"/>
    </row>
    <row r="15" spans="1:15" ht="12" customHeight="1">
      <c r="A15" s="31">
        <v>5</v>
      </c>
      <c r="B15" s="31" t="s">
        <v>290</v>
      </c>
      <c r="C15" s="31">
        <v>2199.75</v>
      </c>
      <c r="D15" s="40">
        <v>2210.7999999999997</v>
      </c>
      <c r="E15" s="40">
        <v>2158.9499999999994</v>
      </c>
      <c r="F15" s="40">
        <v>2118.1499999999996</v>
      </c>
      <c r="G15" s="40">
        <v>2066.2999999999993</v>
      </c>
      <c r="H15" s="40">
        <v>2251.5999999999995</v>
      </c>
      <c r="I15" s="40">
        <v>2303.4499999999998</v>
      </c>
      <c r="J15" s="40">
        <v>2344.2499999999995</v>
      </c>
      <c r="K15" s="31">
        <v>2262.65</v>
      </c>
      <c r="L15" s="31">
        <v>2170</v>
      </c>
      <c r="M15" s="31">
        <v>1.6922600000000001</v>
      </c>
      <c r="N15" s="1"/>
      <c r="O15" s="1"/>
    </row>
    <row r="16" spans="1:15" ht="12" customHeight="1">
      <c r="A16" s="31">
        <v>6</v>
      </c>
      <c r="B16" s="31" t="s">
        <v>239</v>
      </c>
      <c r="C16" s="31">
        <v>18104.900000000001</v>
      </c>
      <c r="D16" s="40">
        <v>18123.966666666667</v>
      </c>
      <c r="E16" s="40">
        <v>17880.933333333334</v>
      </c>
      <c r="F16" s="40">
        <v>17656.966666666667</v>
      </c>
      <c r="G16" s="40">
        <v>17413.933333333334</v>
      </c>
      <c r="H16" s="40">
        <v>18347.933333333334</v>
      </c>
      <c r="I16" s="40">
        <v>18590.966666666667</v>
      </c>
      <c r="J16" s="40">
        <v>18814.933333333334</v>
      </c>
      <c r="K16" s="31">
        <v>18367</v>
      </c>
      <c r="L16" s="31">
        <v>17900</v>
      </c>
      <c r="M16" s="31">
        <v>0.11504</v>
      </c>
      <c r="N16" s="1"/>
      <c r="O16" s="1"/>
    </row>
    <row r="17" spans="1:15" ht="12" customHeight="1">
      <c r="A17" s="31">
        <v>7</v>
      </c>
      <c r="B17" s="31" t="s">
        <v>243</v>
      </c>
      <c r="C17" s="31">
        <v>116.6</v>
      </c>
      <c r="D17" s="40">
        <v>117.93333333333334</v>
      </c>
      <c r="E17" s="40">
        <v>114.36666666666667</v>
      </c>
      <c r="F17" s="40">
        <v>112.13333333333334</v>
      </c>
      <c r="G17" s="40">
        <v>108.56666666666668</v>
      </c>
      <c r="H17" s="40">
        <v>120.16666666666667</v>
      </c>
      <c r="I17" s="40">
        <v>123.73333333333333</v>
      </c>
      <c r="J17" s="40">
        <v>125.96666666666667</v>
      </c>
      <c r="K17" s="31">
        <v>121.5</v>
      </c>
      <c r="L17" s="31">
        <v>115.7</v>
      </c>
      <c r="M17" s="31">
        <v>36.1492</v>
      </c>
      <c r="N17" s="1"/>
      <c r="O17" s="1"/>
    </row>
    <row r="18" spans="1:15" ht="12" customHeight="1">
      <c r="A18" s="31">
        <v>8</v>
      </c>
      <c r="B18" s="31" t="s">
        <v>41</v>
      </c>
      <c r="C18" s="31">
        <v>269.39999999999998</v>
      </c>
      <c r="D18" s="40">
        <v>272.36666666666662</v>
      </c>
      <c r="E18" s="40">
        <v>264.03333333333325</v>
      </c>
      <c r="F18" s="40">
        <v>258.66666666666663</v>
      </c>
      <c r="G18" s="40">
        <v>250.33333333333326</v>
      </c>
      <c r="H18" s="40">
        <v>277.73333333333323</v>
      </c>
      <c r="I18" s="40">
        <v>286.06666666666661</v>
      </c>
      <c r="J18" s="40">
        <v>291.43333333333322</v>
      </c>
      <c r="K18" s="31">
        <v>280.7</v>
      </c>
      <c r="L18" s="31">
        <v>267</v>
      </c>
      <c r="M18" s="31">
        <v>56.582859999999997</v>
      </c>
      <c r="N18" s="1"/>
      <c r="O18" s="1"/>
    </row>
    <row r="19" spans="1:15" ht="12" customHeight="1">
      <c r="A19" s="31">
        <v>9</v>
      </c>
      <c r="B19" s="31" t="s">
        <v>43</v>
      </c>
      <c r="C19" s="31">
        <v>2215.0500000000002</v>
      </c>
      <c r="D19" s="40">
        <v>2232.1833333333334</v>
      </c>
      <c r="E19" s="40">
        <v>2190.3666666666668</v>
      </c>
      <c r="F19" s="40">
        <v>2165.6833333333334</v>
      </c>
      <c r="G19" s="40">
        <v>2123.8666666666668</v>
      </c>
      <c r="H19" s="40">
        <v>2256.8666666666668</v>
      </c>
      <c r="I19" s="40">
        <v>2298.6833333333334</v>
      </c>
      <c r="J19" s="40">
        <v>2323.3666666666668</v>
      </c>
      <c r="K19" s="31">
        <v>2274</v>
      </c>
      <c r="L19" s="31">
        <v>2207.5</v>
      </c>
      <c r="M19" s="31">
        <v>2.90265</v>
      </c>
      <c r="N19" s="1"/>
      <c r="O19" s="1"/>
    </row>
    <row r="20" spans="1:15" ht="12" customHeight="1">
      <c r="A20" s="31">
        <v>10</v>
      </c>
      <c r="B20" s="31" t="s">
        <v>45</v>
      </c>
      <c r="C20" s="31">
        <v>1645.3</v>
      </c>
      <c r="D20" s="40">
        <v>1662.4333333333334</v>
      </c>
      <c r="E20" s="40">
        <v>1622.8666666666668</v>
      </c>
      <c r="F20" s="40">
        <v>1600.4333333333334</v>
      </c>
      <c r="G20" s="40">
        <v>1560.8666666666668</v>
      </c>
      <c r="H20" s="40">
        <v>1684.8666666666668</v>
      </c>
      <c r="I20" s="40">
        <v>1724.4333333333334</v>
      </c>
      <c r="J20" s="40">
        <v>1746.8666666666668</v>
      </c>
      <c r="K20" s="31">
        <v>1702</v>
      </c>
      <c r="L20" s="31">
        <v>1640</v>
      </c>
      <c r="M20" s="31">
        <v>12.15873</v>
      </c>
      <c r="N20" s="1"/>
      <c r="O20" s="1"/>
    </row>
    <row r="21" spans="1:15" ht="12" customHeight="1">
      <c r="A21" s="31">
        <v>11</v>
      </c>
      <c r="B21" s="31" t="s">
        <v>240</v>
      </c>
      <c r="C21" s="31">
        <v>1413.25</v>
      </c>
      <c r="D21" s="40">
        <v>1405.5666666666666</v>
      </c>
      <c r="E21" s="40">
        <v>1382.6833333333332</v>
      </c>
      <c r="F21" s="40">
        <v>1352.1166666666666</v>
      </c>
      <c r="G21" s="40">
        <v>1329.2333333333331</v>
      </c>
      <c r="H21" s="40">
        <v>1436.1333333333332</v>
      </c>
      <c r="I21" s="40">
        <v>1459.0166666666664</v>
      </c>
      <c r="J21" s="40">
        <v>1489.5833333333333</v>
      </c>
      <c r="K21" s="31">
        <v>1428.45</v>
      </c>
      <c r="L21" s="31">
        <v>1375</v>
      </c>
      <c r="M21" s="31">
        <v>12.1061</v>
      </c>
      <c r="N21" s="1"/>
      <c r="O21" s="1"/>
    </row>
    <row r="22" spans="1:15" ht="12" customHeight="1">
      <c r="A22" s="31">
        <v>12</v>
      </c>
      <c r="B22" s="31" t="s">
        <v>46</v>
      </c>
      <c r="C22" s="31">
        <v>723.95</v>
      </c>
      <c r="D22" s="40">
        <v>729.88333333333333</v>
      </c>
      <c r="E22" s="40">
        <v>715.26666666666665</v>
      </c>
      <c r="F22" s="40">
        <v>706.58333333333337</v>
      </c>
      <c r="G22" s="40">
        <v>691.9666666666667</v>
      </c>
      <c r="H22" s="40">
        <v>738.56666666666661</v>
      </c>
      <c r="I22" s="40">
        <v>753.18333333333317</v>
      </c>
      <c r="J22" s="40">
        <v>761.86666666666656</v>
      </c>
      <c r="K22" s="31">
        <v>744.5</v>
      </c>
      <c r="L22" s="31">
        <v>721.2</v>
      </c>
      <c r="M22" s="31">
        <v>49.73404</v>
      </c>
      <c r="N22" s="1"/>
      <c r="O22" s="1"/>
    </row>
    <row r="23" spans="1:15" ht="12.75" customHeight="1">
      <c r="A23" s="31">
        <v>13</v>
      </c>
      <c r="B23" s="31" t="s">
        <v>242</v>
      </c>
      <c r="C23" s="31">
        <v>1777.2</v>
      </c>
      <c r="D23" s="40">
        <v>1799.7666666666667</v>
      </c>
      <c r="E23" s="40">
        <v>1727.4333333333334</v>
      </c>
      <c r="F23" s="40">
        <v>1677.6666666666667</v>
      </c>
      <c r="G23" s="40">
        <v>1605.3333333333335</v>
      </c>
      <c r="H23" s="40">
        <v>1849.5333333333333</v>
      </c>
      <c r="I23" s="40">
        <v>1921.8666666666668</v>
      </c>
      <c r="J23" s="40">
        <v>1971.6333333333332</v>
      </c>
      <c r="K23" s="31">
        <v>1872.1</v>
      </c>
      <c r="L23" s="31">
        <v>1750</v>
      </c>
      <c r="M23" s="31">
        <v>5.3917099999999998</v>
      </c>
      <c r="N23" s="1"/>
      <c r="O23" s="1"/>
    </row>
    <row r="24" spans="1:15" ht="12.75" customHeight="1">
      <c r="A24" s="31">
        <v>14</v>
      </c>
      <c r="B24" s="31" t="s">
        <v>296</v>
      </c>
      <c r="C24" s="31">
        <v>338.85</v>
      </c>
      <c r="D24" s="40">
        <v>342.61666666666673</v>
      </c>
      <c r="E24" s="40">
        <v>332.93333333333345</v>
      </c>
      <c r="F24" s="40">
        <v>327.01666666666671</v>
      </c>
      <c r="G24" s="40">
        <v>317.33333333333343</v>
      </c>
      <c r="H24" s="40">
        <v>348.53333333333347</v>
      </c>
      <c r="I24" s="40">
        <v>358.21666666666675</v>
      </c>
      <c r="J24" s="40">
        <v>364.1333333333335</v>
      </c>
      <c r="K24" s="31">
        <v>352.3</v>
      </c>
      <c r="L24" s="31">
        <v>336.7</v>
      </c>
      <c r="M24" s="31">
        <v>0.80957000000000001</v>
      </c>
      <c r="N24" s="1"/>
      <c r="O24" s="1"/>
    </row>
    <row r="25" spans="1:15" ht="12.75" customHeight="1">
      <c r="A25" s="31">
        <v>15</v>
      </c>
      <c r="B25" s="31" t="s">
        <v>297</v>
      </c>
      <c r="C25" s="31">
        <v>220.7</v>
      </c>
      <c r="D25" s="40">
        <v>219.73333333333335</v>
      </c>
      <c r="E25" s="40">
        <v>214.4666666666667</v>
      </c>
      <c r="F25" s="40">
        <v>208.23333333333335</v>
      </c>
      <c r="G25" s="40">
        <v>202.9666666666667</v>
      </c>
      <c r="H25" s="40">
        <v>225.9666666666667</v>
      </c>
      <c r="I25" s="40">
        <v>231.23333333333335</v>
      </c>
      <c r="J25" s="40">
        <v>237.4666666666667</v>
      </c>
      <c r="K25" s="31">
        <v>225</v>
      </c>
      <c r="L25" s="31">
        <v>213.5</v>
      </c>
      <c r="M25" s="31">
        <v>12.031180000000001</v>
      </c>
      <c r="N25" s="1"/>
      <c r="O25" s="1"/>
    </row>
    <row r="26" spans="1:15" ht="12.75" customHeight="1">
      <c r="A26" s="31">
        <v>16</v>
      </c>
      <c r="B26" s="31" t="s">
        <v>298</v>
      </c>
      <c r="C26" s="31">
        <v>1080.8499999999999</v>
      </c>
      <c r="D26" s="40">
        <v>1083.2833333333333</v>
      </c>
      <c r="E26" s="40">
        <v>1068.5666666666666</v>
      </c>
      <c r="F26" s="40">
        <v>1056.2833333333333</v>
      </c>
      <c r="G26" s="40">
        <v>1041.5666666666666</v>
      </c>
      <c r="H26" s="40">
        <v>1095.5666666666666</v>
      </c>
      <c r="I26" s="40">
        <v>1110.2833333333333</v>
      </c>
      <c r="J26" s="40">
        <v>1122.5666666666666</v>
      </c>
      <c r="K26" s="31">
        <v>1098</v>
      </c>
      <c r="L26" s="31">
        <v>1071</v>
      </c>
      <c r="M26" s="31">
        <v>4.2421699999999998</v>
      </c>
      <c r="N26" s="1"/>
      <c r="O26" s="1"/>
    </row>
    <row r="27" spans="1:15" ht="12.75" customHeight="1">
      <c r="A27" s="31">
        <v>17</v>
      </c>
      <c r="B27" s="31" t="s">
        <v>292</v>
      </c>
      <c r="C27" s="31">
        <v>1826.25</v>
      </c>
      <c r="D27" s="40">
        <v>1816.05</v>
      </c>
      <c r="E27" s="40">
        <v>1803.1999999999998</v>
      </c>
      <c r="F27" s="40">
        <v>1780.1499999999999</v>
      </c>
      <c r="G27" s="40">
        <v>1767.2999999999997</v>
      </c>
      <c r="H27" s="40">
        <v>1839.1</v>
      </c>
      <c r="I27" s="40">
        <v>1851.9499999999998</v>
      </c>
      <c r="J27" s="40">
        <v>1875</v>
      </c>
      <c r="K27" s="31">
        <v>1828.9</v>
      </c>
      <c r="L27" s="31">
        <v>1793</v>
      </c>
      <c r="M27" s="31">
        <v>9.2299999999999993E-2</v>
      </c>
      <c r="N27" s="1"/>
      <c r="O27" s="1"/>
    </row>
    <row r="28" spans="1:15" ht="12.75" customHeight="1">
      <c r="A28" s="31">
        <v>18</v>
      </c>
      <c r="B28" s="31" t="s">
        <v>244</v>
      </c>
      <c r="C28" s="31">
        <v>2102.35</v>
      </c>
      <c r="D28" s="40">
        <v>2095.7833333333333</v>
      </c>
      <c r="E28" s="40">
        <v>2071.5666666666666</v>
      </c>
      <c r="F28" s="40">
        <v>2040.7833333333333</v>
      </c>
      <c r="G28" s="40">
        <v>2016.5666666666666</v>
      </c>
      <c r="H28" s="40">
        <v>2126.5666666666666</v>
      </c>
      <c r="I28" s="40">
        <v>2150.7833333333328</v>
      </c>
      <c r="J28" s="40">
        <v>2181.5666666666666</v>
      </c>
      <c r="K28" s="31">
        <v>2120</v>
      </c>
      <c r="L28" s="31">
        <v>2065</v>
      </c>
      <c r="M28" s="31">
        <v>0.59028000000000003</v>
      </c>
      <c r="N28" s="1"/>
      <c r="O28" s="1"/>
    </row>
    <row r="29" spans="1:15" ht="12.75" customHeight="1">
      <c r="A29" s="31">
        <v>19</v>
      </c>
      <c r="B29" s="31" t="s">
        <v>299</v>
      </c>
      <c r="C29" s="31">
        <v>98.55</v>
      </c>
      <c r="D29" s="40">
        <v>99.2</v>
      </c>
      <c r="E29" s="40">
        <v>97.45</v>
      </c>
      <c r="F29" s="40">
        <v>96.35</v>
      </c>
      <c r="G29" s="40">
        <v>94.6</v>
      </c>
      <c r="H29" s="40">
        <v>100.30000000000001</v>
      </c>
      <c r="I29" s="40">
        <v>102.05000000000001</v>
      </c>
      <c r="J29" s="40">
        <v>103.15000000000002</v>
      </c>
      <c r="K29" s="31">
        <v>100.95</v>
      </c>
      <c r="L29" s="31">
        <v>98.1</v>
      </c>
      <c r="M29" s="31">
        <v>1.50631</v>
      </c>
      <c r="N29" s="1"/>
      <c r="O29" s="1"/>
    </row>
    <row r="30" spans="1:15" ht="12.75" customHeight="1">
      <c r="A30" s="31">
        <v>20</v>
      </c>
      <c r="B30" s="31" t="s">
        <v>48</v>
      </c>
      <c r="C30" s="31">
        <v>3407.35</v>
      </c>
      <c r="D30" s="40">
        <v>3405.75</v>
      </c>
      <c r="E30" s="40">
        <v>3386.5</v>
      </c>
      <c r="F30" s="40">
        <v>3365.65</v>
      </c>
      <c r="G30" s="40">
        <v>3346.4</v>
      </c>
      <c r="H30" s="40">
        <v>3426.6</v>
      </c>
      <c r="I30" s="40">
        <v>3445.85</v>
      </c>
      <c r="J30" s="40">
        <v>3466.7</v>
      </c>
      <c r="K30" s="31">
        <v>3425</v>
      </c>
      <c r="L30" s="31">
        <v>3384.9</v>
      </c>
      <c r="M30" s="31">
        <v>0.69791999999999998</v>
      </c>
      <c r="N30" s="1"/>
      <c r="O30" s="1"/>
    </row>
    <row r="31" spans="1:15" ht="12.75" customHeight="1">
      <c r="A31" s="31">
        <v>21</v>
      </c>
      <c r="B31" s="31" t="s">
        <v>300</v>
      </c>
      <c r="C31" s="31">
        <v>3190.8</v>
      </c>
      <c r="D31" s="40">
        <v>3182.3333333333335</v>
      </c>
      <c r="E31" s="40">
        <v>3139.666666666667</v>
      </c>
      <c r="F31" s="40">
        <v>3088.5333333333333</v>
      </c>
      <c r="G31" s="40">
        <v>3045.8666666666668</v>
      </c>
      <c r="H31" s="40">
        <v>3233.4666666666672</v>
      </c>
      <c r="I31" s="40">
        <v>3276.1333333333341</v>
      </c>
      <c r="J31" s="40">
        <v>3327.2666666666673</v>
      </c>
      <c r="K31" s="31">
        <v>3225</v>
      </c>
      <c r="L31" s="31">
        <v>3131.2</v>
      </c>
      <c r="M31" s="31">
        <v>0.41782000000000002</v>
      </c>
      <c r="N31" s="1"/>
      <c r="O31" s="1"/>
    </row>
    <row r="32" spans="1:15" ht="12.75" customHeight="1">
      <c r="A32" s="31">
        <v>22</v>
      </c>
      <c r="B32" s="31" t="s">
        <v>301</v>
      </c>
      <c r="C32" s="31">
        <v>23.9</v>
      </c>
      <c r="D32" s="40">
        <v>24.283333333333331</v>
      </c>
      <c r="E32" s="40">
        <v>23.266666666666662</v>
      </c>
      <c r="F32" s="40">
        <v>22.633333333333329</v>
      </c>
      <c r="G32" s="40">
        <v>21.61666666666666</v>
      </c>
      <c r="H32" s="40">
        <v>24.916666666666664</v>
      </c>
      <c r="I32" s="40">
        <v>25.93333333333333</v>
      </c>
      <c r="J32" s="40">
        <v>26.566666666666666</v>
      </c>
      <c r="K32" s="31">
        <v>25.3</v>
      </c>
      <c r="L32" s="31">
        <v>23.65</v>
      </c>
      <c r="M32" s="31">
        <v>125.67877</v>
      </c>
      <c r="N32" s="1"/>
      <c r="O32" s="1"/>
    </row>
    <row r="33" spans="1:15" ht="12.75" customHeight="1">
      <c r="A33" s="31">
        <v>23</v>
      </c>
      <c r="B33" s="31" t="s">
        <v>50</v>
      </c>
      <c r="C33" s="31">
        <v>618.29999999999995</v>
      </c>
      <c r="D33" s="40">
        <v>621.13333333333333</v>
      </c>
      <c r="E33" s="40">
        <v>613.26666666666665</v>
      </c>
      <c r="F33" s="40">
        <v>608.23333333333335</v>
      </c>
      <c r="G33" s="40">
        <v>600.36666666666667</v>
      </c>
      <c r="H33" s="40">
        <v>626.16666666666663</v>
      </c>
      <c r="I33" s="40">
        <v>634.03333333333319</v>
      </c>
      <c r="J33" s="40">
        <v>639.06666666666661</v>
      </c>
      <c r="K33" s="31">
        <v>629</v>
      </c>
      <c r="L33" s="31">
        <v>616.1</v>
      </c>
      <c r="M33" s="31">
        <v>4.58446</v>
      </c>
      <c r="N33" s="1"/>
      <c r="O33" s="1"/>
    </row>
    <row r="34" spans="1:15" ht="12.75" customHeight="1">
      <c r="A34" s="31">
        <v>24</v>
      </c>
      <c r="B34" s="31" t="s">
        <v>302</v>
      </c>
      <c r="C34" s="31">
        <v>3390.45</v>
      </c>
      <c r="D34" s="40">
        <v>3412.9500000000003</v>
      </c>
      <c r="E34" s="40">
        <v>3337.9000000000005</v>
      </c>
      <c r="F34" s="40">
        <v>3285.3500000000004</v>
      </c>
      <c r="G34" s="40">
        <v>3210.3000000000006</v>
      </c>
      <c r="H34" s="40">
        <v>3465.5000000000005</v>
      </c>
      <c r="I34" s="40">
        <v>3540.5500000000006</v>
      </c>
      <c r="J34" s="40">
        <v>3593.1000000000004</v>
      </c>
      <c r="K34" s="31">
        <v>3488</v>
      </c>
      <c r="L34" s="31">
        <v>3360.4</v>
      </c>
      <c r="M34" s="31">
        <v>0.66427000000000003</v>
      </c>
      <c r="N34" s="1"/>
      <c r="O34" s="1"/>
    </row>
    <row r="35" spans="1:15" ht="12.75" customHeight="1">
      <c r="A35" s="31">
        <v>25</v>
      </c>
      <c r="B35" s="31" t="s">
        <v>51</v>
      </c>
      <c r="C35" s="31">
        <v>368.6</v>
      </c>
      <c r="D35" s="40">
        <v>370.93333333333334</v>
      </c>
      <c r="E35" s="40">
        <v>364.66666666666669</v>
      </c>
      <c r="F35" s="40">
        <v>360.73333333333335</v>
      </c>
      <c r="G35" s="40">
        <v>354.4666666666667</v>
      </c>
      <c r="H35" s="40">
        <v>374.86666666666667</v>
      </c>
      <c r="I35" s="40">
        <v>381.13333333333333</v>
      </c>
      <c r="J35" s="40">
        <v>385.06666666666666</v>
      </c>
      <c r="K35" s="31">
        <v>377.2</v>
      </c>
      <c r="L35" s="31">
        <v>367</v>
      </c>
      <c r="M35" s="31">
        <v>17.840769999999999</v>
      </c>
      <c r="N35" s="1"/>
      <c r="O35" s="1"/>
    </row>
    <row r="36" spans="1:15" ht="12.75" customHeight="1">
      <c r="A36" s="31">
        <v>26</v>
      </c>
      <c r="B36" s="31" t="s">
        <v>865</v>
      </c>
      <c r="C36" s="31">
        <v>1107.05</v>
      </c>
      <c r="D36" s="40">
        <v>1126.4666666666665</v>
      </c>
      <c r="E36" s="40">
        <v>1075.583333333333</v>
      </c>
      <c r="F36" s="40">
        <v>1044.1166666666666</v>
      </c>
      <c r="G36" s="40">
        <v>993.23333333333312</v>
      </c>
      <c r="H36" s="40">
        <v>1157.9333333333329</v>
      </c>
      <c r="I36" s="40">
        <v>1208.8166666666666</v>
      </c>
      <c r="J36" s="40">
        <v>1240.2833333333328</v>
      </c>
      <c r="K36" s="31">
        <v>1177.3499999999999</v>
      </c>
      <c r="L36" s="31">
        <v>1095</v>
      </c>
      <c r="M36" s="31">
        <v>3.7174200000000002</v>
      </c>
      <c r="N36" s="1"/>
      <c r="O36" s="1"/>
    </row>
    <row r="37" spans="1:15" ht="12.75" customHeight="1">
      <c r="A37" s="31">
        <v>27</v>
      </c>
      <c r="B37" s="31" t="s">
        <v>817</v>
      </c>
      <c r="C37" s="31">
        <v>843.4</v>
      </c>
      <c r="D37" s="40">
        <v>842.9666666666667</v>
      </c>
      <c r="E37" s="40">
        <v>829.93333333333339</v>
      </c>
      <c r="F37" s="40">
        <v>816.4666666666667</v>
      </c>
      <c r="G37" s="40">
        <v>803.43333333333339</v>
      </c>
      <c r="H37" s="40">
        <v>856.43333333333339</v>
      </c>
      <c r="I37" s="40">
        <v>869.4666666666667</v>
      </c>
      <c r="J37" s="40">
        <v>882.93333333333339</v>
      </c>
      <c r="K37" s="31">
        <v>856</v>
      </c>
      <c r="L37" s="31">
        <v>829.5</v>
      </c>
      <c r="M37" s="31">
        <v>0.46876000000000001</v>
      </c>
      <c r="N37" s="1"/>
      <c r="O37" s="1"/>
    </row>
    <row r="38" spans="1:15" ht="12.75" customHeight="1">
      <c r="A38" s="31">
        <v>28</v>
      </c>
      <c r="B38" s="31" t="s">
        <v>293</v>
      </c>
      <c r="C38" s="31">
        <v>1024.1500000000001</v>
      </c>
      <c r="D38" s="40">
        <v>1044.5333333333335</v>
      </c>
      <c r="E38" s="40">
        <v>986.56666666666706</v>
      </c>
      <c r="F38" s="40">
        <v>948.98333333333358</v>
      </c>
      <c r="G38" s="40">
        <v>891.01666666666711</v>
      </c>
      <c r="H38" s="40">
        <v>1082.116666666667</v>
      </c>
      <c r="I38" s="40">
        <v>1140.0833333333337</v>
      </c>
      <c r="J38" s="40">
        <v>1177.666666666667</v>
      </c>
      <c r="K38" s="31">
        <v>1102.5</v>
      </c>
      <c r="L38" s="31">
        <v>1006.95</v>
      </c>
      <c r="M38" s="31">
        <v>8.5236999999999998</v>
      </c>
      <c r="N38" s="1"/>
      <c r="O38" s="1"/>
    </row>
    <row r="39" spans="1:15" ht="12.75" customHeight="1">
      <c r="A39" s="31">
        <v>29</v>
      </c>
      <c r="B39" s="31" t="s">
        <v>52</v>
      </c>
      <c r="C39" s="31">
        <v>748.1</v>
      </c>
      <c r="D39" s="40">
        <v>755.63333333333333</v>
      </c>
      <c r="E39" s="40">
        <v>736.31666666666661</v>
      </c>
      <c r="F39" s="40">
        <v>724.5333333333333</v>
      </c>
      <c r="G39" s="40">
        <v>705.21666666666658</v>
      </c>
      <c r="H39" s="40">
        <v>767.41666666666663</v>
      </c>
      <c r="I39" s="40">
        <v>786.73333333333346</v>
      </c>
      <c r="J39" s="40">
        <v>798.51666666666665</v>
      </c>
      <c r="K39" s="31">
        <v>774.95</v>
      </c>
      <c r="L39" s="31">
        <v>743.85</v>
      </c>
      <c r="M39" s="31">
        <v>5.4786000000000001</v>
      </c>
      <c r="N39" s="1"/>
      <c r="O39" s="1"/>
    </row>
    <row r="40" spans="1:15" ht="12.75" customHeight="1">
      <c r="A40" s="31">
        <v>30</v>
      </c>
      <c r="B40" s="31" t="s">
        <v>53</v>
      </c>
      <c r="C40" s="31">
        <v>4786.7</v>
      </c>
      <c r="D40" s="40">
        <v>4905.5666666666666</v>
      </c>
      <c r="E40" s="40">
        <v>4611.1333333333332</v>
      </c>
      <c r="F40" s="40">
        <v>4435.5666666666666</v>
      </c>
      <c r="G40" s="40">
        <v>4141.1333333333332</v>
      </c>
      <c r="H40" s="40">
        <v>5081.1333333333332</v>
      </c>
      <c r="I40" s="40">
        <v>5375.5666666666657</v>
      </c>
      <c r="J40" s="40">
        <v>5551.1333333333332</v>
      </c>
      <c r="K40" s="31">
        <v>5200</v>
      </c>
      <c r="L40" s="31">
        <v>4730</v>
      </c>
      <c r="M40" s="31">
        <v>11.339410000000001</v>
      </c>
      <c r="N40" s="1"/>
      <c r="O40" s="1"/>
    </row>
    <row r="41" spans="1:15" ht="12.75" customHeight="1">
      <c r="A41" s="31">
        <v>31</v>
      </c>
      <c r="B41" s="31" t="s">
        <v>54</v>
      </c>
      <c r="C41" s="31">
        <v>213.3</v>
      </c>
      <c r="D41" s="40">
        <v>214.1</v>
      </c>
      <c r="E41" s="40">
        <v>211.2</v>
      </c>
      <c r="F41" s="40">
        <v>209.1</v>
      </c>
      <c r="G41" s="40">
        <v>206.2</v>
      </c>
      <c r="H41" s="40">
        <v>216.2</v>
      </c>
      <c r="I41" s="40">
        <v>219.10000000000002</v>
      </c>
      <c r="J41" s="40">
        <v>221.2</v>
      </c>
      <c r="K41" s="31">
        <v>217</v>
      </c>
      <c r="L41" s="31">
        <v>212</v>
      </c>
      <c r="M41" s="31">
        <v>20.106570000000001</v>
      </c>
      <c r="N41" s="1"/>
      <c r="O41" s="1"/>
    </row>
    <row r="42" spans="1:15" ht="12.75" customHeight="1">
      <c r="A42" s="31">
        <v>32</v>
      </c>
      <c r="B42" s="31" t="s">
        <v>303</v>
      </c>
      <c r="C42" s="31">
        <v>468.15</v>
      </c>
      <c r="D42" s="40">
        <v>478.36666666666662</v>
      </c>
      <c r="E42" s="40">
        <v>452.83333333333326</v>
      </c>
      <c r="F42" s="40">
        <v>437.51666666666665</v>
      </c>
      <c r="G42" s="40">
        <v>411.98333333333329</v>
      </c>
      <c r="H42" s="40">
        <v>493.68333333333322</v>
      </c>
      <c r="I42" s="40">
        <v>519.2166666666667</v>
      </c>
      <c r="J42" s="40">
        <v>534.53333333333319</v>
      </c>
      <c r="K42" s="31">
        <v>503.9</v>
      </c>
      <c r="L42" s="31">
        <v>463.05</v>
      </c>
      <c r="M42" s="31">
        <v>2.7111999999999998</v>
      </c>
      <c r="N42" s="1"/>
      <c r="O42" s="1"/>
    </row>
    <row r="43" spans="1:15" ht="12.75" customHeight="1">
      <c r="A43" s="31">
        <v>33</v>
      </c>
      <c r="B43" s="31" t="s">
        <v>304</v>
      </c>
      <c r="C43" s="31">
        <v>93.25</v>
      </c>
      <c r="D43" s="40">
        <v>94</v>
      </c>
      <c r="E43" s="40">
        <v>92.25</v>
      </c>
      <c r="F43" s="40">
        <v>91.25</v>
      </c>
      <c r="G43" s="40">
        <v>89.5</v>
      </c>
      <c r="H43" s="40">
        <v>95</v>
      </c>
      <c r="I43" s="40">
        <v>96.75</v>
      </c>
      <c r="J43" s="40">
        <v>97.75</v>
      </c>
      <c r="K43" s="31">
        <v>95.75</v>
      </c>
      <c r="L43" s="31">
        <v>93</v>
      </c>
      <c r="M43" s="31">
        <v>10.826090000000001</v>
      </c>
      <c r="N43" s="1"/>
      <c r="O43" s="1"/>
    </row>
    <row r="44" spans="1:15" ht="12.75" customHeight="1">
      <c r="A44" s="31">
        <v>34</v>
      </c>
      <c r="B44" s="31" t="s">
        <v>55</v>
      </c>
      <c r="C44" s="31">
        <v>123.2</v>
      </c>
      <c r="D44" s="40">
        <v>124.03333333333335</v>
      </c>
      <c r="E44" s="40">
        <v>121.31666666666669</v>
      </c>
      <c r="F44" s="40">
        <v>119.43333333333335</v>
      </c>
      <c r="G44" s="40">
        <v>116.7166666666667</v>
      </c>
      <c r="H44" s="40">
        <v>125.91666666666669</v>
      </c>
      <c r="I44" s="40">
        <v>128.63333333333335</v>
      </c>
      <c r="J44" s="40">
        <v>130.51666666666668</v>
      </c>
      <c r="K44" s="31">
        <v>126.75</v>
      </c>
      <c r="L44" s="31">
        <v>122.15</v>
      </c>
      <c r="M44" s="31">
        <v>79.647319999999993</v>
      </c>
      <c r="N44" s="1"/>
      <c r="O44" s="1"/>
    </row>
    <row r="45" spans="1:15" ht="12.75" customHeight="1">
      <c r="A45" s="31">
        <v>35</v>
      </c>
      <c r="B45" s="31" t="s">
        <v>57</v>
      </c>
      <c r="C45" s="31">
        <v>3243.7</v>
      </c>
      <c r="D45" s="40">
        <v>3254.9</v>
      </c>
      <c r="E45" s="40">
        <v>3216.5</v>
      </c>
      <c r="F45" s="40">
        <v>3189.2999999999997</v>
      </c>
      <c r="G45" s="40">
        <v>3150.8999999999996</v>
      </c>
      <c r="H45" s="40">
        <v>3282.1000000000004</v>
      </c>
      <c r="I45" s="40">
        <v>3320.5000000000009</v>
      </c>
      <c r="J45" s="40">
        <v>3347.7000000000007</v>
      </c>
      <c r="K45" s="31">
        <v>3293.3</v>
      </c>
      <c r="L45" s="31">
        <v>3227.7</v>
      </c>
      <c r="M45" s="31">
        <v>10.19403</v>
      </c>
      <c r="N45" s="1"/>
      <c r="O45" s="1"/>
    </row>
    <row r="46" spans="1:15" ht="12.75" customHeight="1">
      <c r="A46" s="31">
        <v>36</v>
      </c>
      <c r="B46" s="31" t="s">
        <v>305</v>
      </c>
      <c r="C46" s="31">
        <v>185.5</v>
      </c>
      <c r="D46" s="40">
        <v>186.95000000000002</v>
      </c>
      <c r="E46" s="40">
        <v>183.65000000000003</v>
      </c>
      <c r="F46" s="40">
        <v>181.8</v>
      </c>
      <c r="G46" s="40">
        <v>178.50000000000003</v>
      </c>
      <c r="H46" s="40">
        <v>188.80000000000004</v>
      </c>
      <c r="I46" s="40">
        <v>192.10000000000005</v>
      </c>
      <c r="J46" s="40">
        <v>193.95000000000005</v>
      </c>
      <c r="K46" s="31">
        <v>190.25</v>
      </c>
      <c r="L46" s="31">
        <v>185.1</v>
      </c>
      <c r="M46" s="31">
        <v>3.2046000000000001</v>
      </c>
      <c r="N46" s="1"/>
      <c r="O46" s="1"/>
    </row>
    <row r="47" spans="1:15" ht="12.75" customHeight="1">
      <c r="A47" s="31">
        <v>37</v>
      </c>
      <c r="B47" s="31" t="s">
        <v>307</v>
      </c>
      <c r="C47" s="31">
        <v>2241.1</v>
      </c>
      <c r="D47" s="40">
        <v>2245.6499999999996</v>
      </c>
      <c r="E47" s="40">
        <v>2216.5999999999995</v>
      </c>
      <c r="F47" s="40">
        <v>2192.1</v>
      </c>
      <c r="G47" s="40">
        <v>2163.0499999999997</v>
      </c>
      <c r="H47" s="40">
        <v>2270.1499999999992</v>
      </c>
      <c r="I47" s="40">
        <v>2299.1999999999994</v>
      </c>
      <c r="J47" s="40">
        <v>2323.6999999999989</v>
      </c>
      <c r="K47" s="31">
        <v>2274.6999999999998</v>
      </c>
      <c r="L47" s="31">
        <v>2221.15</v>
      </c>
      <c r="M47" s="31">
        <v>2.69834</v>
      </c>
      <c r="N47" s="1"/>
      <c r="O47" s="1"/>
    </row>
    <row r="48" spans="1:15" ht="12.75" customHeight="1">
      <c r="A48" s="31">
        <v>38</v>
      </c>
      <c r="B48" s="31" t="s">
        <v>306</v>
      </c>
      <c r="C48" s="31">
        <v>3057.3</v>
      </c>
      <c r="D48" s="40">
        <v>3071.9666666666667</v>
      </c>
      <c r="E48" s="40">
        <v>3035.3333333333335</v>
      </c>
      <c r="F48" s="40">
        <v>3013.3666666666668</v>
      </c>
      <c r="G48" s="40">
        <v>2976.7333333333336</v>
      </c>
      <c r="H48" s="40">
        <v>3093.9333333333334</v>
      </c>
      <c r="I48" s="40">
        <v>3130.5666666666666</v>
      </c>
      <c r="J48" s="40">
        <v>3152.5333333333333</v>
      </c>
      <c r="K48" s="31">
        <v>3108.6</v>
      </c>
      <c r="L48" s="31">
        <v>3050</v>
      </c>
      <c r="M48" s="31">
        <v>0.10537000000000001</v>
      </c>
      <c r="N48" s="1"/>
      <c r="O48" s="1"/>
    </row>
    <row r="49" spans="1:15" ht="12.75" customHeight="1">
      <c r="A49" s="31">
        <v>39</v>
      </c>
      <c r="B49" s="31" t="s">
        <v>241</v>
      </c>
      <c r="C49" s="31">
        <v>1861.6</v>
      </c>
      <c r="D49" s="40">
        <v>1886.1833333333334</v>
      </c>
      <c r="E49" s="40">
        <v>1795.3666666666668</v>
      </c>
      <c r="F49" s="40">
        <v>1729.1333333333334</v>
      </c>
      <c r="G49" s="40">
        <v>1638.3166666666668</v>
      </c>
      <c r="H49" s="40">
        <v>1952.4166666666667</v>
      </c>
      <c r="I49" s="40">
        <v>2043.2333333333333</v>
      </c>
      <c r="J49" s="40">
        <v>2109.4666666666667</v>
      </c>
      <c r="K49" s="31">
        <v>1977</v>
      </c>
      <c r="L49" s="31">
        <v>1819.95</v>
      </c>
      <c r="M49" s="31">
        <v>3.9089100000000001</v>
      </c>
      <c r="N49" s="1"/>
      <c r="O49" s="1"/>
    </row>
    <row r="50" spans="1:15" ht="12.75" customHeight="1">
      <c r="A50" s="31">
        <v>40</v>
      </c>
      <c r="B50" s="31" t="s">
        <v>308</v>
      </c>
      <c r="C50" s="31">
        <v>8500.4500000000007</v>
      </c>
      <c r="D50" s="40">
        <v>8525.9000000000015</v>
      </c>
      <c r="E50" s="40">
        <v>8377.2000000000025</v>
      </c>
      <c r="F50" s="40">
        <v>8253.9500000000007</v>
      </c>
      <c r="G50" s="40">
        <v>8105.2500000000018</v>
      </c>
      <c r="H50" s="40">
        <v>8649.1500000000033</v>
      </c>
      <c r="I50" s="40">
        <v>8797.85</v>
      </c>
      <c r="J50" s="40">
        <v>8921.100000000004</v>
      </c>
      <c r="K50" s="31">
        <v>8674.6</v>
      </c>
      <c r="L50" s="31">
        <v>8402.65</v>
      </c>
      <c r="M50" s="31">
        <v>0.29676000000000002</v>
      </c>
      <c r="N50" s="1"/>
      <c r="O50" s="1"/>
    </row>
    <row r="51" spans="1:15" ht="12.75" customHeight="1">
      <c r="A51" s="31">
        <v>41</v>
      </c>
      <c r="B51" s="31" t="s">
        <v>59</v>
      </c>
      <c r="C51" s="31">
        <v>1109</v>
      </c>
      <c r="D51" s="40">
        <v>1122.1166666666668</v>
      </c>
      <c r="E51" s="40">
        <v>1085.9333333333336</v>
      </c>
      <c r="F51" s="40">
        <v>1062.8666666666668</v>
      </c>
      <c r="G51" s="40">
        <v>1026.6833333333336</v>
      </c>
      <c r="H51" s="40">
        <v>1145.1833333333336</v>
      </c>
      <c r="I51" s="40">
        <v>1181.366666666667</v>
      </c>
      <c r="J51" s="40">
        <v>1204.4333333333336</v>
      </c>
      <c r="K51" s="31">
        <v>1158.3</v>
      </c>
      <c r="L51" s="31">
        <v>1099.05</v>
      </c>
      <c r="M51" s="31">
        <v>21.526489999999999</v>
      </c>
      <c r="N51" s="1"/>
      <c r="O51" s="1"/>
    </row>
    <row r="52" spans="1:15" ht="12.75" customHeight="1">
      <c r="A52" s="31">
        <v>42</v>
      </c>
      <c r="B52" s="31" t="s">
        <v>60</v>
      </c>
      <c r="C52" s="31">
        <v>679.6</v>
      </c>
      <c r="D52" s="40">
        <v>677.96666666666658</v>
      </c>
      <c r="E52" s="40">
        <v>666.93333333333317</v>
      </c>
      <c r="F52" s="40">
        <v>654.26666666666654</v>
      </c>
      <c r="G52" s="40">
        <v>643.23333333333312</v>
      </c>
      <c r="H52" s="40">
        <v>690.63333333333321</v>
      </c>
      <c r="I52" s="40">
        <v>701.66666666666674</v>
      </c>
      <c r="J52" s="40">
        <v>714.33333333333326</v>
      </c>
      <c r="K52" s="31">
        <v>689</v>
      </c>
      <c r="L52" s="31">
        <v>665.3</v>
      </c>
      <c r="M52" s="31">
        <v>18.798259999999999</v>
      </c>
      <c r="N52" s="1"/>
      <c r="O52" s="1"/>
    </row>
    <row r="53" spans="1:15" ht="12.75" customHeight="1">
      <c r="A53" s="31">
        <v>43</v>
      </c>
      <c r="B53" s="31" t="s">
        <v>309</v>
      </c>
      <c r="C53" s="31">
        <v>549</v>
      </c>
      <c r="D53" s="40">
        <v>551.15</v>
      </c>
      <c r="E53" s="40">
        <v>539.44999999999993</v>
      </c>
      <c r="F53" s="40">
        <v>529.9</v>
      </c>
      <c r="G53" s="40">
        <v>518.19999999999993</v>
      </c>
      <c r="H53" s="40">
        <v>560.69999999999993</v>
      </c>
      <c r="I53" s="40">
        <v>572.4</v>
      </c>
      <c r="J53" s="40">
        <v>581.94999999999993</v>
      </c>
      <c r="K53" s="31">
        <v>562.85</v>
      </c>
      <c r="L53" s="31">
        <v>541.6</v>
      </c>
      <c r="M53" s="31">
        <v>3.5373899999999998</v>
      </c>
      <c r="N53" s="1"/>
      <c r="O53" s="1"/>
    </row>
    <row r="54" spans="1:15" ht="12.75" customHeight="1">
      <c r="A54" s="31">
        <v>44</v>
      </c>
      <c r="B54" s="31" t="s">
        <v>61</v>
      </c>
      <c r="C54" s="31">
        <v>688.9</v>
      </c>
      <c r="D54" s="40">
        <v>694</v>
      </c>
      <c r="E54" s="40">
        <v>680</v>
      </c>
      <c r="F54" s="40">
        <v>671.1</v>
      </c>
      <c r="G54" s="40">
        <v>657.1</v>
      </c>
      <c r="H54" s="40">
        <v>702.9</v>
      </c>
      <c r="I54" s="40">
        <v>716.9</v>
      </c>
      <c r="J54" s="40">
        <v>725.8</v>
      </c>
      <c r="K54" s="31">
        <v>708</v>
      </c>
      <c r="L54" s="31">
        <v>685.1</v>
      </c>
      <c r="M54" s="31">
        <v>78.447050000000004</v>
      </c>
      <c r="N54" s="1"/>
      <c r="O54" s="1"/>
    </row>
    <row r="55" spans="1:15" ht="12.75" customHeight="1">
      <c r="A55" s="31">
        <v>45</v>
      </c>
      <c r="B55" s="31" t="s">
        <v>62</v>
      </c>
      <c r="C55" s="31">
        <v>3179.15</v>
      </c>
      <c r="D55" s="40">
        <v>3196.6833333333338</v>
      </c>
      <c r="E55" s="40">
        <v>3131.5666666666675</v>
      </c>
      <c r="F55" s="40">
        <v>3083.9833333333336</v>
      </c>
      <c r="G55" s="40">
        <v>3018.8666666666672</v>
      </c>
      <c r="H55" s="40">
        <v>3244.2666666666678</v>
      </c>
      <c r="I55" s="40">
        <v>3309.3833333333337</v>
      </c>
      <c r="J55" s="40">
        <v>3356.9666666666681</v>
      </c>
      <c r="K55" s="31">
        <v>3261.8</v>
      </c>
      <c r="L55" s="31">
        <v>3149.1</v>
      </c>
      <c r="M55" s="31">
        <v>31.706309999999998</v>
      </c>
      <c r="N55" s="1"/>
      <c r="O55" s="1"/>
    </row>
    <row r="56" spans="1:15" ht="12.75" customHeight="1">
      <c r="A56" s="31">
        <v>46</v>
      </c>
      <c r="B56" s="31" t="s">
        <v>313</v>
      </c>
      <c r="C56" s="31">
        <v>201.3</v>
      </c>
      <c r="D56" s="40">
        <v>200.73333333333335</v>
      </c>
      <c r="E56" s="40">
        <v>198.16666666666669</v>
      </c>
      <c r="F56" s="40">
        <v>195.03333333333333</v>
      </c>
      <c r="G56" s="40">
        <v>192.46666666666667</v>
      </c>
      <c r="H56" s="40">
        <v>203.8666666666667</v>
      </c>
      <c r="I56" s="40">
        <v>206.43333333333337</v>
      </c>
      <c r="J56" s="40">
        <v>209.56666666666672</v>
      </c>
      <c r="K56" s="31">
        <v>203.3</v>
      </c>
      <c r="L56" s="31">
        <v>197.6</v>
      </c>
      <c r="M56" s="31">
        <v>7.5370600000000003</v>
      </c>
      <c r="N56" s="1"/>
      <c r="O56" s="1"/>
    </row>
    <row r="57" spans="1:15" ht="12.75" customHeight="1">
      <c r="A57" s="31">
        <v>47</v>
      </c>
      <c r="B57" s="31" t="s">
        <v>314</v>
      </c>
      <c r="C57" s="31">
        <v>1312.05</v>
      </c>
      <c r="D57" s="40">
        <v>1288.4333333333334</v>
      </c>
      <c r="E57" s="40">
        <v>1243.0666666666668</v>
      </c>
      <c r="F57" s="40">
        <v>1174.0833333333335</v>
      </c>
      <c r="G57" s="40">
        <v>1128.7166666666669</v>
      </c>
      <c r="H57" s="40">
        <v>1357.4166666666667</v>
      </c>
      <c r="I57" s="40">
        <v>1402.7833333333335</v>
      </c>
      <c r="J57" s="40">
        <v>1471.7666666666667</v>
      </c>
      <c r="K57" s="31">
        <v>1333.8</v>
      </c>
      <c r="L57" s="31">
        <v>1219.45</v>
      </c>
      <c r="M57" s="31">
        <v>18.279350000000001</v>
      </c>
      <c r="N57" s="1"/>
      <c r="O57" s="1"/>
    </row>
    <row r="58" spans="1:15" ht="12.75" customHeight="1">
      <c r="A58" s="31">
        <v>48</v>
      </c>
      <c r="B58" s="31" t="s">
        <v>64</v>
      </c>
      <c r="C58" s="31">
        <v>16204.2</v>
      </c>
      <c r="D58" s="40">
        <v>16395.733333333334</v>
      </c>
      <c r="E58" s="40">
        <v>15941.466666666667</v>
      </c>
      <c r="F58" s="40">
        <v>15678.733333333334</v>
      </c>
      <c r="G58" s="40">
        <v>15224.466666666667</v>
      </c>
      <c r="H58" s="40">
        <v>16658.466666666667</v>
      </c>
      <c r="I58" s="40">
        <v>17112.733333333337</v>
      </c>
      <c r="J58" s="40">
        <v>17375.466666666667</v>
      </c>
      <c r="K58" s="31">
        <v>16850</v>
      </c>
      <c r="L58" s="31">
        <v>16133</v>
      </c>
      <c r="M58" s="31">
        <v>3.0543499999999999</v>
      </c>
      <c r="N58" s="1"/>
      <c r="O58" s="1"/>
    </row>
    <row r="59" spans="1:15" ht="12" customHeight="1">
      <c r="A59" s="31">
        <v>49</v>
      </c>
      <c r="B59" s="31" t="s">
        <v>246</v>
      </c>
      <c r="C59" s="31">
        <v>5036.3999999999996</v>
      </c>
      <c r="D59" s="40">
        <v>5080.4333333333334</v>
      </c>
      <c r="E59" s="40">
        <v>4962.1166666666668</v>
      </c>
      <c r="F59" s="40">
        <v>4887.833333333333</v>
      </c>
      <c r="G59" s="40">
        <v>4769.5166666666664</v>
      </c>
      <c r="H59" s="40">
        <v>5154.7166666666672</v>
      </c>
      <c r="I59" s="40">
        <v>5273.0333333333347</v>
      </c>
      <c r="J59" s="40">
        <v>5347.3166666666675</v>
      </c>
      <c r="K59" s="31">
        <v>5198.75</v>
      </c>
      <c r="L59" s="31">
        <v>5006.1499999999996</v>
      </c>
      <c r="M59" s="31">
        <v>1.1979900000000001</v>
      </c>
      <c r="N59" s="1"/>
      <c r="O59" s="1"/>
    </row>
    <row r="60" spans="1:15" ht="12.75" customHeight="1">
      <c r="A60" s="31">
        <v>50</v>
      </c>
      <c r="B60" s="31" t="s">
        <v>65</v>
      </c>
      <c r="C60" s="31">
        <v>6901.1</v>
      </c>
      <c r="D60" s="40">
        <v>6930.3666666666659</v>
      </c>
      <c r="E60" s="40">
        <v>6835.7333333333318</v>
      </c>
      <c r="F60" s="40">
        <v>6770.3666666666659</v>
      </c>
      <c r="G60" s="40">
        <v>6675.7333333333318</v>
      </c>
      <c r="H60" s="40">
        <v>6995.7333333333318</v>
      </c>
      <c r="I60" s="40">
        <v>7090.366666666665</v>
      </c>
      <c r="J60" s="40">
        <v>7155.7333333333318</v>
      </c>
      <c r="K60" s="31">
        <v>7025</v>
      </c>
      <c r="L60" s="31">
        <v>6865</v>
      </c>
      <c r="M60" s="31">
        <v>16.805109999999999</v>
      </c>
      <c r="N60" s="1"/>
      <c r="O60" s="1"/>
    </row>
    <row r="61" spans="1:15" ht="12.75" customHeight="1">
      <c r="A61" s="31">
        <v>51</v>
      </c>
      <c r="B61" s="31" t="s">
        <v>315</v>
      </c>
      <c r="C61" s="31">
        <v>3126.55</v>
      </c>
      <c r="D61" s="40">
        <v>3137.5166666666664</v>
      </c>
      <c r="E61" s="40">
        <v>3064.0333333333328</v>
      </c>
      <c r="F61" s="40">
        <v>3001.5166666666664</v>
      </c>
      <c r="G61" s="40">
        <v>2928.0333333333328</v>
      </c>
      <c r="H61" s="40">
        <v>3200.0333333333328</v>
      </c>
      <c r="I61" s="40">
        <v>3273.5166666666664</v>
      </c>
      <c r="J61" s="40">
        <v>3336.0333333333328</v>
      </c>
      <c r="K61" s="31">
        <v>3211</v>
      </c>
      <c r="L61" s="31">
        <v>3075</v>
      </c>
      <c r="M61" s="31">
        <v>0.55188000000000004</v>
      </c>
      <c r="N61" s="1"/>
      <c r="O61" s="1"/>
    </row>
    <row r="62" spans="1:15" ht="12.75" customHeight="1">
      <c r="A62" s="31">
        <v>52</v>
      </c>
      <c r="B62" s="31" t="s">
        <v>66</v>
      </c>
      <c r="C62" s="31">
        <v>2206.15</v>
      </c>
      <c r="D62" s="40">
        <v>2217.7999999999997</v>
      </c>
      <c r="E62" s="40">
        <v>2183.3499999999995</v>
      </c>
      <c r="F62" s="40">
        <v>2160.5499999999997</v>
      </c>
      <c r="G62" s="40">
        <v>2126.0999999999995</v>
      </c>
      <c r="H62" s="40">
        <v>2240.5999999999995</v>
      </c>
      <c r="I62" s="40">
        <v>2275.0499999999993</v>
      </c>
      <c r="J62" s="40">
        <v>2297.8499999999995</v>
      </c>
      <c r="K62" s="31">
        <v>2252.25</v>
      </c>
      <c r="L62" s="31">
        <v>2195</v>
      </c>
      <c r="M62" s="31">
        <v>1.5948800000000001</v>
      </c>
      <c r="N62" s="1"/>
      <c r="O62" s="1"/>
    </row>
    <row r="63" spans="1:15" ht="12.75" customHeight="1">
      <c r="A63" s="31">
        <v>53</v>
      </c>
      <c r="B63" s="31" t="s">
        <v>316</v>
      </c>
      <c r="C63" s="31">
        <v>315.60000000000002</v>
      </c>
      <c r="D63" s="40">
        <v>318.8</v>
      </c>
      <c r="E63" s="40">
        <v>311.8</v>
      </c>
      <c r="F63" s="40">
        <v>308</v>
      </c>
      <c r="G63" s="40">
        <v>301</v>
      </c>
      <c r="H63" s="40">
        <v>322.60000000000002</v>
      </c>
      <c r="I63" s="40">
        <v>329.6</v>
      </c>
      <c r="J63" s="40">
        <v>333.40000000000003</v>
      </c>
      <c r="K63" s="31">
        <v>325.8</v>
      </c>
      <c r="L63" s="31">
        <v>315</v>
      </c>
      <c r="M63" s="31">
        <v>5.1737599999999997</v>
      </c>
      <c r="N63" s="1"/>
      <c r="O63" s="1"/>
    </row>
    <row r="64" spans="1:15" ht="12.75" customHeight="1">
      <c r="A64" s="31">
        <v>54</v>
      </c>
      <c r="B64" s="31" t="s">
        <v>67</v>
      </c>
      <c r="C64" s="31">
        <v>267.05</v>
      </c>
      <c r="D64" s="40">
        <v>269.98333333333329</v>
      </c>
      <c r="E64" s="40">
        <v>262.71666666666658</v>
      </c>
      <c r="F64" s="40">
        <v>258.38333333333327</v>
      </c>
      <c r="G64" s="40">
        <v>251.11666666666656</v>
      </c>
      <c r="H64" s="40">
        <v>274.31666666666661</v>
      </c>
      <c r="I64" s="40">
        <v>281.58333333333337</v>
      </c>
      <c r="J64" s="40">
        <v>285.91666666666663</v>
      </c>
      <c r="K64" s="31">
        <v>277.25</v>
      </c>
      <c r="L64" s="31">
        <v>265.64999999999998</v>
      </c>
      <c r="M64" s="31">
        <v>45.259410000000003</v>
      </c>
      <c r="N64" s="1"/>
      <c r="O64" s="1"/>
    </row>
    <row r="65" spans="1:15" ht="12.75" customHeight="1">
      <c r="A65" s="31">
        <v>55</v>
      </c>
      <c r="B65" s="31" t="s">
        <v>68</v>
      </c>
      <c r="C65" s="31">
        <v>84.9</v>
      </c>
      <c r="D65" s="40">
        <v>86.05</v>
      </c>
      <c r="E65" s="40">
        <v>83.5</v>
      </c>
      <c r="F65" s="40">
        <v>82.100000000000009</v>
      </c>
      <c r="G65" s="40">
        <v>79.550000000000011</v>
      </c>
      <c r="H65" s="40">
        <v>87.449999999999989</v>
      </c>
      <c r="I65" s="40">
        <v>89.999999999999972</v>
      </c>
      <c r="J65" s="40">
        <v>91.399999999999977</v>
      </c>
      <c r="K65" s="31">
        <v>88.6</v>
      </c>
      <c r="L65" s="31">
        <v>84.65</v>
      </c>
      <c r="M65" s="31">
        <v>296.01922999999999</v>
      </c>
      <c r="N65" s="1"/>
      <c r="O65" s="1"/>
    </row>
    <row r="66" spans="1:15" ht="12.75" customHeight="1">
      <c r="A66" s="31">
        <v>56</v>
      </c>
      <c r="B66" s="31" t="s">
        <v>247</v>
      </c>
      <c r="C66" s="31">
        <v>52.7</v>
      </c>
      <c r="D66" s="40">
        <v>53.366666666666674</v>
      </c>
      <c r="E66" s="40">
        <v>51.633333333333347</v>
      </c>
      <c r="F66" s="40">
        <v>50.56666666666667</v>
      </c>
      <c r="G66" s="40">
        <v>48.833333333333343</v>
      </c>
      <c r="H66" s="40">
        <v>54.433333333333351</v>
      </c>
      <c r="I66" s="40">
        <v>56.166666666666671</v>
      </c>
      <c r="J66" s="40">
        <v>57.233333333333356</v>
      </c>
      <c r="K66" s="31">
        <v>55.1</v>
      </c>
      <c r="L66" s="31">
        <v>52.3</v>
      </c>
      <c r="M66" s="31">
        <v>62.521000000000001</v>
      </c>
      <c r="N66" s="1"/>
      <c r="O66" s="1"/>
    </row>
    <row r="67" spans="1:15" ht="12.75" customHeight="1">
      <c r="A67" s="31">
        <v>57</v>
      </c>
      <c r="B67" s="31" t="s">
        <v>310</v>
      </c>
      <c r="C67" s="31">
        <v>2802.2</v>
      </c>
      <c r="D67" s="40">
        <v>2815.5166666666664</v>
      </c>
      <c r="E67" s="40">
        <v>2781.0333333333328</v>
      </c>
      <c r="F67" s="40">
        <v>2759.8666666666663</v>
      </c>
      <c r="G67" s="40">
        <v>2725.3833333333328</v>
      </c>
      <c r="H67" s="40">
        <v>2836.6833333333329</v>
      </c>
      <c r="I67" s="40">
        <v>2871.1666666666665</v>
      </c>
      <c r="J67" s="40">
        <v>2892.333333333333</v>
      </c>
      <c r="K67" s="31">
        <v>2850</v>
      </c>
      <c r="L67" s="31">
        <v>2794.35</v>
      </c>
      <c r="M67" s="31">
        <v>0.13555</v>
      </c>
      <c r="N67" s="1"/>
      <c r="O67" s="1"/>
    </row>
    <row r="68" spans="1:15" ht="12.75" customHeight="1">
      <c r="A68" s="31">
        <v>58</v>
      </c>
      <c r="B68" s="31" t="s">
        <v>69</v>
      </c>
      <c r="C68" s="31">
        <v>1851.65</v>
      </c>
      <c r="D68" s="40">
        <v>1870.7</v>
      </c>
      <c r="E68" s="40">
        <v>1824.75</v>
      </c>
      <c r="F68" s="40">
        <v>1797.85</v>
      </c>
      <c r="G68" s="40">
        <v>1751.8999999999999</v>
      </c>
      <c r="H68" s="40">
        <v>1897.6000000000001</v>
      </c>
      <c r="I68" s="40">
        <v>1943.5500000000004</v>
      </c>
      <c r="J68" s="40">
        <v>1970.4500000000003</v>
      </c>
      <c r="K68" s="31">
        <v>1916.65</v>
      </c>
      <c r="L68" s="31">
        <v>1843.8</v>
      </c>
      <c r="M68" s="31">
        <v>4.4137500000000003</v>
      </c>
      <c r="N68" s="1"/>
      <c r="O68" s="1"/>
    </row>
    <row r="69" spans="1:15" ht="12.75" customHeight="1">
      <c r="A69" s="31">
        <v>59</v>
      </c>
      <c r="B69" s="31" t="s">
        <v>318</v>
      </c>
      <c r="C69" s="31">
        <v>4826.05</v>
      </c>
      <c r="D69" s="40">
        <v>4789.0166666666664</v>
      </c>
      <c r="E69" s="40">
        <v>4727.0333333333328</v>
      </c>
      <c r="F69" s="40">
        <v>4628.0166666666664</v>
      </c>
      <c r="G69" s="40">
        <v>4566.0333333333328</v>
      </c>
      <c r="H69" s="40">
        <v>4888.0333333333328</v>
      </c>
      <c r="I69" s="40">
        <v>4950.0166666666664</v>
      </c>
      <c r="J69" s="40">
        <v>5049.0333333333328</v>
      </c>
      <c r="K69" s="31">
        <v>4851</v>
      </c>
      <c r="L69" s="31">
        <v>4690</v>
      </c>
      <c r="M69" s="31">
        <v>0.22388</v>
      </c>
      <c r="N69" s="1"/>
      <c r="O69" s="1"/>
    </row>
    <row r="70" spans="1:15" ht="12.75" customHeight="1">
      <c r="A70" s="31">
        <v>60</v>
      </c>
      <c r="B70" s="31" t="s">
        <v>248</v>
      </c>
      <c r="C70" s="31">
        <v>1075.45</v>
      </c>
      <c r="D70" s="40">
        <v>1086.2333333333333</v>
      </c>
      <c r="E70" s="40">
        <v>1053.4666666666667</v>
      </c>
      <c r="F70" s="40">
        <v>1031.4833333333333</v>
      </c>
      <c r="G70" s="40">
        <v>998.7166666666667</v>
      </c>
      <c r="H70" s="40">
        <v>1108.2166666666667</v>
      </c>
      <c r="I70" s="40">
        <v>1140.9833333333336</v>
      </c>
      <c r="J70" s="40">
        <v>1162.9666666666667</v>
      </c>
      <c r="K70" s="31">
        <v>1119</v>
      </c>
      <c r="L70" s="31">
        <v>1064.25</v>
      </c>
      <c r="M70" s="31">
        <v>1.40377</v>
      </c>
      <c r="N70" s="1"/>
      <c r="O70" s="1"/>
    </row>
    <row r="71" spans="1:15" ht="12.75" customHeight="1">
      <c r="A71" s="31">
        <v>61</v>
      </c>
      <c r="B71" s="31" t="s">
        <v>319</v>
      </c>
      <c r="C71" s="31">
        <v>395.1</v>
      </c>
      <c r="D71" s="40">
        <v>397.23333333333335</v>
      </c>
      <c r="E71" s="40">
        <v>390.56666666666672</v>
      </c>
      <c r="F71" s="40">
        <v>386.03333333333336</v>
      </c>
      <c r="G71" s="40">
        <v>379.36666666666673</v>
      </c>
      <c r="H71" s="40">
        <v>401.76666666666671</v>
      </c>
      <c r="I71" s="40">
        <v>408.43333333333334</v>
      </c>
      <c r="J71" s="40">
        <v>412.9666666666667</v>
      </c>
      <c r="K71" s="31">
        <v>403.9</v>
      </c>
      <c r="L71" s="31">
        <v>392.7</v>
      </c>
      <c r="M71" s="31">
        <v>2.8186599999999999</v>
      </c>
      <c r="N71" s="1"/>
      <c r="O71" s="1"/>
    </row>
    <row r="72" spans="1:15" ht="12.75" customHeight="1">
      <c r="A72" s="31">
        <v>62</v>
      </c>
      <c r="B72" s="31" t="s">
        <v>71</v>
      </c>
      <c r="C72" s="31">
        <v>201.3</v>
      </c>
      <c r="D72" s="40">
        <v>203.25</v>
      </c>
      <c r="E72" s="40">
        <v>198.35</v>
      </c>
      <c r="F72" s="40">
        <v>195.4</v>
      </c>
      <c r="G72" s="40">
        <v>190.5</v>
      </c>
      <c r="H72" s="40">
        <v>206.2</v>
      </c>
      <c r="I72" s="40">
        <v>211.09999999999997</v>
      </c>
      <c r="J72" s="40">
        <v>214.04999999999998</v>
      </c>
      <c r="K72" s="31">
        <v>208.15</v>
      </c>
      <c r="L72" s="31">
        <v>200.3</v>
      </c>
      <c r="M72" s="31">
        <v>41.831110000000002</v>
      </c>
      <c r="N72" s="1"/>
      <c r="O72" s="1"/>
    </row>
    <row r="73" spans="1:15" ht="12.75" customHeight="1">
      <c r="A73" s="31">
        <v>63</v>
      </c>
      <c r="B73" s="31" t="s">
        <v>311</v>
      </c>
      <c r="C73" s="31">
        <v>1784.75</v>
      </c>
      <c r="D73" s="40">
        <v>1801.5333333333335</v>
      </c>
      <c r="E73" s="40">
        <v>1748.2166666666672</v>
      </c>
      <c r="F73" s="40">
        <v>1711.6833333333336</v>
      </c>
      <c r="G73" s="40">
        <v>1658.3666666666672</v>
      </c>
      <c r="H73" s="40">
        <v>1838.0666666666671</v>
      </c>
      <c r="I73" s="40">
        <v>1891.3833333333332</v>
      </c>
      <c r="J73" s="40">
        <v>1927.916666666667</v>
      </c>
      <c r="K73" s="31">
        <v>1854.85</v>
      </c>
      <c r="L73" s="31">
        <v>1765</v>
      </c>
      <c r="M73" s="31">
        <v>3.0844499999999999</v>
      </c>
      <c r="N73" s="1"/>
      <c r="O73" s="1"/>
    </row>
    <row r="74" spans="1:15" ht="12.75" customHeight="1">
      <c r="A74" s="31">
        <v>64</v>
      </c>
      <c r="B74" s="31" t="s">
        <v>72</v>
      </c>
      <c r="C74" s="31">
        <v>753.25</v>
      </c>
      <c r="D74" s="40">
        <v>756.13333333333333</v>
      </c>
      <c r="E74" s="40">
        <v>748.51666666666665</v>
      </c>
      <c r="F74" s="40">
        <v>743.7833333333333</v>
      </c>
      <c r="G74" s="40">
        <v>736.16666666666663</v>
      </c>
      <c r="H74" s="40">
        <v>760.86666666666667</v>
      </c>
      <c r="I74" s="40">
        <v>768.48333333333323</v>
      </c>
      <c r="J74" s="40">
        <v>773.2166666666667</v>
      </c>
      <c r="K74" s="31">
        <v>763.75</v>
      </c>
      <c r="L74" s="31">
        <v>751.4</v>
      </c>
      <c r="M74" s="31">
        <v>7.8414999999999999</v>
      </c>
      <c r="N74" s="1"/>
      <c r="O74" s="1"/>
    </row>
    <row r="75" spans="1:15" ht="12.75" customHeight="1">
      <c r="A75" s="31">
        <v>65</v>
      </c>
      <c r="B75" s="31" t="s">
        <v>73</v>
      </c>
      <c r="C75" s="31">
        <v>701.05</v>
      </c>
      <c r="D75" s="40">
        <v>708.75</v>
      </c>
      <c r="E75" s="40">
        <v>688.5</v>
      </c>
      <c r="F75" s="40">
        <v>675.95</v>
      </c>
      <c r="G75" s="40">
        <v>655.7</v>
      </c>
      <c r="H75" s="40">
        <v>721.3</v>
      </c>
      <c r="I75" s="40">
        <v>741.55</v>
      </c>
      <c r="J75" s="40">
        <v>754.09999999999991</v>
      </c>
      <c r="K75" s="31">
        <v>729</v>
      </c>
      <c r="L75" s="31">
        <v>696.2</v>
      </c>
      <c r="M75" s="31">
        <v>10.636480000000001</v>
      </c>
      <c r="N75" s="1"/>
      <c r="O75" s="1"/>
    </row>
    <row r="76" spans="1:15" ht="12.75" customHeight="1">
      <c r="A76" s="31">
        <v>66</v>
      </c>
      <c r="B76" s="31" t="s">
        <v>320</v>
      </c>
      <c r="C76" s="31">
        <v>10069.25</v>
      </c>
      <c r="D76" s="40">
        <v>10069.449999999999</v>
      </c>
      <c r="E76" s="40">
        <v>9949.8999999999978</v>
      </c>
      <c r="F76" s="40">
        <v>9830.5499999999993</v>
      </c>
      <c r="G76" s="40">
        <v>9710.9999999999982</v>
      </c>
      <c r="H76" s="40">
        <v>10188.799999999997</v>
      </c>
      <c r="I76" s="40">
        <v>10308.349999999997</v>
      </c>
      <c r="J76" s="40">
        <v>10427.699999999997</v>
      </c>
      <c r="K76" s="31">
        <v>10189</v>
      </c>
      <c r="L76" s="31">
        <v>9950.1</v>
      </c>
      <c r="M76" s="31">
        <v>2.5729999999999999E-2</v>
      </c>
      <c r="N76" s="1"/>
      <c r="O76" s="1"/>
    </row>
    <row r="77" spans="1:15" ht="12.75" customHeight="1">
      <c r="A77" s="31">
        <v>67</v>
      </c>
      <c r="B77" s="31" t="s">
        <v>75</v>
      </c>
      <c r="C77" s="31">
        <v>666.05</v>
      </c>
      <c r="D77" s="40">
        <v>670.94999999999993</v>
      </c>
      <c r="E77" s="40">
        <v>656.19999999999982</v>
      </c>
      <c r="F77" s="40">
        <v>646.34999999999991</v>
      </c>
      <c r="G77" s="40">
        <v>631.5999999999998</v>
      </c>
      <c r="H77" s="40">
        <v>680.79999999999984</v>
      </c>
      <c r="I77" s="40">
        <v>695.55000000000007</v>
      </c>
      <c r="J77" s="40">
        <v>705.39999999999986</v>
      </c>
      <c r="K77" s="31">
        <v>685.7</v>
      </c>
      <c r="L77" s="31">
        <v>661.1</v>
      </c>
      <c r="M77" s="31">
        <v>138.50460000000001</v>
      </c>
      <c r="N77" s="1"/>
      <c r="O77" s="1"/>
    </row>
    <row r="78" spans="1:15" ht="12.75" customHeight="1">
      <c r="A78" s="31">
        <v>68</v>
      </c>
      <c r="B78" s="31" t="s">
        <v>76</v>
      </c>
      <c r="C78" s="31">
        <v>60.15</v>
      </c>
      <c r="D78" s="40">
        <v>61.716666666666661</v>
      </c>
      <c r="E78" s="40">
        <v>58.133333333333326</v>
      </c>
      <c r="F78" s="40">
        <v>56.116666666666667</v>
      </c>
      <c r="G78" s="40">
        <v>52.533333333333331</v>
      </c>
      <c r="H78" s="40">
        <v>63.73333333333332</v>
      </c>
      <c r="I78" s="40">
        <v>67.316666666666649</v>
      </c>
      <c r="J78" s="40">
        <v>69.333333333333314</v>
      </c>
      <c r="K78" s="31">
        <v>65.3</v>
      </c>
      <c r="L78" s="31">
        <v>59.7</v>
      </c>
      <c r="M78" s="31">
        <v>612.15633000000003</v>
      </c>
      <c r="N78" s="1"/>
      <c r="O78" s="1"/>
    </row>
    <row r="79" spans="1:15" ht="12.75" customHeight="1">
      <c r="A79" s="31">
        <v>69</v>
      </c>
      <c r="B79" s="31" t="s">
        <v>77</v>
      </c>
      <c r="C79" s="31">
        <v>353.25</v>
      </c>
      <c r="D79" s="40">
        <v>356.63333333333338</v>
      </c>
      <c r="E79" s="40">
        <v>346.01666666666677</v>
      </c>
      <c r="F79" s="40">
        <v>338.78333333333336</v>
      </c>
      <c r="G79" s="40">
        <v>328.16666666666674</v>
      </c>
      <c r="H79" s="40">
        <v>363.86666666666679</v>
      </c>
      <c r="I79" s="40">
        <v>374.48333333333346</v>
      </c>
      <c r="J79" s="40">
        <v>381.71666666666681</v>
      </c>
      <c r="K79" s="31">
        <v>367.25</v>
      </c>
      <c r="L79" s="31">
        <v>349.4</v>
      </c>
      <c r="M79" s="31">
        <v>21.084440000000001</v>
      </c>
      <c r="N79" s="1"/>
      <c r="O79" s="1"/>
    </row>
    <row r="80" spans="1:15" ht="12.75" customHeight="1">
      <c r="A80" s="31">
        <v>70</v>
      </c>
      <c r="B80" s="31" t="s">
        <v>321</v>
      </c>
      <c r="C80" s="31">
        <v>1387.1</v>
      </c>
      <c r="D80" s="40">
        <v>1397.7666666666664</v>
      </c>
      <c r="E80" s="40">
        <v>1368.6833333333329</v>
      </c>
      <c r="F80" s="40">
        <v>1350.2666666666664</v>
      </c>
      <c r="G80" s="40">
        <v>1321.1833333333329</v>
      </c>
      <c r="H80" s="40">
        <v>1416.1833333333329</v>
      </c>
      <c r="I80" s="40">
        <v>1445.2666666666664</v>
      </c>
      <c r="J80" s="40">
        <v>1463.6833333333329</v>
      </c>
      <c r="K80" s="31">
        <v>1426.85</v>
      </c>
      <c r="L80" s="31">
        <v>1379.35</v>
      </c>
      <c r="M80" s="31">
        <v>0.72699000000000003</v>
      </c>
      <c r="N80" s="1"/>
      <c r="O80" s="1"/>
    </row>
    <row r="81" spans="1:15" ht="12.75" customHeight="1">
      <c r="A81" s="31">
        <v>71</v>
      </c>
      <c r="B81" s="31" t="s">
        <v>323</v>
      </c>
      <c r="C81" s="31">
        <v>6302.3</v>
      </c>
      <c r="D81" s="40">
        <v>6324.1000000000013</v>
      </c>
      <c r="E81" s="40">
        <v>6216.3000000000029</v>
      </c>
      <c r="F81" s="40">
        <v>6130.300000000002</v>
      </c>
      <c r="G81" s="40">
        <v>6022.5000000000036</v>
      </c>
      <c r="H81" s="40">
        <v>6410.1000000000022</v>
      </c>
      <c r="I81" s="40">
        <v>6517.9</v>
      </c>
      <c r="J81" s="40">
        <v>6603.9000000000015</v>
      </c>
      <c r="K81" s="31">
        <v>6431.9</v>
      </c>
      <c r="L81" s="31">
        <v>6238.1</v>
      </c>
      <c r="M81" s="31">
        <v>7.0169999999999996E-2</v>
      </c>
      <c r="N81" s="1"/>
      <c r="O81" s="1"/>
    </row>
    <row r="82" spans="1:15" ht="12.75" customHeight="1">
      <c r="A82" s="31">
        <v>72</v>
      </c>
      <c r="B82" s="31" t="s">
        <v>324</v>
      </c>
      <c r="C82" s="31">
        <v>1015.25</v>
      </c>
      <c r="D82" s="40">
        <v>1006.0833333333334</v>
      </c>
      <c r="E82" s="40">
        <v>992.16666666666674</v>
      </c>
      <c r="F82" s="40">
        <v>969.08333333333337</v>
      </c>
      <c r="G82" s="40">
        <v>955.16666666666674</v>
      </c>
      <c r="H82" s="40">
        <v>1029.1666666666667</v>
      </c>
      <c r="I82" s="40">
        <v>1043.0833333333335</v>
      </c>
      <c r="J82" s="40">
        <v>1066.1666666666667</v>
      </c>
      <c r="K82" s="31">
        <v>1020</v>
      </c>
      <c r="L82" s="31">
        <v>983</v>
      </c>
      <c r="M82" s="31">
        <v>0.69803000000000004</v>
      </c>
      <c r="N82" s="1"/>
      <c r="O82" s="1"/>
    </row>
    <row r="83" spans="1:15" ht="12.75" customHeight="1">
      <c r="A83" s="31">
        <v>73</v>
      </c>
      <c r="B83" s="31" t="s">
        <v>78</v>
      </c>
      <c r="C83" s="31">
        <v>16101.2</v>
      </c>
      <c r="D83" s="40">
        <v>16235.266666666668</v>
      </c>
      <c r="E83" s="40">
        <v>15901.183333333338</v>
      </c>
      <c r="F83" s="40">
        <v>15701.16666666667</v>
      </c>
      <c r="G83" s="40">
        <v>15367.083333333339</v>
      </c>
      <c r="H83" s="40">
        <v>16435.283333333336</v>
      </c>
      <c r="I83" s="40">
        <v>16769.366666666669</v>
      </c>
      <c r="J83" s="40">
        <v>16969.383333333335</v>
      </c>
      <c r="K83" s="31">
        <v>16569.349999999999</v>
      </c>
      <c r="L83" s="31">
        <v>16035.25</v>
      </c>
      <c r="M83" s="31">
        <v>0.27342</v>
      </c>
      <c r="N83" s="1"/>
      <c r="O83" s="1"/>
    </row>
    <row r="84" spans="1:15" ht="12.75" customHeight="1">
      <c r="A84" s="31">
        <v>74</v>
      </c>
      <c r="B84" s="31" t="s">
        <v>80</v>
      </c>
      <c r="C84" s="31">
        <v>384.7</v>
      </c>
      <c r="D84" s="40">
        <v>387.11666666666662</v>
      </c>
      <c r="E84" s="40">
        <v>379.68333333333322</v>
      </c>
      <c r="F84" s="40">
        <v>374.66666666666663</v>
      </c>
      <c r="G84" s="40">
        <v>367.23333333333323</v>
      </c>
      <c r="H84" s="40">
        <v>392.13333333333321</v>
      </c>
      <c r="I84" s="40">
        <v>399.56666666666661</v>
      </c>
      <c r="J84" s="40">
        <v>404.5833333333332</v>
      </c>
      <c r="K84" s="31">
        <v>394.55</v>
      </c>
      <c r="L84" s="31">
        <v>382.1</v>
      </c>
      <c r="M84" s="31">
        <v>80.248609999999999</v>
      </c>
      <c r="N84" s="1"/>
      <c r="O84" s="1"/>
    </row>
    <row r="85" spans="1:15" ht="12.75" customHeight="1">
      <c r="A85" s="31">
        <v>75</v>
      </c>
      <c r="B85" s="31" t="s">
        <v>325</v>
      </c>
      <c r="C85" s="31">
        <v>455.35</v>
      </c>
      <c r="D85" s="40">
        <v>460.86666666666662</v>
      </c>
      <c r="E85" s="40">
        <v>445.08333333333326</v>
      </c>
      <c r="F85" s="40">
        <v>434.81666666666666</v>
      </c>
      <c r="G85" s="40">
        <v>419.0333333333333</v>
      </c>
      <c r="H85" s="40">
        <v>471.13333333333321</v>
      </c>
      <c r="I85" s="40">
        <v>486.91666666666663</v>
      </c>
      <c r="J85" s="40">
        <v>497.18333333333317</v>
      </c>
      <c r="K85" s="31">
        <v>476.65</v>
      </c>
      <c r="L85" s="31">
        <v>450.6</v>
      </c>
      <c r="M85" s="31">
        <v>1.9106700000000001</v>
      </c>
      <c r="N85" s="1"/>
      <c r="O85" s="1"/>
    </row>
    <row r="86" spans="1:15" ht="12.75" customHeight="1">
      <c r="A86" s="31">
        <v>76</v>
      </c>
      <c r="B86" s="31" t="s">
        <v>81</v>
      </c>
      <c r="C86" s="31">
        <v>3536.15</v>
      </c>
      <c r="D86" s="40">
        <v>3530.7166666666667</v>
      </c>
      <c r="E86" s="40">
        <v>3505.4333333333334</v>
      </c>
      <c r="F86" s="40">
        <v>3474.7166666666667</v>
      </c>
      <c r="G86" s="40">
        <v>3449.4333333333334</v>
      </c>
      <c r="H86" s="40">
        <v>3561.4333333333334</v>
      </c>
      <c r="I86" s="40">
        <v>3586.7166666666672</v>
      </c>
      <c r="J86" s="40">
        <v>3617.4333333333334</v>
      </c>
      <c r="K86" s="31">
        <v>3556</v>
      </c>
      <c r="L86" s="31">
        <v>3500</v>
      </c>
      <c r="M86" s="31">
        <v>3.07396</v>
      </c>
      <c r="N86" s="1"/>
      <c r="O86" s="1"/>
    </row>
    <row r="87" spans="1:15" ht="12.75" customHeight="1">
      <c r="A87" s="31">
        <v>77</v>
      </c>
      <c r="B87" s="31" t="s">
        <v>312</v>
      </c>
      <c r="C87" s="31">
        <v>1958.25</v>
      </c>
      <c r="D87" s="40">
        <v>2004.8</v>
      </c>
      <c r="E87" s="40">
        <v>1895.9499999999998</v>
      </c>
      <c r="F87" s="40">
        <v>1833.6499999999999</v>
      </c>
      <c r="G87" s="40">
        <v>1724.7999999999997</v>
      </c>
      <c r="H87" s="40">
        <v>2067.1</v>
      </c>
      <c r="I87" s="40">
        <v>2175.9499999999998</v>
      </c>
      <c r="J87" s="40">
        <v>2238.25</v>
      </c>
      <c r="K87" s="31">
        <v>2113.65</v>
      </c>
      <c r="L87" s="31">
        <v>1942.5</v>
      </c>
      <c r="M87" s="31">
        <v>15.88653</v>
      </c>
      <c r="N87" s="1"/>
      <c r="O87" s="1"/>
    </row>
    <row r="88" spans="1:15" ht="12.75" customHeight="1">
      <c r="A88" s="31">
        <v>78</v>
      </c>
      <c r="B88" s="31" t="s">
        <v>322</v>
      </c>
      <c r="C88" s="31">
        <v>497.85</v>
      </c>
      <c r="D88" s="40">
        <v>503.34999999999997</v>
      </c>
      <c r="E88" s="40">
        <v>484.79999999999995</v>
      </c>
      <c r="F88" s="40">
        <v>471.75</v>
      </c>
      <c r="G88" s="40">
        <v>453.2</v>
      </c>
      <c r="H88" s="40">
        <v>516.39999999999986</v>
      </c>
      <c r="I88" s="40">
        <v>534.95000000000005</v>
      </c>
      <c r="J88" s="40">
        <v>547.99999999999989</v>
      </c>
      <c r="K88" s="31">
        <v>521.9</v>
      </c>
      <c r="L88" s="31">
        <v>490.3</v>
      </c>
      <c r="M88" s="31">
        <v>104.24308000000001</v>
      </c>
      <c r="N88" s="1"/>
      <c r="O88" s="1"/>
    </row>
    <row r="89" spans="1:15" ht="12.75" customHeight="1">
      <c r="A89" s="31">
        <v>79</v>
      </c>
      <c r="B89" s="31" t="s">
        <v>326</v>
      </c>
      <c r="C89" s="31">
        <v>147.9</v>
      </c>
      <c r="D89" s="40">
        <v>149.83333333333334</v>
      </c>
      <c r="E89" s="40">
        <v>144.86666666666667</v>
      </c>
      <c r="F89" s="40">
        <v>141.83333333333334</v>
      </c>
      <c r="G89" s="40">
        <v>136.86666666666667</v>
      </c>
      <c r="H89" s="40">
        <v>152.86666666666667</v>
      </c>
      <c r="I89" s="40">
        <v>157.83333333333331</v>
      </c>
      <c r="J89" s="40">
        <v>160.86666666666667</v>
      </c>
      <c r="K89" s="31">
        <v>154.80000000000001</v>
      </c>
      <c r="L89" s="31">
        <v>146.80000000000001</v>
      </c>
      <c r="M89" s="31">
        <v>13.87763</v>
      </c>
      <c r="N89" s="1"/>
      <c r="O89" s="1"/>
    </row>
    <row r="90" spans="1:15" ht="12.75" customHeight="1">
      <c r="A90" s="31">
        <v>80</v>
      </c>
      <c r="B90" s="31" t="s">
        <v>82</v>
      </c>
      <c r="C90" s="31">
        <v>459.5</v>
      </c>
      <c r="D90" s="40">
        <v>459.34999999999997</v>
      </c>
      <c r="E90" s="40">
        <v>452.69999999999993</v>
      </c>
      <c r="F90" s="40">
        <v>445.9</v>
      </c>
      <c r="G90" s="40">
        <v>439.24999999999994</v>
      </c>
      <c r="H90" s="40">
        <v>466.14999999999992</v>
      </c>
      <c r="I90" s="40">
        <v>472.7999999999999</v>
      </c>
      <c r="J90" s="40">
        <v>479.59999999999991</v>
      </c>
      <c r="K90" s="31">
        <v>466</v>
      </c>
      <c r="L90" s="31">
        <v>452.55</v>
      </c>
      <c r="M90" s="31">
        <v>16.93403</v>
      </c>
      <c r="N90" s="1"/>
      <c r="O90" s="1"/>
    </row>
    <row r="91" spans="1:15" ht="12.75" customHeight="1">
      <c r="A91" s="31">
        <v>81</v>
      </c>
      <c r="B91" s="31" t="s">
        <v>344</v>
      </c>
      <c r="C91" s="31">
        <v>2649.7</v>
      </c>
      <c r="D91" s="40">
        <v>2667.5166666666664</v>
      </c>
      <c r="E91" s="40">
        <v>2596.1833333333329</v>
      </c>
      <c r="F91" s="40">
        <v>2542.6666666666665</v>
      </c>
      <c r="G91" s="40">
        <v>2471.333333333333</v>
      </c>
      <c r="H91" s="40">
        <v>2721.0333333333328</v>
      </c>
      <c r="I91" s="40">
        <v>2792.3666666666668</v>
      </c>
      <c r="J91" s="40">
        <v>2845.8833333333328</v>
      </c>
      <c r="K91" s="31">
        <v>2738.85</v>
      </c>
      <c r="L91" s="31">
        <v>2614</v>
      </c>
      <c r="M91" s="31">
        <v>3.02136</v>
      </c>
      <c r="N91" s="1"/>
      <c r="O91" s="1"/>
    </row>
    <row r="92" spans="1:15" ht="12.75" customHeight="1">
      <c r="A92" s="31">
        <v>82</v>
      </c>
      <c r="B92" s="31" t="s">
        <v>83</v>
      </c>
      <c r="C92" s="31">
        <v>202.1</v>
      </c>
      <c r="D92" s="40">
        <v>204.86666666666667</v>
      </c>
      <c r="E92" s="40">
        <v>198.33333333333334</v>
      </c>
      <c r="F92" s="40">
        <v>194.56666666666666</v>
      </c>
      <c r="G92" s="40">
        <v>188.03333333333333</v>
      </c>
      <c r="H92" s="40">
        <v>208.63333333333335</v>
      </c>
      <c r="I92" s="40">
        <v>215.16666666666666</v>
      </c>
      <c r="J92" s="40">
        <v>218.93333333333337</v>
      </c>
      <c r="K92" s="31">
        <v>211.4</v>
      </c>
      <c r="L92" s="31">
        <v>201.1</v>
      </c>
      <c r="M92" s="31">
        <v>95.137090000000001</v>
      </c>
      <c r="N92" s="1"/>
      <c r="O92" s="1"/>
    </row>
    <row r="93" spans="1:15" ht="12.75" customHeight="1">
      <c r="A93" s="31">
        <v>83</v>
      </c>
      <c r="B93" s="31" t="s">
        <v>330</v>
      </c>
      <c r="C93" s="31">
        <v>549.79999999999995</v>
      </c>
      <c r="D93" s="40">
        <v>561.2833333333333</v>
      </c>
      <c r="E93" s="40">
        <v>535.11666666666656</v>
      </c>
      <c r="F93" s="40">
        <v>520.43333333333328</v>
      </c>
      <c r="G93" s="40">
        <v>494.26666666666654</v>
      </c>
      <c r="H93" s="40">
        <v>575.96666666666658</v>
      </c>
      <c r="I93" s="40">
        <v>602.13333333333333</v>
      </c>
      <c r="J93" s="40">
        <v>616.81666666666661</v>
      </c>
      <c r="K93" s="31">
        <v>587.45000000000005</v>
      </c>
      <c r="L93" s="31">
        <v>546.6</v>
      </c>
      <c r="M93" s="31">
        <v>11.7308</v>
      </c>
      <c r="N93" s="1"/>
      <c r="O93" s="1"/>
    </row>
    <row r="94" spans="1:15" ht="12.75" customHeight="1">
      <c r="A94" s="31">
        <v>84</v>
      </c>
      <c r="B94" s="31" t="s">
        <v>331</v>
      </c>
      <c r="C94" s="31">
        <v>748.65</v>
      </c>
      <c r="D94" s="40">
        <v>758.51666666666677</v>
      </c>
      <c r="E94" s="40">
        <v>735.13333333333355</v>
      </c>
      <c r="F94" s="40">
        <v>721.61666666666679</v>
      </c>
      <c r="G94" s="40">
        <v>698.23333333333358</v>
      </c>
      <c r="H94" s="40">
        <v>772.03333333333353</v>
      </c>
      <c r="I94" s="40">
        <v>795.41666666666674</v>
      </c>
      <c r="J94" s="40">
        <v>808.93333333333351</v>
      </c>
      <c r="K94" s="31">
        <v>781.9</v>
      </c>
      <c r="L94" s="31">
        <v>745</v>
      </c>
      <c r="M94" s="31">
        <v>1.1513800000000001</v>
      </c>
      <c r="N94" s="1"/>
      <c r="O94" s="1"/>
    </row>
    <row r="95" spans="1:15" ht="12.75" customHeight="1">
      <c r="A95" s="31">
        <v>85</v>
      </c>
      <c r="B95" s="31" t="s">
        <v>333</v>
      </c>
      <c r="C95" s="31">
        <v>905.95</v>
      </c>
      <c r="D95" s="40">
        <v>907.66666666666663</v>
      </c>
      <c r="E95" s="40">
        <v>893.33333333333326</v>
      </c>
      <c r="F95" s="40">
        <v>880.71666666666658</v>
      </c>
      <c r="G95" s="40">
        <v>866.38333333333321</v>
      </c>
      <c r="H95" s="40">
        <v>920.2833333333333</v>
      </c>
      <c r="I95" s="40">
        <v>934.61666666666656</v>
      </c>
      <c r="J95" s="40">
        <v>947.23333333333335</v>
      </c>
      <c r="K95" s="31">
        <v>922</v>
      </c>
      <c r="L95" s="31">
        <v>895.05</v>
      </c>
      <c r="M95" s="31">
        <v>1.18431</v>
      </c>
      <c r="N95" s="1"/>
      <c r="O95" s="1"/>
    </row>
    <row r="96" spans="1:15" ht="12.75" customHeight="1">
      <c r="A96" s="31">
        <v>86</v>
      </c>
      <c r="B96" s="31" t="s">
        <v>250</v>
      </c>
      <c r="C96" s="31">
        <v>125.65</v>
      </c>
      <c r="D96" s="40">
        <v>125.43333333333334</v>
      </c>
      <c r="E96" s="40">
        <v>124.86666666666667</v>
      </c>
      <c r="F96" s="40">
        <v>124.08333333333334</v>
      </c>
      <c r="G96" s="40">
        <v>123.51666666666668</v>
      </c>
      <c r="H96" s="40">
        <v>126.21666666666667</v>
      </c>
      <c r="I96" s="40">
        <v>126.78333333333333</v>
      </c>
      <c r="J96" s="40">
        <v>127.56666666666666</v>
      </c>
      <c r="K96" s="31">
        <v>126</v>
      </c>
      <c r="L96" s="31">
        <v>124.65</v>
      </c>
      <c r="M96" s="31">
        <v>12.153729999999999</v>
      </c>
      <c r="N96" s="1"/>
      <c r="O96" s="1"/>
    </row>
    <row r="97" spans="1:15" ht="12.75" customHeight="1">
      <c r="A97" s="31">
        <v>87</v>
      </c>
      <c r="B97" s="31" t="s">
        <v>327</v>
      </c>
      <c r="C97" s="31">
        <v>399.2</v>
      </c>
      <c r="D97" s="40">
        <v>400.38333333333338</v>
      </c>
      <c r="E97" s="40">
        <v>389.76666666666677</v>
      </c>
      <c r="F97" s="40">
        <v>380.33333333333337</v>
      </c>
      <c r="G97" s="40">
        <v>369.71666666666675</v>
      </c>
      <c r="H97" s="40">
        <v>409.81666666666678</v>
      </c>
      <c r="I97" s="40">
        <v>420.43333333333345</v>
      </c>
      <c r="J97" s="40">
        <v>429.86666666666679</v>
      </c>
      <c r="K97" s="31">
        <v>411</v>
      </c>
      <c r="L97" s="31">
        <v>390.95</v>
      </c>
      <c r="M97" s="31">
        <v>3.1249899999999999</v>
      </c>
      <c r="N97" s="1"/>
      <c r="O97" s="1"/>
    </row>
    <row r="98" spans="1:15" ht="12.75" customHeight="1">
      <c r="A98" s="31">
        <v>88</v>
      </c>
      <c r="B98" s="31" t="s">
        <v>336</v>
      </c>
      <c r="C98" s="31">
        <v>1557.7</v>
      </c>
      <c r="D98" s="40">
        <v>1575.8999999999999</v>
      </c>
      <c r="E98" s="40">
        <v>1526.7999999999997</v>
      </c>
      <c r="F98" s="40">
        <v>1495.8999999999999</v>
      </c>
      <c r="G98" s="40">
        <v>1446.7999999999997</v>
      </c>
      <c r="H98" s="40">
        <v>1606.7999999999997</v>
      </c>
      <c r="I98" s="40">
        <v>1655.8999999999996</v>
      </c>
      <c r="J98" s="40">
        <v>1686.7999999999997</v>
      </c>
      <c r="K98" s="31">
        <v>1625</v>
      </c>
      <c r="L98" s="31">
        <v>1545</v>
      </c>
      <c r="M98" s="31">
        <v>11.17107</v>
      </c>
      <c r="N98" s="1"/>
      <c r="O98" s="1"/>
    </row>
    <row r="99" spans="1:15" ht="12.75" customHeight="1">
      <c r="A99" s="31">
        <v>89</v>
      </c>
      <c r="B99" s="31" t="s">
        <v>334</v>
      </c>
      <c r="C99" s="31">
        <v>1118.1500000000001</v>
      </c>
      <c r="D99" s="40">
        <v>1125.0666666666668</v>
      </c>
      <c r="E99" s="40">
        <v>1105.2333333333336</v>
      </c>
      <c r="F99" s="40">
        <v>1092.3166666666668</v>
      </c>
      <c r="G99" s="40">
        <v>1072.4833333333336</v>
      </c>
      <c r="H99" s="40">
        <v>1137.9833333333336</v>
      </c>
      <c r="I99" s="40">
        <v>1157.8166666666671</v>
      </c>
      <c r="J99" s="40">
        <v>1170.7333333333336</v>
      </c>
      <c r="K99" s="31">
        <v>1144.9000000000001</v>
      </c>
      <c r="L99" s="31">
        <v>1112.1500000000001</v>
      </c>
      <c r="M99" s="31">
        <v>0.51637999999999995</v>
      </c>
      <c r="N99" s="1"/>
      <c r="O99" s="1"/>
    </row>
    <row r="100" spans="1:15" ht="12.75" customHeight="1">
      <c r="A100" s="31">
        <v>90</v>
      </c>
      <c r="B100" s="31" t="s">
        <v>335</v>
      </c>
      <c r="C100" s="31">
        <v>21.45</v>
      </c>
      <c r="D100" s="40">
        <v>21.583333333333332</v>
      </c>
      <c r="E100" s="40">
        <v>21.166666666666664</v>
      </c>
      <c r="F100" s="40">
        <v>20.883333333333333</v>
      </c>
      <c r="G100" s="40">
        <v>20.466666666666665</v>
      </c>
      <c r="H100" s="40">
        <v>21.866666666666664</v>
      </c>
      <c r="I100" s="40">
        <v>22.283333333333328</v>
      </c>
      <c r="J100" s="40">
        <v>22.566666666666663</v>
      </c>
      <c r="K100" s="31">
        <v>22</v>
      </c>
      <c r="L100" s="31">
        <v>21.3</v>
      </c>
      <c r="M100" s="31">
        <v>31.459779999999999</v>
      </c>
      <c r="N100" s="1"/>
      <c r="O100" s="1"/>
    </row>
    <row r="101" spans="1:15" ht="12.75" customHeight="1">
      <c r="A101" s="31">
        <v>91</v>
      </c>
      <c r="B101" s="31" t="s">
        <v>337</v>
      </c>
      <c r="C101" s="31">
        <v>577.25</v>
      </c>
      <c r="D101" s="40">
        <v>584.68333333333328</v>
      </c>
      <c r="E101" s="40">
        <v>565.56666666666661</v>
      </c>
      <c r="F101" s="40">
        <v>553.88333333333333</v>
      </c>
      <c r="G101" s="40">
        <v>534.76666666666665</v>
      </c>
      <c r="H101" s="40">
        <v>596.36666666666656</v>
      </c>
      <c r="I101" s="40">
        <v>615.48333333333312</v>
      </c>
      <c r="J101" s="40">
        <v>627.16666666666652</v>
      </c>
      <c r="K101" s="31">
        <v>603.79999999999995</v>
      </c>
      <c r="L101" s="31">
        <v>573</v>
      </c>
      <c r="M101" s="31">
        <v>3.6995800000000001</v>
      </c>
      <c r="N101" s="1"/>
      <c r="O101" s="1"/>
    </row>
    <row r="102" spans="1:15" ht="12.75" customHeight="1">
      <c r="A102" s="31">
        <v>92</v>
      </c>
      <c r="B102" s="31" t="s">
        <v>338</v>
      </c>
      <c r="C102" s="31">
        <v>828.9</v>
      </c>
      <c r="D102" s="40">
        <v>841.51666666666677</v>
      </c>
      <c r="E102" s="40">
        <v>808.38333333333355</v>
      </c>
      <c r="F102" s="40">
        <v>787.86666666666679</v>
      </c>
      <c r="G102" s="40">
        <v>754.73333333333358</v>
      </c>
      <c r="H102" s="40">
        <v>862.03333333333353</v>
      </c>
      <c r="I102" s="40">
        <v>895.16666666666674</v>
      </c>
      <c r="J102" s="40">
        <v>915.68333333333351</v>
      </c>
      <c r="K102" s="31">
        <v>874.65</v>
      </c>
      <c r="L102" s="31">
        <v>821</v>
      </c>
      <c r="M102" s="31">
        <v>4.5744199999999999</v>
      </c>
      <c r="N102" s="1"/>
      <c r="O102" s="1"/>
    </row>
    <row r="103" spans="1:15" ht="12.75" customHeight="1">
      <c r="A103" s="31">
        <v>93</v>
      </c>
      <c r="B103" s="31" t="s">
        <v>339</v>
      </c>
      <c r="C103" s="31">
        <v>4598.5</v>
      </c>
      <c r="D103" s="40">
        <v>4667.666666666667</v>
      </c>
      <c r="E103" s="40">
        <v>4508.0833333333339</v>
      </c>
      <c r="F103" s="40">
        <v>4417.666666666667</v>
      </c>
      <c r="G103" s="40">
        <v>4258.0833333333339</v>
      </c>
      <c r="H103" s="40">
        <v>4758.0833333333339</v>
      </c>
      <c r="I103" s="40">
        <v>4917.6666666666679</v>
      </c>
      <c r="J103" s="40">
        <v>5008.0833333333339</v>
      </c>
      <c r="K103" s="31">
        <v>4827.25</v>
      </c>
      <c r="L103" s="31">
        <v>4577.25</v>
      </c>
      <c r="M103" s="31">
        <v>5.8009999999999999E-2</v>
      </c>
      <c r="N103" s="1"/>
      <c r="O103" s="1"/>
    </row>
    <row r="104" spans="1:15" ht="12.75" customHeight="1">
      <c r="A104" s="31">
        <v>94</v>
      </c>
      <c r="B104" s="31" t="s">
        <v>249</v>
      </c>
      <c r="C104" s="31">
        <v>84.45</v>
      </c>
      <c r="D104" s="40">
        <v>85.90000000000002</v>
      </c>
      <c r="E104" s="40">
        <v>82.650000000000034</v>
      </c>
      <c r="F104" s="40">
        <v>80.850000000000009</v>
      </c>
      <c r="G104" s="40">
        <v>77.600000000000023</v>
      </c>
      <c r="H104" s="40">
        <v>87.700000000000045</v>
      </c>
      <c r="I104" s="40">
        <v>90.950000000000017</v>
      </c>
      <c r="J104" s="40">
        <v>92.750000000000057</v>
      </c>
      <c r="K104" s="31">
        <v>89.15</v>
      </c>
      <c r="L104" s="31">
        <v>84.1</v>
      </c>
      <c r="M104" s="31">
        <v>38.092739999999999</v>
      </c>
      <c r="N104" s="1"/>
      <c r="O104" s="1"/>
    </row>
    <row r="105" spans="1:15" ht="12.75" customHeight="1">
      <c r="A105" s="31">
        <v>95</v>
      </c>
      <c r="B105" s="31" t="s">
        <v>332</v>
      </c>
      <c r="C105" s="31">
        <v>498.2</v>
      </c>
      <c r="D105" s="40">
        <v>501.5</v>
      </c>
      <c r="E105" s="40">
        <v>491.95</v>
      </c>
      <c r="F105" s="40">
        <v>485.7</v>
      </c>
      <c r="G105" s="40">
        <v>476.15</v>
      </c>
      <c r="H105" s="40">
        <v>507.75</v>
      </c>
      <c r="I105" s="40">
        <v>517.29999999999995</v>
      </c>
      <c r="J105" s="40">
        <v>523.54999999999995</v>
      </c>
      <c r="K105" s="31">
        <v>511.05</v>
      </c>
      <c r="L105" s="31">
        <v>495.25</v>
      </c>
      <c r="M105" s="31">
        <v>0.14262</v>
      </c>
      <c r="N105" s="1"/>
      <c r="O105" s="1"/>
    </row>
    <row r="106" spans="1:15" ht="12.75" customHeight="1">
      <c r="A106" s="31">
        <v>96</v>
      </c>
      <c r="B106" s="31" t="s">
        <v>843</v>
      </c>
      <c r="C106" s="31">
        <v>173</v>
      </c>
      <c r="D106" s="40">
        <v>174.75</v>
      </c>
      <c r="E106" s="40">
        <v>169.4</v>
      </c>
      <c r="F106" s="40">
        <v>165.8</v>
      </c>
      <c r="G106" s="40">
        <v>160.45000000000002</v>
      </c>
      <c r="H106" s="40">
        <v>178.35</v>
      </c>
      <c r="I106" s="40">
        <v>183.70000000000002</v>
      </c>
      <c r="J106" s="40">
        <v>187.29999999999998</v>
      </c>
      <c r="K106" s="31">
        <v>180.1</v>
      </c>
      <c r="L106" s="31">
        <v>171.15</v>
      </c>
      <c r="M106" s="31">
        <v>17.722169999999998</v>
      </c>
      <c r="N106" s="1"/>
      <c r="O106" s="1"/>
    </row>
    <row r="107" spans="1:15" ht="12.75" customHeight="1">
      <c r="A107" s="31">
        <v>97</v>
      </c>
      <c r="B107" s="31" t="s">
        <v>340</v>
      </c>
      <c r="C107" s="31">
        <v>230.35</v>
      </c>
      <c r="D107" s="40">
        <v>229.61666666666667</v>
      </c>
      <c r="E107" s="40">
        <v>220.23333333333335</v>
      </c>
      <c r="F107" s="40">
        <v>210.11666666666667</v>
      </c>
      <c r="G107" s="40">
        <v>200.73333333333335</v>
      </c>
      <c r="H107" s="40">
        <v>239.73333333333335</v>
      </c>
      <c r="I107" s="40">
        <v>249.11666666666667</v>
      </c>
      <c r="J107" s="40">
        <v>259.23333333333335</v>
      </c>
      <c r="K107" s="31">
        <v>239</v>
      </c>
      <c r="L107" s="31">
        <v>219.5</v>
      </c>
      <c r="M107" s="31">
        <v>2.12479</v>
      </c>
      <c r="N107" s="1"/>
      <c r="O107" s="1"/>
    </row>
    <row r="108" spans="1:15" ht="12.75" customHeight="1">
      <c r="A108" s="31">
        <v>98</v>
      </c>
      <c r="B108" s="31" t="s">
        <v>341</v>
      </c>
      <c r="C108" s="31">
        <v>386.75</v>
      </c>
      <c r="D108" s="40">
        <v>392.15000000000003</v>
      </c>
      <c r="E108" s="40">
        <v>379.80000000000007</v>
      </c>
      <c r="F108" s="40">
        <v>372.85</v>
      </c>
      <c r="G108" s="40">
        <v>360.50000000000006</v>
      </c>
      <c r="H108" s="40">
        <v>399.10000000000008</v>
      </c>
      <c r="I108" s="40">
        <v>411.4500000000001</v>
      </c>
      <c r="J108" s="40">
        <v>418.40000000000009</v>
      </c>
      <c r="K108" s="31">
        <v>404.5</v>
      </c>
      <c r="L108" s="31">
        <v>385.2</v>
      </c>
      <c r="M108" s="31">
        <v>16.090699999999998</v>
      </c>
      <c r="N108" s="1"/>
      <c r="O108" s="1"/>
    </row>
    <row r="109" spans="1:15" ht="12.75" customHeight="1">
      <c r="A109" s="31">
        <v>99</v>
      </c>
      <c r="B109" s="31" t="s">
        <v>84</v>
      </c>
      <c r="C109" s="31">
        <v>510.35</v>
      </c>
      <c r="D109" s="40">
        <v>520.9666666666667</v>
      </c>
      <c r="E109" s="40">
        <v>496.48333333333335</v>
      </c>
      <c r="F109" s="40">
        <v>482.61666666666667</v>
      </c>
      <c r="G109" s="40">
        <v>458.13333333333333</v>
      </c>
      <c r="H109" s="40">
        <v>534.83333333333337</v>
      </c>
      <c r="I109" s="40">
        <v>559.31666666666672</v>
      </c>
      <c r="J109" s="40">
        <v>573.18333333333339</v>
      </c>
      <c r="K109" s="31">
        <v>545.45000000000005</v>
      </c>
      <c r="L109" s="31">
        <v>507.1</v>
      </c>
      <c r="M109" s="31">
        <v>44.677750000000003</v>
      </c>
      <c r="N109" s="1"/>
      <c r="O109" s="1"/>
    </row>
    <row r="110" spans="1:15" ht="12.75" customHeight="1">
      <c r="A110" s="31">
        <v>100</v>
      </c>
      <c r="B110" s="31" t="s">
        <v>342</v>
      </c>
      <c r="C110" s="31">
        <v>669.7</v>
      </c>
      <c r="D110" s="40">
        <v>669.55000000000007</v>
      </c>
      <c r="E110" s="40">
        <v>652.25000000000011</v>
      </c>
      <c r="F110" s="40">
        <v>634.80000000000007</v>
      </c>
      <c r="G110" s="40">
        <v>617.50000000000011</v>
      </c>
      <c r="H110" s="40">
        <v>687.00000000000011</v>
      </c>
      <c r="I110" s="40">
        <v>704.30000000000007</v>
      </c>
      <c r="J110" s="40">
        <v>721.75000000000011</v>
      </c>
      <c r="K110" s="31">
        <v>686.85</v>
      </c>
      <c r="L110" s="31">
        <v>652.1</v>
      </c>
      <c r="M110" s="31">
        <v>0.22825000000000001</v>
      </c>
      <c r="N110" s="1"/>
      <c r="O110" s="1"/>
    </row>
    <row r="111" spans="1:15" ht="12.75" customHeight="1">
      <c r="A111" s="31">
        <v>101</v>
      </c>
      <c r="B111" s="31" t="s">
        <v>85</v>
      </c>
      <c r="C111" s="31">
        <v>860.2</v>
      </c>
      <c r="D111" s="40">
        <v>864.9</v>
      </c>
      <c r="E111" s="40">
        <v>845.3</v>
      </c>
      <c r="F111" s="40">
        <v>830.4</v>
      </c>
      <c r="G111" s="40">
        <v>810.8</v>
      </c>
      <c r="H111" s="40">
        <v>879.8</v>
      </c>
      <c r="I111" s="40">
        <v>899.40000000000009</v>
      </c>
      <c r="J111" s="40">
        <v>914.3</v>
      </c>
      <c r="K111" s="31">
        <v>884.5</v>
      </c>
      <c r="L111" s="31">
        <v>850</v>
      </c>
      <c r="M111" s="31">
        <v>28.247029999999999</v>
      </c>
      <c r="N111" s="1"/>
      <c r="O111" s="1"/>
    </row>
    <row r="112" spans="1:15" ht="12.75" customHeight="1">
      <c r="A112" s="31">
        <v>102</v>
      </c>
      <c r="B112" s="31" t="s">
        <v>86</v>
      </c>
      <c r="C112" s="31">
        <v>146.44999999999999</v>
      </c>
      <c r="D112" s="40">
        <v>147.28333333333333</v>
      </c>
      <c r="E112" s="40">
        <v>145.16666666666666</v>
      </c>
      <c r="F112" s="40">
        <v>143.88333333333333</v>
      </c>
      <c r="G112" s="40">
        <v>141.76666666666665</v>
      </c>
      <c r="H112" s="40">
        <v>148.56666666666666</v>
      </c>
      <c r="I112" s="40">
        <v>150.68333333333334</v>
      </c>
      <c r="J112" s="40">
        <v>151.96666666666667</v>
      </c>
      <c r="K112" s="31">
        <v>149.4</v>
      </c>
      <c r="L112" s="31">
        <v>146</v>
      </c>
      <c r="M112" s="31">
        <v>87.582840000000004</v>
      </c>
      <c r="N112" s="1"/>
      <c r="O112" s="1"/>
    </row>
    <row r="113" spans="1:15" ht="12.75" customHeight="1">
      <c r="A113" s="31">
        <v>103</v>
      </c>
      <c r="B113" s="31" t="s">
        <v>343</v>
      </c>
      <c r="C113" s="31">
        <v>340.85</v>
      </c>
      <c r="D113" s="40">
        <v>341.58333333333331</v>
      </c>
      <c r="E113" s="40">
        <v>337.26666666666665</v>
      </c>
      <c r="F113" s="40">
        <v>333.68333333333334</v>
      </c>
      <c r="G113" s="40">
        <v>329.36666666666667</v>
      </c>
      <c r="H113" s="40">
        <v>345.16666666666663</v>
      </c>
      <c r="I113" s="40">
        <v>349.48333333333335</v>
      </c>
      <c r="J113" s="40">
        <v>353.06666666666661</v>
      </c>
      <c r="K113" s="31">
        <v>345.9</v>
      </c>
      <c r="L113" s="31">
        <v>338</v>
      </c>
      <c r="M113" s="31">
        <v>0.79930000000000001</v>
      </c>
      <c r="N113" s="1"/>
      <c r="O113" s="1"/>
    </row>
    <row r="114" spans="1:15" ht="12.75" customHeight="1">
      <c r="A114" s="31">
        <v>104</v>
      </c>
      <c r="B114" s="31" t="s">
        <v>88</v>
      </c>
      <c r="C114" s="31">
        <v>5392.95</v>
      </c>
      <c r="D114" s="40">
        <v>5412.4833333333336</v>
      </c>
      <c r="E114" s="40">
        <v>5326.4666666666672</v>
      </c>
      <c r="F114" s="40">
        <v>5259.9833333333336</v>
      </c>
      <c r="G114" s="40">
        <v>5173.9666666666672</v>
      </c>
      <c r="H114" s="40">
        <v>5478.9666666666672</v>
      </c>
      <c r="I114" s="40">
        <v>5564.9833333333336</v>
      </c>
      <c r="J114" s="40">
        <v>5631.4666666666672</v>
      </c>
      <c r="K114" s="31">
        <v>5498.5</v>
      </c>
      <c r="L114" s="31">
        <v>5346</v>
      </c>
      <c r="M114" s="31">
        <v>3.6070700000000002</v>
      </c>
      <c r="N114" s="1"/>
      <c r="O114" s="1"/>
    </row>
    <row r="115" spans="1:15" ht="12.75" customHeight="1">
      <c r="A115" s="31">
        <v>105</v>
      </c>
      <c r="B115" s="31" t="s">
        <v>89</v>
      </c>
      <c r="C115" s="31">
        <v>1428.9</v>
      </c>
      <c r="D115" s="40">
        <v>1429.8</v>
      </c>
      <c r="E115" s="40">
        <v>1409.6</v>
      </c>
      <c r="F115" s="40">
        <v>1390.3</v>
      </c>
      <c r="G115" s="40">
        <v>1370.1</v>
      </c>
      <c r="H115" s="40">
        <v>1449.1</v>
      </c>
      <c r="I115" s="40">
        <v>1469.3000000000002</v>
      </c>
      <c r="J115" s="40">
        <v>1488.6</v>
      </c>
      <c r="K115" s="31">
        <v>1450</v>
      </c>
      <c r="L115" s="31">
        <v>1410.5</v>
      </c>
      <c r="M115" s="31">
        <v>5.8655600000000003</v>
      </c>
      <c r="N115" s="1"/>
      <c r="O115" s="1"/>
    </row>
    <row r="116" spans="1:15" ht="12.75" customHeight="1">
      <c r="A116" s="31">
        <v>106</v>
      </c>
      <c r="B116" s="31" t="s">
        <v>90</v>
      </c>
      <c r="C116" s="31">
        <v>625</v>
      </c>
      <c r="D116" s="40">
        <v>631.16666666666663</v>
      </c>
      <c r="E116" s="40">
        <v>615.33333333333326</v>
      </c>
      <c r="F116" s="40">
        <v>605.66666666666663</v>
      </c>
      <c r="G116" s="40">
        <v>589.83333333333326</v>
      </c>
      <c r="H116" s="40">
        <v>640.83333333333326</v>
      </c>
      <c r="I116" s="40">
        <v>656.66666666666652</v>
      </c>
      <c r="J116" s="40">
        <v>666.33333333333326</v>
      </c>
      <c r="K116" s="31">
        <v>647</v>
      </c>
      <c r="L116" s="31">
        <v>621.5</v>
      </c>
      <c r="M116" s="31">
        <v>9.5708099999999998</v>
      </c>
      <c r="N116" s="1"/>
      <c r="O116" s="1"/>
    </row>
    <row r="117" spans="1:15" ht="12.75" customHeight="1">
      <c r="A117" s="31">
        <v>107</v>
      </c>
      <c r="B117" s="31" t="s">
        <v>91</v>
      </c>
      <c r="C117" s="31">
        <v>727.75</v>
      </c>
      <c r="D117" s="40">
        <v>730.06666666666661</v>
      </c>
      <c r="E117" s="40">
        <v>719.68333333333317</v>
      </c>
      <c r="F117" s="40">
        <v>711.61666666666656</v>
      </c>
      <c r="G117" s="40">
        <v>701.23333333333312</v>
      </c>
      <c r="H117" s="40">
        <v>738.13333333333321</v>
      </c>
      <c r="I117" s="40">
        <v>748.51666666666665</v>
      </c>
      <c r="J117" s="40">
        <v>756.58333333333326</v>
      </c>
      <c r="K117" s="31">
        <v>740.45</v>
      </c>
      <c r="L117" s="31">
        <v>722</v>
      </c>
      <c r="M117" s="31">
        <v>8.1046700000000005</v>
      </c>
      <c r="N117" s="1"/>
      <c r="O117" s="1"/>
    </row>
    <row r="118" spans="1:15" ht="12.75" customHeight="1">
      <c r="A118" s="31">
        <v>108</v>
      </c>
      <c r="B118" s="31" t="s">
        <v>345</v>
      </c>
      <c r="C118" s="31">
        <v>641.9</v>
      </c>
      <c r="D118" s="40">
        <v>638.35</v>
      </c>
      <c r="E118" s="40">
        <v>618.55000000000007</v>
      </c>
      <c r="F118" s="40">
        <v>595.20000000000005</v>
      </c>
      <c r="G118" s="40">
        <v>575.40000000000009</v>
      </c>
      <c r="H118" s="40">
        <v>661.7</v>
      </c>
      <c r="I118" s="40">
        <v>681.5</v>
      </c>
      <c r="J118" s="40">
        <v>704.85</v>
      </c>
      <c r="K118" s="31">
        <v>658.15</v>
      </c>
      <c r="L118" s="31">
        <v>615</v>
      </c>
      <c r="M118" s="31">
        <v>1.3041700000000001</v>
      </c>
      <c r="N118" s="1"/>
      <c r="O118" s="1"/>
    </row>
    <row r="119" spans="1:15" ht="12.75" customHeight="1">
      <c r="A119" s="31">
        <v>109</v>
      </c>
      <c r="B119" s="31" t="s">
        <v>328</v>
      </c>
      <c r="C119" s="31">
        <v>3000.35</v>
      </c>
      <c r="D119" s="40">
        <v>3011.9666666666667</v>
      </c>
      <c r="E119" s="40">
        <v>2978.3833333333332</v>
      </c>
      <c r="F119" s="40">
        <v>2956.4166666666665</v>
      </c>
      <c r="G119" s="40">
        <v>2922.833333333333</v>
      </c>
      <c r="H119" s="40">
        <v>3033.9333333333334</v>
      </c>
      <c r="I119" s="40">
        <v>3067.5166666666664</v>
      </c>
      <c r="J119" s="40">
        <v>3089.4833333333336</v>
      </c>
      <c r="K119" s="31">
        <v>3045.55</v>
      </c>
      <c r="L119" s="31">
        <v>2990</v>
      </c>
      <c r="M119" s="31">
        <v>0.24984000000000001</v>
      </c>
      <c r="N119" s="1"/>
      <c r="O119" s="1"/>
    </row>
    <row r="120" spans="1:15" ht="12.75" customHeight="1">
      <c r="A120" s="31">
        <v>110</v>
      </c>
      <c r="B120" s="31" t="s">
        <v>251</v>
      </c>
      <c r="C120" s="31">
        <v>417.85</v>
      </c>
      <c r="D120" s="40">
        <v>418.45</v>
      </c>
      <c r="E120" s="40">
        <v>412.4</v>
      </c>
      <c r="F120" s="40">
        <v>406.95</v>
      </c>
      <c r="G120" s="40">
        <v>400.9</v>
      </c>
      <c r="H120" s="40">
        <v>423.9</v>
      </c>
      <c r="I120" s="40">
        <v>429.95000000000005</v>
      </c>
      <c r="J120" s="40">
        <v>435.4</v>
      </c>
      <c r="K120" s="31">
        <v>424.5</v>
      </c>
      <c r="L120" s="31">
        <v>413</v>
      </c>
      <c r="M120" s="31">
        <v>14.999359999999999</v>
      </c>
      <c r="N120" s="1"/>
      <c r="O120" s="1"/>
    </row>
    <row r="121" spans="1:15" ht="12.75" customHeight="1">
      <c r="A121" s="31">
        <v>111</v>
      </c>
      <c r="B121" s="31" t="s">
        <v>329</v>
      </c>
      <c r="C121" s="31">
        <v>256.60000000000002</v>
      </c>
      <c r="D121" s="40">
        <v>257.86666666666662</v>
      </c>
      <c r="E121" s="40">
        <v>252.78333333333325</v>
      </c>
      <c r="F121" s="40">
        <v>248.96666666666664</v>
      </c>
      <c r="G121" s="40">
        <v>243.88333333333327</v>
      </c>
      <c r="H121" s="40">
        <v>261.68333333333322</v>
      </c>
      <c r="I121" s="40">
        <v>266.76666666666659</v>
      </c>
      <c r="J121" s="40">
        <v>270.5833333333332</v>
      </c>
      <c r="K121" s="31">
        <v>262.95</v>
      </c>
      <c r="L121" s="31">
        <v>254.05</v>
      </c>
      <c r="M121" s="31">
        <v>0.55545</v>
      </c>
      <c r="N121" s="1"/>
      <c r="O121" s="1"/>
    </row>
    <row r="122" spans="1:15" ht="12.75" customHeight="1">
      <c r="A122" s="31">
        <v>112</v>
      </c>
      <c r="B122" s="31" t="s">
        <v>92</v>
      </c>
      <c r="C122" s="31">
        <v>140</v>
      </c>
      <c r="D122" s="40">
        <v>141.11666666666667</v>
      </c>
      <c r="E122" s="40">
        <v>138.38333333333335</v>
      </c>
      <c r="F122" s="40">
        <v>136.76666666666668</v>
      </c>
      <c r="G122" s="40">
        <v>134.03333333333336</v>
      </c>
      <c r="H122" s="40">
        <v>142.73333333333335</v>
      </c>
      <c r="I122" s="40">
        <v>145.4666666666667</v>
      </c>
      <c r="J122" s="40">
        <v>147.08333333333334</v>
      </c>
      <c r="K122" s="31">
        <v>143.85</v>
      </c>
      <c r="L122" s="31">
        <v>139.5</v>
      </c>
      <c r="M122" s="31">
        <v>13.320399999999999</v>
      </c>
      <c r="N122" s="1"/>
      <c r="O122" s="1"/>
    </row>
    <row r="123" spans="1:15" ht="12.75" customHeight="1">
      <c r="A123" s="31">
        <v>113</v>
      </c>
      <c r="B123" s="31" t="s">
        <v>93</v>
      </c>
      <c r="C123" s="31">
        <v>915.7</v>
      </c>
      <c r="D123" s="40">
        <v>923.73333333333323</v>
      </c>
      <c r="E123" s="40">
        <v>905.96666666666647</v>
      </c>
      <c r="F123" s="40">
        <v>896.23333333333323</v>
      </c>
      <c r="G123" s="40">
        <v>878.46666666666647</v>
      </c>
      <c r="H123" s="40">
        <v>933.46666666666647</v>
      </c>
      <c r="I123" s="40">
        <v>951.23333333333312</v>
      </c>
      <c r="J123" s="40">
        <v>960.96666666666647</v>
      </c>
      <c r="K123" s="31">
        <v>941.5</v>
      </c>
      <c r="L123" s="31">
        <v>914</v>
      </c>
      <c r="M123" s="31">
        <v>5.8925799999999997</v>
      </c>
      <c r="N123" s="1"/>
      <c r="O123" s="1"/>
    </row>
    <row r="124" spans="1:15" ht="12.75" customHeight="1">
      <c r="A124" s="31">
        <v>114</v>
      </c>
      <c r="B124" s="31" t="s">
        <v>346</v>
      </c>
      <c r="C124" s="31">
        <v>984.95</v>
      </c>
      <c r="D124" s="40">
        <v>990.23333333333323</v>
      </c>
      <c r="E124" s="40">
        <v>970.01666666666642</v>
      </c>
      <c r="F124" s="40">
        <v>955.08333333333314</v>
      </c>
      <c r="G124" s="40">
        <v>934.86666666666633</v>
      </c>
      <c r="H124" s="40">
        <v>1005.1666666666665</v>
      </c>
      <c r="I124" s="40">
        <v>1025.3833333333334</v>
      </c>
      <c r="J124" s="40">
        <v>1040.3166666666666</v>
      </c>
      <c r="K124" s="31">
        <v>1010.45</v>
      </c>
      <c r="L124" s="31">
        <v>975.3</v>
      </c>
      <c r="M124" s="31">
        <v>2.9030399999999998</v>
      </c>
      <c r="N124" s="1"/>
      <c r="O124" s="1"/>
    </row>
    <row r="125" spans="1:15" ht="12.75" customHeight="1">
      <c r="A125" s="31">
        <v>115</v>
      </c>
      <c r="B125" s="31" t="s">
        <v>94</v>
      </c>
      <c r="C125" s="31">
        <v>564.75</v>
      </c>
      <c r="D125" s="40">
        <v>566.1</v>
      </c>
      <c r="E125" s="40">
        <v>560.20000000000005</v>
      </c>
      <c r="F125" s="40">
        <v>555.65</v>
      </c>
      <c r="G125" s="40">
        <v>549.75</v>
      </c>
      <c r="H125" s="40">
        <v>570.65000000000009</v>
      </c>
      <c r="I125" s="40">
        <v>576.54999999999995</v>
      </c>
      <c r="J125" s="40">
        <v>581.10000000000014</v>
      </c>
      <c r="K125" s="31">
        <v>572</v>
      </c>
      <c r="L125" s="31">
        <v>561.54999999999995</v>
      </c>
      <c r="M125" s="31">
        <v>18.845210000000002</v>
      </c>
      <c r="N125" s="1"/>
      <c r="O125" s="1"/>
    </row>
    <row r="126" spans="1:15" ht="12.75" customHeight="1">
      <c r="A126" s="31">
        <v>116</v>
      </c>
      <c r="B126" s="31" t="s">
        <v>252</v>
      </c>
      <c r="C126" s="31">
        <v>1854.3</v>
      </c>
      <c r="D126" s="40">
        <v>1856.75</v>
      </c>
      <c r="E126" s="40">
        <v>1813.6</v>
      </c>
      <c r="F126" s="40">
        <v>1772.8999999999999</v>
      </c>
      <c r="G126" s="40">
        <v>1729.7499999999998</v>
      </c>
      <c r="H126" s="40">
        <v>1897.45</v>
      </c>
      <c r="I126" s="40">
        <v>1940.6000000000001</v>
      </c>
      <c r="J126" s="40">
        <v>1981.3000000000002</v>
      </c>
      <c r="K126" s="31">
        <v>1899.9</v>
      </c>
      <c r="L126" s="31">
        <v>1816.05</v>
      </c>
      <c r="M126" s="31">
        <v>1.6855</v>
      </c>
      <c r="N126" s="1"/>
      <c r="O126" s="1"/>
    </row>
    <row r="127" spans="1:15" ht="12.75" customHeight="1">
      <c r="A127" s="31">
        <v>117</v>
      </c>
      <c r="B127" s="31" t="s">
        <v>351</v>
      </c>
      <c r="C127" s="31">
        <v>495.2</v>
      </c>
      <c r="D127" s="40">
        <v>499.98333333333329</v>
      </c>
      <c r="E127" s="40">
        <v>486.31666666666661</v>
      </c>
      <c r="F127" s="40">
        <v>477.43333333333334</v>
      </c>
      <c r="G127" s="40">
        <v>463.76666666666665</v>
      </c>
      <c r="H127" s="40">
        <v>508.86666666666656</v>
      </c>
      <c r="I127" s="40">
        <v>522.53333333333319</v>
      </c>
      <c r="J127" s="40">
        <v>531.41666666666652</v>
      </c>
      <c r="K127" s="31">
        <v>513.65</v>
      </c>
      <c r="L127" s="31">
        <v>491.1</v>
      </c>
      <c r="M127" s="31">
        <v>2.8662000000000001</v>
      </c>
      <c r="N127" s="1"/>
      <c r="O127" s="1"/>
    </row>
    <row r="128" spans="1:15" ht="12.75" customHeight="1">
      <c r="A128" s="31">
        <v>118</v>
      </c>
      <c r="B128" s="31" t="s">
        <v>347</v>
      </c>
      <c r="C128" s="31">
        <v>82.85</v>
      </c>
      <c r="D128" s="40">
        <v>83.016666666666666</v>
      </c>
      <c r="E128" s="40">
        <v>82.183333333333337</v>
      </c>
      <c r="F128" s="40">
        <v>81.516666666666666</v>
      </c>
      <c r="G128" s="40">
        <v>80.683333333333337</v>
      </c>
      <c r="H128" s="40">
        <v>83.683333333333337</v>
      </c>
      <c r="I128" s="40">
        <v>84.51666666666668</v>
      </c>
      <c r="J128" s="40">
        <v>85.183333333333337</v>
      </c>
      <c r="K128" s="31">
        <v>83.85</v>
      </c>
      <c r="L128" s="31">
        <v>82.35</v>
      </c>
      <c r="M128" s="31">
        <v>10.257669999999999</v>
      </c>
      <c r="N128" s="1"/>
      <c r="O128" s="1"/>
    </row>
    <row r="129" spans="1:15" ht="12.75" customHeight="1">
      <c r="A129" s="31">
        <v>119</v>
      </c>
      <c r="B129" s="31" t="s">
        <v>348</v>
      </c>
      <c r="C129" s="31">
        <v>994.1</v>
      </c>
      <c r="D129" s="40">
        <v>996.86666666666667</v>
      </c>
      <c r="E129" s="40">
        <v>979.23333333333335</v>
      </c>
      <c r="F129" s="40">
        <v>964.36666666666667</v>
      </c>
      <c r="G129" s="40">
        <v>946.73333333333335</v>
      </c>
      <c r="H129" s="40">
        <v>1011.7333333333333</v>
      </c>
      <c r="I129" s="40">
        <v>1029.3666666666668</v>
      </c>
      <c r="J129" s="40">
        <v>1044.2333333333333</v>
      </c>
      <c r="K129" s="31">
        <v>1014.5</v>
      </c>
      <c r="L129" s="31">
        <v>982</v>
      </c>
      <c r="M129" s="31">
        <v>0.42287000000000002</v>
      </c>
      <c r="N129" s="1"/>
      <c r="O129" s="1"/>
    </row>
    <row r="130" spans="1:15" ht="12.75" customHeight="1">
      <c r="A130" s="31">
        <v>120</v>
      </c>
      <c r="B130" s="31" t="s">
        <v>95</v>
      </c>
      <c r="C130" s="31">
        <v>2274.1999999999998</v>
      </c>
      <c r="D130" s="40">
        <v>2299.15</v>
      </c>
      <c r="E130" s="40">
        <v>2228.3500000000004</v>
      </c>
      <c r="F130" s="40">
        <v>2182.5000000000005</v>
      </c>
      <c r="G130" s="40">
        <v>2111.7000000000007</v>
      </c>
      <c r="H130" s="40">
        <v>2345</v>
      </c>
      <c r="I130" s="40">
        <v>2415.8000000000002</v>
      </c>
      <c r="J130" s="40">
        <v>2461.6499999999996</v>
      </c>
      <c r="K130" s="31">
        <v>2369.9499999999998</v>
      </c>
      <c r="L130" s="31">
        <v>2253.3000000000002</v>
      </c>
      <c r="M130" s="31">
        <v>5.5869499999999999</v>
      </c>
      <c r="N130" s="1"/>
      <c r="O130" s="1"/>
    </row>
    <row r="131" spans="1:15" ht="12.75" customHeight="1">
      <c r="A131" s="31">
        <v>121</v>
      </c>
      <c r="B131" s="31" t="s">
        <v>349</v>
      </c>
      <c r="C131" s="31">
        <v>276.39999999999998</v>
      </c>
      <c r="D131" s="40">
        <v>277.04999999999995</v>
      </c>
      <c r="E131" s="40">
        <v>268.64999999999992</v>
      </c>
      <c r="F131" s="40">
        <v>260.89999999999998</v>
      </c>
      <c r="G131" s="40">
        <v>252.49999999999994</v>
      </c>
      <c r="H131" s="40">
        <v>284.7999999999999</v>
      </c>
      <c r="I131" s="40">
        <v>293.2</v>
      </c>
      <c r="J131" s="40">
        <v>300.94999999999987</v>
      </c>
      <c r="K131" s="31">
        <v>285.45</v>
      </c>
      <c r="L131" s="31">
        <v>269.3</v>
      </c>
      <c r="M131" s="31">
        <v>58.058720000000001</v>
      </c>
      <c r="N131" s="1"/>
      <c r="O131" s="1"/>
    </row>
    <row r="132" spans="1:15" ht="12.75" customHeight="1">
      <c r="A132" s="31">
        <v>122</v>
      </c>
      <c r="B132" s="31" t="s">
        <v>253</v>
      </c>
      <c r="C132" s="31">
        <v>155.6</v>
      </c>
      <c r="D132" s="40">
        <v>158.41666666666666</v>
      </c>
      <c r="E132" s="40">
        <v>148.88333333333333</v>
      </c>
      <c r="F132" s="40">
        <v>142.16666666666666</v>
      </c>
      <c r="G132" s="40">
        <v>132.63333333333333</v>
      </c>
      <c r="H132" s="40">
        <v>165.13333333333333</v>
      </c>
      <c r="I132" s="40">
        <v>174.66666666666669</v>
      </c>
      <c r="J132" s="40">
        <v>181.38333333333333</v>
      </c>
      <c r="K132" s="31">
        <v>167.95</v>
      </c>
      <c r="L132" s="31">
        <v>151.69999999999999</v>
      </c>
      <c r="M132" s="31">
        <v>44.523339999999997</v>
      </c>
      <c r="N132" s="1"/>
      <c r="O132" s="1"/>
    </row>
    <row r="133" spans="1:15" ht="12.75" customHeight="1">
      <c r="A133" s="31">
        <v>123</v>
      </c>
      <c r="B133" s="31" t="s">
        <v>350</v>
      </c>
      <c r="C133" s="31">
        <v>749.1</v>
      </c>
      <c r="D133" s="40">
        <v>751.36666666666667</v>
      </c>
      <c r="E133" s="40">
        <v>743.73333333333335</v>
      </c>
      <c r="F133" s="40">
        <v>738.36666666666667</v>
      </c>
      <c r="G133" s="40">
        <v>730.73333333333335</v>
      </c>
      <c r="H133" s="40">
        <v>756.73333333333335</v>
      </c>
      <c r="I133" s="40">
        <v>764.36666666666679</v>
      </c>
      <c r="J133" s="40">
        <v>769.73333333333335</v>
      </c>
      <c r="K133" s="31">
        <v>759</v>
      </c>
      <c r="L133" s="31">
        <v>746</v>
      </c>
      <c r="M133" s="31">
        <v>0.14910999999999999</v>
      </c>
      <c r="N133" s="1"/>
      <c r="O133" s="1"/>
    </row>
    <row r="134" spans="1:15" ht="12.75" customHeight="1">
      <c r="A134" s="31">
        <v>124</v>
      </c>
      <c r="B134" s="31" t="s">
        <v>96</v>
      </c>
      <c r="C134" s="31">
        <v>4511.45</v>
      </c>
      <c r="D134" s="40">
        <v>4546.2</v>
      </c>
      <c r="E134" s="40">
        <v>4467.3999999999996</v>
      </c>
      <c r="F134" s="40">
        <v>4423.3499999999995</v>
      </c>
      <c r="G134" s="40">
        <v>4344.5499999999993</v>
      </c>
      <c r="H134" s="40">
        <v>4590.25</v>
      </c>
      <c r="I134" s="40">
        <v>4669.0500000000011</v>
      </c>
      <c r="J134" s="40">
        <v>4713.1000000000004</v>
      </c>
      <c r="K134" s="31">
        <v>4625</v>
      </c>
      <c r="L134" s="31">
        <v>4502.1499999999996</v>
      </c>
      <c r="M134" s="31">
        <v>4.2469400000000004</v>
      </c>
      <c r="N134" s="1"/>
      <c r="O134" s="1"/>
    </row>
    <row r="135" spans="1:15" ht="12.75" customHeight="1">
      <c r="A135" s="31">
        <v>125</v>
      </c>
      <c r="B135" s="31" t="s">
        <v>254</v>
      </c>
      <c r="C135" s="31">
        <v>5383.55</v>
      </c>
      <c r="D135" s="40">
        <v>5451.0999999999995</v>
      </c>
      <c r="E135" s="40">
        <v>5290.6499999999987</v>
      </c>
      <c r="F135" s="40">
        <v>5197.7499999999991</v>
      </c>
      <c r="G135" s="40">
        <v>5037.2999999999984</v>
      </c>
      <c r="H135" s="40">
        <v>5543.9999999999991</v>
      </c>
      <c r="I135" s="40">
        <v>5704.45</v>
      </c>
      <c r="J135" s="40">
        <v>5797.3499999999995</v>
      </c>
      <c r="K135" s="31">
        <v>5611.55</v>
      </c>
      <c r="L135" s="31">
        <v>5358.2</v>
      </c>
      <c r="M135" s="31">
        <v>2.9561000000000002</v>
      </c>
      <c r="N135" s="1"/>
      <c r="O135" s="1"/>
    </row>
    <row r="136" spans="1:15" ht="12.75" customHeight="1">
      <c r="A136" s="31">
        <v>126</v>
      </c>
      <c r="B136" s="31" t="s">
        <v>98</v>
      </c>
      <c r="C136" s="31">
        <v>390.2</v>
      </c>
      <c r="D136" s="40">
        <v>395.38333333333327</v>
      </c>
      <c r="E136" s="40">
        <v>383.86666666666656</v>
      </c>
      <c r="F136" s="40">
        <v>377.5333333333333</v>
      </c>
      <c r="G136" s="40">
        <v>366.01666666666659</v>
      </c>
      <c r="H136" s="40">
        <v>401.71666666666653</v>
      </c>
      <c r="I136" s="40">
        <v>413.23333333333329</v>
      </c>
      <c r="J136" s="40">
        <v>419.56666666666649</v>
      </c>
      <c r="K136" s="31">
        <v>406.9</v>
      </c>
      <c r="L136" s="31">
        <v>389.05</v>
      </c>
      <c r="M136" s="31">
        <v>49.203569999999999</v>
      </c>
      <c r="N136" s="1"/>
      <c r="O136" s="1"/>
    </row>
    <row r="137" spans="1:15" ht="12.75" customHeight="1">
      <c r="A137" s="31">
        <v>127</v>
      </c>
      <c r="B137" s="31" t="s">
        <v>245</v>
      </c>
      <c r="C137" s="31">
        <v>4697.8</v>
      </c>
      <c r="D137" s="40">
        <v>4720.3999999999996</v>
      </c>
      <c r="E137" s="40">
        <v>4649.5499999999993</v>
      </c>
      <c r="F137" s="40">
        <v>4601.2999999999993</v>
      </c>
      <c r="G137" s="40">
        <v>4530.4499999999989</v>
      </c>
      <c r="H137" s="40">
        <v>4768.6499999999996</v>
      </c>
      <c r="I137" s="40">
        <v>4839.5</v>
      </c>
      <c r="J137" s="40">
        <v>4887.75</v>
      </c>
      <c r="K137" s="31">
        <v>4791.25</v>
      </c>
      <c r="L137" s="31">
        <v>4672.1499999999996</v>
      </c>
      <c r="M137" s="31">
        <v>4.5482399999999998</v>
      </c>
      <c r="N137" s="1"/>
      <c r="O137" s="1"/>
    </row>
    <row r="138" spans="1:15" ht="12.75" customHeight="1">
      <c r="A138" s="31">
        <v>128</v>
      </c>
      <c r="B138" s="31" t="s">
        <v>99</v>
      </c>
      <c r="C138" s="31">
        <v>4517.95</v>
      </c>
      <c r="D138" s="40">
        <v>4554.25</v>
      </c>
      <c r="E138" s="40">
        <v>4460.5</v>
      </c>
      <c r="F138" s="40">
        <v>4403.05</v>
      </c>
      <c r="G138" s="40">
        <v>4309.3</v>
      </c>
      <c r="H138" s="40">
        <v>4611.7</v>
      </c>
      <c r="I138" s="40">
        <v>4705.45</v>
      </c>
      <c r="J138" s="40">
        <v>4762.8999999999996</v>
      </c>
      <c r="K138" s="31">
        <v>4648</v>
      </c>
      <c r="L138" s="31">
        <v>4496.8</v>
      </c>
      <c r="M138" s="31">
        <v>4.8351199999999999</v>
      </c>
      <c r="N138" s="1"/>
      <c r="O138" s="1"/>
    </row>
    <row r="139" spans="1:15" ht="12.75" customHeight="1">
      <c r="A139" s="31">
        <v>129</v>
      </c>
      <c r="B139" s="31" t="s">
        <v>565</v>
      </c>
      <c r="C139" s="31">
        <v>2261.85</v>
      </c>
      <c r="D139" s="40">
        <v>2258.8333333333335</v>
      </c>
      <c r="E139" s="40">
        <v>2237.6166666666668</v>
      </c>
      <c r="F139" s="40">
        <v>2213.3833333333332</v>
      </c>
      <c r="G139" s="40">
        <v>2192.1666666666665</v>
      </c>
      <c r="H139" s="40">
        <v>2283.0666666666671</v>
      </c>
      <c r="I139" s="40">
        <v>2304.2833333333333</v>
      </c>
      <c r="J139" s="40">
        <v>2328.5166666666673</v>
      </c>
      <c r="K139" s="31">
        <v>2280.0500000000002</v>
      </c>
      <c r="L139" s="31">
        <v>2234.6</v>
      </c>
      <c r="M139" s="31">
        <v>0.31846999999999998</v>
      </c>
      <c r="N139" s="1"/>
      <c r="O139" s="1"/>
    </row>
    <row r="140" spans="1:15" ht="12.75" customHeight="1">
      <c r="A140" s="31">
        <v>130</v>
      </c>
      <c r="B140" s="31" t="s">
        <v>355</v>
      </c>
      <c r="C140" s="31">
        <v>71.599999999999994</v>
      </c>
      <c r="D140" s="40">
        <v>71.399999999999991</v>
      </c>
      <c r="E140" s="40">
        <v>69.949999999999989</v>
      </c>
      <c r="F140" s="40">
        <v>68.3</v>
      </c>
      <c r="G140" s="40">
        <v>66.849999999999994</v>
      </c>
      <c r="H140" s="40">
        <v>73.049999999999983</v>
      </c>
      <c r="I140" s="40">
        <v>74.5</v>
      </c>
      <c r="J140" s="40">
        <v>76.149999999999977</v>
      </c>
      <c r="K140" s="31">
        <v>72.849999999999994</v>
      </c>
      <c r="L140" s="31">
        <v>69.75</v>
      </c>
      <c r="M140" s="31">
        <v>13.94575</v>
      </c>
      <c r="N140" s="1"/>
      <c r="O140" s="1"/>
    </row>
    <row r="141" spans="1:15" ht="12.75" customHeight="1">
      <c r="A141" s="31">
        <v>131</v>
      </c>
      <c r="B141" s="31" t="s">
        <v>100</v>
      </c>
      <c r="C141" s="31">
        <v>2459</v>
      </c>
      <c r="D141" s="40">
        <v>2455.0166666666669</v>
      </c>
      <c r="E141" s="40">
        <v>2419.0333333333338</v>
      </c>
      <c r="F141" s="40">
        <v>2379.0666666666671</v>
      </c>
      <c r="G141" s="40">
        <v>2343.0833333333339</v>
      </c>
      <c r="H141" s="40">
        <v>2494.9833333333336</v>
      </c>
      <c r="I141" s="40">
        <v>2530.9666666666662</v>
      </c>
      <c r="J141" s="40">
        <v>2570.9333333333334</v>
      </c>
      <c r="K141" s="31">
        <v>2491</v>
      </c>
      <c r="L141" s="31">
        <v>2415.0500000000002</v>
      </c>
      <c r="M141" s="31">
        <v>6.7090100000000001</v>
      </c>
      <c r="N141" s="1"/>
      <c r="O141" s="1"/>
    </row>
    <row r="142" spans="1:15" ht="12.75" customHeight="1">
      <c r="A142" s="31">
        <v>132</v>
      </c>
      <c r="B142" s="31" t="s">
        <v>352</v>
      </c>
      <c r="C142" s="31">
        <v>466.35</v>
      </c>
      <c r="D142" s="40">
        <v>467.45</v>
      </c>
      <c r="E142" s="40">
        <v>458</v>
      </c>
      <c r="F142" s="40">
        <v>449.65000000000003</v>
      </c>
      <c r="G142" s="40">
        <v>440.20000000000005</v>
      </c>
      <c r="H142" s="40">
        <v>475.79999999999995</v>
      </c>
      <c r="I142" s="40">
        <v>485.24999999999989</v>
      </c>
      <c r="J142" s="40">
        <v>493.59999999999991</v>
      </c>
      <c r="K142" s="31">
        <v>476.9</v>
      </c>
      <c r="L142" s="31">
        <v>459.1</v>
      </c>
      <c r="M142" s="31">
        <v>1.53607</v>
      </c>
      <c r="N142" s="1"/>
      <c r="O142" s="1"/>
    </row>
    <row r="143" spans="1:15" ht="12.75" customHeight="1">
      <c r="A143" s="31">
        <v>133</v>
      </c>
      <c r="B143" s="31" t="s">
        <v>353</v>
      </c>
      <c r="C143" s="31">
        <v>133.4</v>
      </c>
      <c r="D143" s="40">
        <v>134.38333333333333</v>
      </c>
      <c r="E143" s="40">
        <v>131.16666666666666</v>
      </c>
      <c r="F143" s="40">
        <v>128.93333333333334</v>
      </c>
      <c r="G143" s="40">
        <v>125.71666666666667</v>
      </c>
      <c r="H143" s="40">
        <v>136.61666666666665</v>
      </c>
      <c r="I143" s="40">
        <v>139.83333333333334</v>
      </c>
      <c r="J143" s="40">
        <v>142.06666666666663</v>
      </c>
      <c r="K143" s="31">
        <v>137.6</v>
      </c>
      <c r="L143" s="31">
        <v>132.15</v>
      </c>
      <c r="M143" s="31">
        <v>3.87262</v>
      </c>
      <c r="N143" s="1"/>
      <c r="O143" s="1"/>
    </row>
    <row r="144" spans="1:15" ht="12.75" customHeight="1">
      <c r="A144" s="31">
        <v>134</v>
      </c>
      <c r="B144" s="31" t="s">
        <v>356</v>
      </c>
      <c r="C144" s="31">
        <v>289.10000000000002</v>
      </c>
      <c r="D144" s="40">
        <v>294.36666666666662</v>
      </c>
      <c r="E144" s="40">
        <v>279.28333333333325</v>
      </c>
      <c r="F144" s="40">
        <v>269.46666666666664</v>
      </c>
      <c r="G144" s="40">
        <v>254.38333333333327</v>
      </c>
      <c r="H144" s="40">
        <v>304.18333333333322</v>
      </c>
      <c r="I144" s="40">
        <v>319.26666666666659</v>
      </c>
      <c r="J144" s="40">
        <v>329.0833333333332</v>
      </c>
      <c r="K144" s="31">
        <v>309.45</v>
      </c>
      <c r="L144" s="31">
        <v>284.55</v>
      </c>
      <c r="M144" s="31">
        <v>4.8906000000000001</v>
      </c>
      <c r="N144" s="1"/>
      <c r="O144" s="1"/>
    </row>
    <row r="145" spans="1:15" ht="12.75" customHeight="1">
      <c r="A145" s="31">
        <v>135</v>
      </c>
      <c r="B145" s="31" t="s">
        <v>255</v>
      </c>
      <c r="C145" s="31">
        <v>542.85</v>
      </c>
      <c r="D145" s="40">
        <v>539.38333333333333</v>
      </c>
      <c r="E145" s="40">
        <v>527.9666666666667</v>
      </c>
      <c r="F145" s="40">
        <v>513.08333333333337</v>
      </c>
      <c r="G145" s="40">
        <v>501.66666666666674</v>
      </c>
      <c r="H145" s="40">
        <v>554.26666666666665</v>
      </c>
      <c r="I145" s="40">
        <v>565.68333333333339</v>
      </c>
      <c r="J145" s="40">
        <v>580.56666666666661</v>
      </c>
      <c r="K145" s="31">
        <v>550.79999999999995</v>
      </c>
      <c r="L145" s="31">
        <v>524.5</v>
      </c>
      <c r="M145" s="31">
        <v>3.4525600000000001</v>
      </c>
      <c r="N145" s="1"/>
      <c r="O145" s="1"/>
    </row>
    <row r="146" spans="1:15" ht="12.75" customHeight="1">
      <c r="A146" s="31">
        <v>136</v>
      </c>
      <c r="B146" s="31" t="s">
        <v>256</v>
      </c>
      <c r="C146" s="31">
        <v>1685.9</v>
      </c>
      <c r="D146" s="40">
        <v>1676.6166666666668</v>
      </c>
      <c r="E146" s="40">
        <v>1654.3333333333335</v>
      </c>
      <c r="F146" s="40">
        <v>1622.7666666666667</v>
      </c>
      <c r="G146" s="40">
        <v>1600.4833333333333</v>
      </c>
      <c r="H146" s="40">
        <v>1708.1833333333336</v>
      </c>
      <c r="I146" s="40">
        <v>1730.4666666666669</v>
      </c>
      <c r="J146" s="40">
        <v>1762.0333333333338</v>
      </c>
      <c r="K146" s="31">
        <v>1698.9</v>
      </c>
      <c r="L146" s="31">
        <v>1645.05</v>
      </c>
      <c r="M146" s="31">
        <v>0.38288</v>
      </c>
      <c r="N146" s="1"/>
      <c r="O146" s="1"/>
    </row>
    <row r="147" spans="1:15" ht="12.75" customHeight="1">
      <c r="A147" s="31">
        <v>137</v>
      </c>
      <c r="B147" s="31" t="s">
        <v>357</v>
      </c>
      <c r="C147" s="31">
        <v>69.95</v>
      </c>
      <c r="D147" s="40">
        <v>70.55</v>
      </c>
      <c r="E147" s="40">
        <v>69.149999999999991</v>
      </c>
      <c r="F147" s="40">
        <v>68.349999999999994</v>
      </c>
      <c r="G147" s="40">
        <v>66.949999999999989</v>
      </c>
      <c r="H147" s="40">
        <v>71.349999999999994</v>
      </c>
      <c r="I147" s="40">
        <v>72.75</v>
      </c>
      <c r="J147" s="40">
        <v>73.55</v>
      </c>
      <c r="K147" s="31">
        <v>71.95</v>
      </c>
      <c r="L147" s="31">
        <v>69.75</v>
      </c>
      <c r="M147" s="31">
        <v>11.66746</v>
      </c>
      <c r="N147" s="1"/>
      <c r="O147" s="1"/>
    </row>
    <row r="148" spans="1:15" ht="12.75" customHeight="1">
      <c r="A148" s="31">
        <v>138</v>
      </c>
      <c r="B148" s="31" t="s">
        <v>354</v>
      </c>
      <c r="C148" s="31">
        <v>204.35</v>
      </c>
      <c r="D148" s="40">
        <v>204.16666666666666</v>
      </c>
      <c r="E148" s="40">
        <v>200.38333333333333</v>
      </c>
      <c r="F148" s="40">
        <v>196.41666666666666</v>
      </c>
      <c r="G148" s="40">
        <v>192.63333333333333</v>
      </c>
      <c r="H148" s="40">
        <v>208.13333333333333</v>
      </c>
      <c r="I148" s="40">
        <v>211.91666666666669</v>
      </c>
      <c r="J148" s="40">
        <v>215.88333333333333</v>
      </c>
      <c r="K148" s="31">
        <v>207.95</v>
      </c>
      <c r="L148" s="31">
        <v>200.2</v>
      </c>
      <c r="M148" s="31">
        <v>4.0444300000000002</v>
      </c>
      <c r="N148" s="1"/>
      <c r="O148" s="1"/>
    </row>
    <row r="149" spans="1:15" ht="12.75" customHeight="1">
      <c r="A149" s="31">
        <v>139</v>
      </c>
      <c r="B149" s="31" t="s">
        <v>358</v>
      </c>
      <c r="C149" s="31">
        <v>119</v>
      </c>
      <c r="D149" s="40">
        <v>120.2</v>
      </c>
      <c r="E149" s="40">
        <v>116.85000000000001</v>
      </c>
      <c r="F149" s="40">
        <v>114.7</v>
      </c>
      <c r="G149" s="40">
        <v>111.35000000000001</v>
      </c>
      <c r="H149" s="40">
        <v>122.35000000000001</v>
      </c>
      <c r="I149" s="40">
        <v>125.7</v>
      </c>
      <c r="J149" s="40">
        <v>127.85000000000001</v>
      </c>
      <c r="K149" s="31">
        <v>123.55</v>
      </c>
      <c r="L149" s="31">
        <v>118.05</v>
      </c>
      <c r="M149" s="31">
        <v>7.97356</v>
      </c>
      <c r="N149" s="1"/>
      <c r="O149" s="1"/>
    </row>
    <row r="150" spans="1:15" ht="12.75" customHeight="1">
      <c r="A150" s="31">
        <v>140</v>
      </c>
      <c r="B150" s="31" t="s">
        <v>844</v>
      </c>
      <c r="C150" s="31">
        <v>60.35</v>
      </c>
      <c r="D150" s="40">
        <v>60.266666666666673</v>
      </c>
      <c r="E150" s="40">
        <v>59.283333333333346</v>
      </c>
      <c r="F150" s="40">
        <v>58.216666666666676</v>
      </c>
      <c r="G150" s="40">
        <v>57.233333333333348</v>
      </c>
      <c r="H150" s="40">
        <v>61.333333333333343</v>
      </c>
      <c r="I150" s="40">
        <v>62.316666666666677</v>
      </c>
      <c r="J150" s="40">
        <v>63.38333333333334</v>
      </c>
      <c r="K150" s="31">
        <v>61.25</v>
      </c>
      <c r="L150" s="31">
        <v>59.2</v>
      </c>
      <c r="M150" s="31">
        <v>4.5177100000000001</v>
      </c>
      <c r="N150" s="1"/>
      <c r="O150" s="1"/>
    </row>
    <row r="151" spans="1:15" ht="12.75" customHeight="1">
      <c r="A151" s="31">
        <v>141</v>
      </c>
      <c r="B151" s="31" t="s">
        <v>359</v>
      </c>
      <c r="C151" s="31">
        <v>695.2</v>
      </c>
      <c r="D151" s="40">
        <v>694.6</v>
      </c>
      <c r="E151" s="40">
        <v>683.2</v>
      </c>
      <c r="F151" s="40">
        <v>671.2</v>
      </c>
      <c r="G151" s="40">
        <v>659.80000000000007</v>
      </c>
      <c r="H151" s="40">
        <v>706.6</v>
      </c>
      <c r="I151" s="40">
        <v>717.99999999999989</v>
      </c>
      <c r="J151" s="40">
        <v>730</v>
      </c>
      <c r="K151" s="31">
        <v>706</v>
      </c>
      <c r="L151" s="31">
        <v>682.6</v>
      </c>
      <c r="M151" s="31">
        <v>1.09918</v>
      </c>
      <c r="N151" s="1"/>
      <c r="O151" s="1"/>
    </row>
    <row r="152" spans="1:15" ht="12.75" customHeight="1">
      <c r="A152" s="31">
        <v>142</v>
      </c>
      <c r="B152" s="31" t="s">
        <v>101</v>
      </c>
      <c r="C152" s="31">
        <v>1815.1</v>
      </c>
      <c r="D152" s="40">
        <v>1821.6833333333334</v>
      </c>
      <c r="E152" s="40">
        <v>1798.9166666666667</v>
      </c>
      <c r="F152" s="40">
        <v>1782.7333333333333</v>
      </c>
      <c r="G152" s="40">
        <v>1759.9666666666667</v>
      </c>
      <c r="H152" s="40">
        <v>1837.8666666666668</v>
      </c>
      <c r="I152" s="40">
        <v>1860.6333333333332</v>
      </c>
      <c r="J152" s="40">
        <v>1876.8166666666668</v>
      </c>
      <c r="K152" s="31">
        <v>1844.45</v>
      </c>
      <c r="L152" s="31">
        <v>1805.5</v>
      </c>
      <c r="M152" s="31">
        <v>13.78417</v>
      </c>
      <c r="N152" s="1"/>
      <c r="O152" s="1"/>
    </row>
    <row r="153" spans="1:15" ht="12.75" customHeight="1">
      <c r="A153" s="31">
        <v>143</v>
      </c>
      <c r="B153" s="31" t="s">
        <v>102</v>
      </c>
      <c r="C153" s="31">
        <v>159.80000000000001</v>
      </c>
      <c r="D153" s="40">
        <v>160.75</v>
      </c>
      <c r="E153" s="40">
        <v>158.15</v>
      </c>
      <c r="F153" s="40">
        <v>156.5</v>
      </c>
      <c r="G153" s="40">
        <v>153.9</v>
      </c>
      <c r="H153" s="40">
        <v>162.4</v>
      </c>
      <c r="I153" s="40">
        <v>165.00000000000003</v>
      </c>
      <c r="J153" s="40">
        <v>166.65</v>
      </c>
      <c r="K153" s="31">
        <v>163.35</v>
      </c>
      <c r="L153" s="31">
        <v>159.1</v>
      </c>
      <c r="M153" s="31">
        <v>23.801449999999999</v>
      </c>
      <c r="N153" s="1"/>
      <c r="O153" s="1"/>
    </row>
    <row r="154" spans="1:15" ht="12.75" customHeight="1">
      <c r="A154" s="31">
        <v>144</v>
      </c>
      <c r="B154" s="31" t="s">
        <v>845</v>
      </c>
      <c r="C154" s="31">
        <v>114.95</v>
      </c>
      <c r="D154" s="40">
        <v>116.81666666666666</v>
      </c>
      <c r="E154" s="40">
        <v>112.13333333333333</v>
      </c>
      <c r="F154" s="40">
        <v>109.31666666666666</v>
      </c>
      <c r="G154" s="40">
        <v>104.63333333333333</v>
      </c>
      <c r="H154" s="40">
        <v>119.63333333333333</v>
      </c>
      <c r="I154" s="40">
        <v>124.31666666666666</v>
      </c>
      <c r="J154" s="40">
        <v>127.13333333333333</v>
      </c>
      <c r="K154" s="31">
        <v>121.5</v>
      </c>
      <c r="L154" s="31">
        <v>114</v>
      </c>
      <c r="M154" s="31">
        <v>3.1065700000000001</v>
      </c>
      <c r="N154" s="1"/>
      <c r="O154" s="1"/>
    </row>
    <row r="155" spans="1:15" ht="12.75" customHeight="1">
      <c r="A155" s="31">
        <v>145</v>
      </c>
      <c r="B155" s="31" t="s">
        <v>360</v>
      </c>
      <c r="C155" s="31">
        <v>283.75</v>
      </c>
      <c r="D155" s="40">
        <v>285.36666666666667</v>
      </c>
      <c r="E155" s="40">
        <v>280.73333333333335</v>
      </c>
      <c r="F155" s="40">
        <v>277.7166666666667</v>
      </c>
      <c r="G155" s="40">
        <v>273.08333333333337</v>
      </c>
      <c r="H155" s="40">
        <v>288.38333333333333</v>
      </c>
      <c r="I155" s="40">
        <v>293.01666666666665</v>
      </c>
      <c r="J155" s="40">
        <v>296.0333333333333</v>
      </c>
      <c r="K155" s="31">
        <v>290</v>
      </c>
      <c r="L155" s="31">
        <v>282.35000000000002</v>
      </c>
      <c r="M155" s="31">
        <v>1.2443500000000001</v>
      </c>
      <c r="N155" s="1"/>
      <c r="O155" s="1"/>
    </row>
    <row r="156" spans="1:15" ht="12.75" customHeight="1">
      <c r="A156" s="31">
        <v>146</v>
      </c>
      <c r="B156" s="31" t="s">
        <v>103</v>
      </c>
      <c r="C156" s="31">
        <v>85.2</v>
      </c>
      <c r="D156" s="40">
        <v>86.183333333333337</v>
      </c>
      <c r="E156" s="40">
        <v>83.816666666666677</v>
      </c>
      <c r="F156" s="40">
        <v>82.433333333333337</v>
      </c>
      <c r="G156" s="40">
        <v>80.066666666666677</v>
      </c>
      <c r="H156" s="40">
        <v>87.566666666666677</v>
      </c>
      <c r="I156" s="40">
        <v>89.933333333333351</v>
      </c>
      <c r="J156" s="40">
        <v>91.316666666666677</v>
      </c>
      <c r="K156" s="31">
        <v>88.55</v>
      </c>
      <c r="L156" s="31">
        <v>84.8</v>
      </c>
      <c r="M156" s="31">
        <v>195.61652000000001</v>
      </c>
      <c r="N156" s="1"/>
      <c r="O156" s="1"/>
    </row>
    <row r="157" spans="1:15" ht="12.75" customHeight="1">
      <c r="A157" s="31">
        <v>147</v>
      </c>
      <c r="B157" s="31" t="s">
        <v>362</v>
      </c>
      <c r="C157" s="31">
        <v>552.65</v>
      </c>
      <c r="D157" s="40">
        <v>553.0333333333333</v>
      </c>
      <c r="E157" s="40">
        <v>537.61666666666656</v>
      </c>
      <c r="F157" s="40">
        <v>522.58333333333326</v>
      </c>
      <c r="G157" s="40">
        <v>507.16666666666652</v>
      </c>
      <c r="H157" s="40">
        <v>568.06666666666661</v>
      </c>
      <c r="I157" s="40">
        <v>583.48333333333335</v>
      </c>
      <c r="J157" s="40">
        <v>598.51666666666665</v>
      </c>
      <c r="K157" s="31">
        <v>568.45000000000005</v>
      </c>
      <c r="L157" s="31">
        <v>538</v>
      </c>
      <c r="M157" s="31">
        <v>1.7033700000000001</v>
      </c>
      <c r="N157" s="1"/>
      <c r="O157" s="1"/>
    </row>
    <row r="158" spans="1:15" ht="12.75" customHeight="1">
      <c r="A158" s="31">
        <v>148</v>
      </c>
      <c r="B158" s="31" t="s">
        <v>361</v>
      </c>
      <c r="C158" s="31">
        <v>3863.95</v>
      </c>
      <c r="D158" s="40">
        <v>3868</v>
      </c>
      <c r="E158" s="40">
        <v>3786.2</v>
      </c>
      <c r="F158" s="40">
        <v>3708.45</v>
      </c>
      <c r="G158" s="40">
        <v>3626.6499999999996</v>
      </c>
      <c r="H158" s="40">
        <v>3945.75</v>
      </c>
      <c r="I158" s="40">
        <v>4027.55</v>
      </c>
      <c r="J158" s="40">
        <v>4105.3</v>
      </c>
      <c r="K158" s="31">
        <v>3949.8</v>
      </c>
      <c r="L158" s="31">
        <v>3790.25</v>
      </c>
      <c r="M158" s="31">
        <v>0.32627</v>
      </c>
      <c r="N158" s="1"/>
      <c r="O158" s="1"/>
    </row>
    <row r="159" spans="1:15" ht="12.75" customHeight="1">
      <c r="A159" s="31">
        <v>149</v>
      </c>
      <c r="B159" s="31" t="s">
        <v>363</v>
      </c>
      <c r="C159" s="31">
        <v>201.65</v>
      </c>
      <c r="D159" s="40">
        <v>203.43333333333331</v>
      </c>
      <c r="E159" s="40">
        <v>197.36666666666662</v>
      </c>
      <c r="F159" s="40">
        <v>193.08333333333331</v>
      </c>
      <c r="G159" s="40">
        <v>187.01666666666662</v>
      </c>
      <c r="H159" s="40">
        <v>207.71666666666661</v>
      </c>
      <c r="I159" s="40">
        <v>213.78333333333327</v>
      </c>
      <c r="J159" s="40">
        <v>218.06666666666661</v>
      </c>
      <c r="K159" s="31">
        <v>209.5</v>
      </c>
      <c r="L159" s="31">
        <v>199.15</v>
      </c>
      <c r="M159" s="31">
        <v>5.6292799999999996</v>
      </c>
      <c r="N159" s="1"/>
      <c r="O159" s="1"/>
    </row>
    <row r="160" spans="1:15" ht="12.75" customHeight="1">
      <c r="A160" s="31">
        <v>150</v>
      </c>
      <c r="B160" s="31" t="s">
        <v>380</v>
      </c>
      <c r="C160" s="31">
        <v>2099.8000000000002</v>
      </c>
      <c r="D160" s="40">
        <v>2154</v>
      </c>
      <c r="E160" s="40">
        <v>2038</v>
      </c>
      <c r="F160" s="40">
        <v>1976.1999999999998</v>
      </c>
      <c r="G160" s="40">
        <v>1860.1999999999998</v>
      </c>
      <c r="H160" s="40">
        <v>2215.8000000000002</v>
      </c>
      <c r="I160" s="40">
        <v>2331.8000000000002</v>
      </c>
      <c r="J160" s="40">
        <v>2393.6000000000004</v>
      </c>
      <c r="K160" s="31">
        <v>2270</v>
      </c>
      <c r="L160" s="31">
        <v>2092.1999999999998</v>
      </c>
      <c r="M160" s="31">
        <v>3.6031599999999999</v>
      </c>
      <c r="N160" s="1"/>
      <c r="O160" s="1"/>
    </row>
    <row r="161" spans="1:15" ht="12.75" customHeight="1">
      <c r="A161" s="31">
        <v>151</v>
      </c>
      <c r="B161" s="31" t="s">
        <v>257</v>
      </c>
      <c r="C161" s="31">
        <v>276.3</v>
      </c>
      <c r="D161" s="40">
        <v>280.2</v>
      </c>
      <c r="E161" s="40">
        <v>270.39999999999998</v>
      </c>
      <c r="F161" s="40">
        <v>264.5</v>
      </c>
      <c r="G161" s="40">
        <v>254.7</v>
      </c>
      <c r="H161" s="40">
        <v>286.09999999999997</v>
      </c>
      <c r="I161" s="40">
        <v>295.90000000000003</v>
      </c>
      <c r="J161" s="40">
        <v>301.79999999999995</v>
      </c>
      <c r="K161" s="31">
        <v>290</v>
      </c>
      <c r="L161" s="31">
        <v>274.3</v>
      </c>
      <c r="M161" s="31">
        <v>15.205550000000001</v>
      </c>
      <c r="N161" s="1"/>
      <c r="O161" s="1"/>
    </row>
    <row r="162" spans="1:15" ht="12.75" customHeight="1">
      <c r="A162" s="31">
        <v>152</v>
      </c>
      <c r="B162" s="31" t="s">
        <v>366</v>
      </c>
      <c r="C162" s="31">
        <v>47.95</v>
      </c>
      <c r="D162" s="40">
        <v>48.183333333333337</v>
      </c>
      <c r="E162" s="40">
        <v>47.516666666666673</v>
      </c>
      <c r="F162" s="40">
        <v>47.083333333333336</v>
      </c>
      <c r="G162" s="40">
        <v>46.416666666666671</v>
      </c>
      <c r="H162" s="40">
        <v>48.616666666666674</v>
      </c>
      <c r="I162" s="40">
        <v>49.283333333333331</v>
      </c>
      <c r="J162" s="40">
        <v>49.716666666666676</v>
      </c>
      <c r="K162" s="31">
        <v>48.85</v>
      </c>
      <c r="L162" s="31">
        <v>47.75</v>
      </c>
      <c r="M162" s="31">
        <v>20.291119999999999</v>
      </c>
      <c r="N162" s="1"/>
      <c r="O162" s="1"/>
    </row>
    <row r="163" spans="1:15" ht="12.75" customHeight="1">
      <c r="A163" s="31">
        <v>153</v>
      </c>
      <c r="B163" s="31" t="s">
        <v>364</v>
      </c>
      <c r="C163" s="31">
        <v>167</v>
      </c>
      <c r="D163" s="40">
        <v>166.33333333333334</v>
      </c>
      <c r="E163" s="40">
        <v>161.7166666666667</v>
      </c>
      <c r="F163" s="40">
        <v>156.43333333333337</v>
      </c>
      <c r="G163" s="40">
        <v>151.81666666666672</v>
      </c>
      <c r="H163" s="40">
        <v>171.61666666666667</v>
      </c>
      <c r="I163" s="40">
        <v>176.23333333333329</v>
      </c>
      <c r="J163" s="40">
        <v>181.51666666666665</v>
      </c>
      <c r="K163" s="31">
        <v>170.95</v>
      </c>
      <c r="L163" s="31">
        <v>161.05000000000001</v>
      </c>
      <c r="M163" s="31">
        <v>38.365549999999999</v>
      </c>
      <c r="N163" s="1"/>
      <c r="O163" s="1"/>
    </row>
    <row r="164" spans="1:15" ht="12.75" customHeight="1">
      <c r="A164" s="31">
        <v>154</v>
      </c>
      <c r="B164" s="31" t="s">
        <v>379</v>
      </c>
      <c r="C164" s="31">
        <v>159.75</v>
      </c>
      <c r="D164" s="40">
        <v>160.78333333333333</v>
      </c>
      <c r="E164" s="40">
        <v>158.16666666666666</v>
      </c>
      <c r="F164" s="40">
        <v>156.58333333333331</v>
      </c>
      <c r="G164" s="40">
        <v>153.96666666666664</v>
      </c>
      <c r="H164" s="40">
        <v>162.36666666666667</v>
      </c>
      <c r="I164" s="40">
        <v>164.98333333333335</v>
      </c>
      <c r="J164" s="40">
        <v>166.56666666666669</v>
      </c>
      <c r="K164" s="31">
        <v>163.4</v>
      </c>
      <c r="L164" s="31">
        <v>159.19999999999999</v>
      </c>
      <c r="M164" s="31">
        <v>0.95323000000000002</v>
      </c>
      <c r="N164" s="1"/>
      <c r="O164" s="1"/>
    </row>
    <row r="165" spans="1:15" ht="12.75" customHeight="1">
      <c r="A165" s="31">
        <v>155</v>
      </c>
      <c r="B165" s="31" t="s">
        <v>104</v>
      </c>
      <c r="C165" s="31">
        <v>129.5</v>
      </c>
      <c r="D165" s="40">
        <v>129.11666666666667</v>
      </c>
      <c r="E165" s="40">
        <v>128.03333333333336</v>
      </c>
      <c r="F165" s="40">
        <v>126.56666666666669</v>
      </c>
      <c r="G165" s="40">
        <v>125.48333333333338</v>
      </c>
      <c r="H165" s="40">
        <v>130.58333333333334</v>
      </c>
      <c r="I165" s="40">
        <v>131.66666666666666</v>
      </c>
      <c r="J165" s="40">
        <v>133.13333333333333</v>
      </c>
      <c r="K165" s="31">
        <v>130.19999999999999</v>
      </c>
      <c r="L165" s="31">
        <v>127.65</v>
      </c>
      <c r="M165" s="31">
        <v>198.60746</v>
      </c>
      <c r="N165" s="1"/>
      <c r="O165" s="1"/>
    </row>
    <row r="166" spans="1:15" ht="12.75" customHeight="1">
      <c r="A166" s="31">
        <v>156</v>
      </c>
      <c r="B166" s="31" t="s">
        <v>368</v>
      </c>
      <c r="C166" s="31">
        <v>2980.55</v>
      </c>
      <c r="D166" s="40">
        <v>2965.5500000000006</v>
      </c>
      <c r="E166" s="40">
        <v>2906.5500000000011</v>
      </c>
      <c r="F166" s="40">
        <v>2832.5500000000006</v>
      </c>
      <c r="G166" s="40">
        <v>2773.5500000000011</v>
      </c>
      <c r="H166" s="40">
        <v>3039.5500000000011</v>
      </c>
      <c r="I166" s="40">
        <v>3098.55</v>
      </c>
      <c r="J166" s="40">
        <v>3172.5500000000011</v>
      </c>
      <c r="K166" s="31">
        <v>3024.55</v>
      </c>
      <c r="L166" s="31">
        <v>2891.55</v>
      </c>
      <c r="M166" s="31">
        <v>0.50556999999999996</v>
      </c>
      <c r="N166" s="1"/>
      <c r="O166" s="1"/>
    </row>
    <row r="167" spans="1:15" ht="12.75" customHeight="1">
      <c r="A167" s="31">
        <v>157</v>
      </c>
      <c r="B167" s="31" t="s">
        <v>369</v>
      </c>
      <c r="C167" s="31">
        <v>3174.55</v>
      </c>
      <c r="D167" s="40">
        <v>3178.5666666666671</v>
      </c>
      <c r="E167" s="40">
        <v>3146.983333333334</v>
      </c>
      <c r="F167" s="40">
        <v>3119.416666666667</v>
      </c>
      <c r="G167" s="40">
        <v>3087.8333333333339</v>
      </c>
      <c r="H167" s="40">
        <v>3206.1333333333341</v>
      </c>
      <c r="I167" s="40">
        <v>3237.7166666666672</v>
      </c>
      <c r="J167" s="40">
        <v>3265.2833333333342</v>
      </c>
      <c r="K167" s="31">
        <v>3210.15</v>
      </c>
      <c r="L167" s="31">
        <v>3151</v>
      </c>
      <c r="M167" s="31">
        <v>5.9180000000000003E-2</v>
      </c>
      <c r="N167" s="1"/>
      <c r="O167" s="1"/>
    </row>
    <row r="168" spans="1:15" ht="12.75" customHeight="1">
      <c r="A168" s="31">
        <v>158</v>
      </c>
      <c r="B168" s="31" t="s">
        <v>375</v>
      </c>
      <c r="C168" s="31">
        <v>277.35000000000002</v>
      </c>
      <c r="D168" s="40">
        <v>280.33333333333331</v>
      </c>
      <c r="E168" s="40">
        <v>272.06666666666661</v>
      </c>
      <c r="F168" s="40">
        <v>266.7833333333333</v>
      </c>
      <c r="G168" s="40">
        <v>258.51666666666659</v>
      </c>
      <c r="H168" s="40">
        <v>285.61666666666662</v>
      </c>
      <c r="I168" s="40">
        <v>293.88333333333338</v>
      </c>
      <c r="J168" s="40">
        <v>299.16666666666663</v>
      </c>
      <c r="K168" s="31">
        <v>288.60000000000002</v>
      </c>
      <c r="L168" s="31">
        <v>275.05</v>
      </c>
      <c r="M168" s="31">
        <v>1.94963</v>
      </c>
      <c r="N168" s="1"/>
      <c r="O168" s="1"/>
    </row>
    <row r="169" spans="1:15" ht="12.75" customHeight="1">
      <c r="A169" s="31">
        <v>159</v>
      </c>
      <c r="B169" s="31" t="s">
        <v>370</v>
      </c>
      <c r="C169" s="31">
        <v>140.15</v>
      </c>
      <c r="D169" s="40">
        <v>139.4</v>
      </c>
      <c r="E169" s="40">
        <v>136.9</v>
      </c>
      <c r="F169" s="40">
        <v>133.65</v>
      </c>
      <c r="G169" s="40">
        <v>131.15</v>
      </c>
      <c r="H169" s="40">
        <v>142.65</v>
      </c>
      <c r="I169" s="40">
        <v>145.15</v>
      </c>
      <c r="J169" s="40">
        <v>148.4</v>
      </c>
      <c r="K169" s="31">
        <v>141.9</v>
      </c>
      <c r="L169" s="31">
        <v>136.15</v>
      </c>
      <c r="M169" s="31">
        <v>5.4619499999999999</v>
      </c>
      <c r="N169" s="1"/>
      <c r="O169" s="1"/>
    </row>
    <row r="170" spans="1:15" ht="12.75" customHeight="1">
      <c r="A170" s="31">
        <v>160</v>
      </c>
      <c r="B170" s="31" t="s">
        <v>371</v>
      </c>
      <c r="C170" s="31">
        <v>5351.3</v>
      </c>
      <c r="D170" s="40">
        <v>5367.416666666667</v>
      </c>
      <c r="E170" s="40">
        <v>5309.8833333333341</v>
      </c>
      <c r="F170" s="40">
        <v>5268.4666666666672</v>
      </c>
      <c r="G170" s="40">
        <v>5210.9333333333343</v>
      </c>
      <c r="H170" s="40">
        <v>5408.8333333333339</v>
      </c>
      <c r="I170" s="40">
        <v>5466.3666666666668</v>
      </c>
      <c r="J170" s="40">
        <v>5507.7833333333338</v>
      </c>
      <c r="K170" s="31">
        <v>5424.95</v>
      </c>
      <c r="L170" s="31">
        <v>5326</v>
      </c>
      <c r="M170" s="31">
        <v>7.1669999999999998E-2</v>
      </c>
      <c r="N170" s="1"/>
      <c r="O170" s="1"/>
    </row>
    <row r="171" spans="1:15" ht="12.75" customHeight="1">
      <c r="A171" s="31">
        <v>161</v>
      </c>
      <c r="B171" s="31" t="s">
        <v>258</v>
      </c>
      <c r="C171" s="31">
        <v>3649.7</v>
      </c>
      <c r="D171" s="40">
        <v>3615.2333333333336</v>
      </c>
      <c r="E171" s="40">
        <v>3561.4666666666672</v>
      </c>
      <c r="F171" s="40">
        <v>3473.2333333333336</v>
      </c>
      <c r="G171" s="40">
        <v>3419.4666666666672</v>
      </c>
      <c r="H171" s="40">
        <v>3703.4666666666672</v>
      </c>
      <c r="I171" s="40">
        <v>3757.2333333333336</v>
      </c>
      <c r="J171" s="40">
        <v>3845.4666666666672</v>
      </c>
      <c r="K171" s="31">
        <v>3669</v>
      </c>
      <c r="L171" s="31">
        <v>3527</v>
      </c>
      <c r="M171" s="31">
        <v>1.2904500000000001</v>
      </c>
      <c r="N171" s="1"/>
      <c r="O171" s="1"/>
    </row>
    <row r="172" spans="1:15" ht="12.75" customHeight="1">
      <c r="A172" s="31">
        <v>162</v>
      </c>
      <c r="B172" s="31" t="s">
        <v>372</v>
      </c>
      <c r="C172" s="31">
        <v>1789.65</v>
      </c>
      <c r="D172" s="40">
        <v>1779.1166666666668</v>
      </c>
      <c r="E172" s="40">
        <v>1748.2333333333336</v>
      </c>
      <c r="F172" s="40">
        <v>1706.8166666666668</v>
      </c>
      <c r="G172" s="40">
        <v>1675.9333333333336</v>
      </c>
      <c r="H172" s="40">
        <v>1820.5333333333335</v>
      </c>
      <c r="I172" s="40">
        <v>1851.4166666666667</v>
      </c>
      <c r="J172" s="40">
        <v>1892.8333333333335</v>
      </c>
      <c r="K172" s="31">
        <v>1810</v>
      </c>
      <c r="L172" s="31">
        <v>1737.7</v>
      </c>
      <c r="M172" s="31">
        <v>0.63602000000000003</v>
      </c>
      <c r="N172" s="1"/>
      <c r="O172" s="1"/>
    </row>
    <row r="173" spans="1:15" ht="12.75" customHeight="1">
      <c r="A173" s="31">
        <v>163</v>
      </c>
      <c r="B173" s="31" t="s">
        <v>105</v>
      </c>
      <c r="C173" s="31">
        <v>482.65</v>
      </c>
      <c r="D173" s="40">
        <v>486.90000000000003</v>
      </c>
      <c r="E173" s="40">
        <v>473.95000000000005</v>
      </c>
      <c r="F173" s="40">
        <v>465.25</v>
      </c>
      <c r="G173" s="40">
        <v>452.3</v>
      </c>
      <c r="H173" s="40">
        <v>495.60000000000008</v>
      </c>
      <c r="I173" s="40">
        <v>508.55</v>
      </c>
      <c r="J173" s="40">
        <v>517.25000000000011</v>
      </c>
      <c r="K173" s="31">
        <v>499.85</v>
      </c>
      <c r="L173" s="31">
        <v>478.2</v>
      </c>
      <c r="M173" s="31">
        <v>12.56786</v>
      </c>
      <c r="N173" s="1"/>
      <c r="O173" s="1"/>
    </row>
    <row r="174" spans="1:15" ht="12.75" customHeight="1">
      <c r="A174" s="31">
        <v>164</v>
      </c>
      <c r="B174" s="31" t="s">
        <v>367</v>
      </c>
      <c r="C174" s="31">
        <v>4393.3999999999996</v>
      </c>
      <c r="D174" s="40">
        <v>4401.1333333333332</v>
      </c>
      <c r="E174" s="40">
        <v>4352.2666666666664</v>
      </c>
      <c r="F174" s="40">
        <v>4311.1333333333332</v>
      </c>
      <c r="G174" s="40">
        <v>4262.2666666666664</v>
      </c>
      <c r="H174" s="40">
        <v>4442.2666666666664</v>
      </c>
      <c r="I174" s="40">
        <v>4491.1333333333332</v>
      </c>
      <c r="J174" s="40">
        <v>4532.2666666666664</v>
      </c>
      <c r="K174" s="31">
        <v>4450</v>
      </c>
      <c r="L174" s="31">
        <v>4360</v>
      </c>
      <c r="M174" s="31">
        <v>0.24137</v>
      </c>
      <c r="N174" s="1"/>
      <c r="O174" s="1"/>
    </row>
    <row r="175" spans="1:15" ht="12.75" customHeight="1">
      <c r="A175" s="31">
        <v>165</v>
      </c>
      <c r="B175" s="31" t="s">
        <v>107</v>
      </c>
      <c r="C175" s="31">
        <v>41.45</v>
      </c>
      <c r="D175" s="40">
        <v>41.783333333333331</v>
      </c>
      <c r="E175" s="40">
        <v>40.916666666666664</v>
      </c>
      <c r="F175" s="40">
        <v>40.383333333333333</v>
      </c>
      <c r="G175" s="40">
        <v>39.516666666666666</v>
      </c>
      <c r="H175" s="40">
        <v>42.316666666666663</v>
      </c>
      <c r="I175" s="40">
        <v>43.183333333333337</v>
      </c>
      <c r="J175" s="40">
        <v>43.716666666666661</v>
      </c>
      <c r="K175" s="31">
        <v>42.65</v>
      </c>
      <c r="L175" s="31">
        <v>41.25</v>
      </c>
      <c r="M175" s="31">
        <v>167.47306</v>
      </c>
      <c r="N175" s="1"/>
      <c r="O175" s="1"/>
    </row>
    <row r="176" spans="1:15" ht="12.75" customHeight="1">
      <c r="A176" s="31">
        <v>166</v>
      </c>
      <c r="B176" s="31" t="s">
        <v>381</v>
      </c>
      <c r="C176" s="31">
        <v>433.1</v>
      </c>
      <c r="D176" s="40">
        <v>433.95</v>
      </c>
      <c r="E176" s="40">
        <v>423.15</v>
      </c>
      <c r="F176" s="40">
        <v>413.2</v>
      </c>
      <c r="G176" s="40">
        <v>402.4</v>
      </c>
      <c r="H176" s="40">
        <v>443.9</v>
      </c>
      <c r="I176" s="40">
        <v>454.70000000000005</v>
      </c>
      <c r="J176" s="40">
        <v>464.65</v>
      </c>
      <c r="K176" s="31">
        <v>444.75</v>
      </c>
      <c r="L176" s="31">
        <v>424</v>
      </c>
      <c r="M176" s="31">
        <v>4.81149</v>
      </c>
      <c r="N176" s="1"/>
      <c r="O176" s="1"/>
    </row>
    <row r="177" spans="1:15" ht="12.75" customHeight="1">
      <c r="A177" s="31">
        <v>167</v>
      </c>
      <c r="B177" s="31" t="s">
        <v>373</v>
      </c>
      <c r="C177" s="31">
        <v>1198.55</v>
      </c>
      <c r="D177" s="40">
        <v>1200.1833333333334</v>
      </c>
      <c r="E177" s="40">
        <v>1186.3666666666668</v>
      </c>
      <c r="F177" s="40">
        <v>1174.1833333333334</v>
      </c>
      <c r="G177" s="40">
        <v>1160.3666666666668</v>
      </c>
      <c r="H177" s="40">
        <v>1212.3666666666668</v>
      </c>
      <c r="I177" s="40">
        <v>1226.1833333333334</v>
      </c>
      <c r="J177" s="40">
        <v>1238.3666666666668</v>
      </c>
      <c r="K177" s="31">
        <v>1214</v>
      </c>
      <c r="L177" s="31">
        <v>1188</v>
      </c>
      <c r="M177" s="31">
        <v>0.11948</v>
      </c>
      <c r="N177" s="1"/>
      <c r="O177" s="1"/>
    </row>
    <row r="178" spans="1:15" ht="12.75" customHeight="1">
      <c r="A178" s="31">
        <v>168</v>
      </c>
      <c r="B178" s="31" t="s">
        <v>259</v>
      </c>
      <c r="C178" s="31">
        <v>530.35</v>
      </c>
      <c r="D178" s="40">
        <v>531.61666666666667</v>
      </c>
      <c r="E178" s="40">
        <v>524.43333333333339</v>
      </c>
      <c r="F178" s="40">
        <v>518.51666666666677</v>
      </c>
      <c r="G178" s="40">
        <v>511.33333333333348</v>
      </c>
      <c r="H178" s="40">
        <v>537.5333333333333</v>
      </c>
      <c r="I178" s="40">
        <v>544.71666666666647</v>
      </c>
      <c r="J178" s="40">
        <v>550.63333333333321</v>
      </c>
      <c r="K178" s="31">
        <v>538.79999999999995</v>
      </c>
      <c r="L178" s="31">
        <v>525.70000000000005</v>
      </c>
      <c r="M178" s="31">
        <v>0.50111000000000006</v>
      </c>
      <c r="N178" s="1"/>
      <c r="O178" s="1"/>
    </row>
    <row r="179" spans="1:15" ht="12.75" customHeight="1">
      <c r="A179" s="31">
        <v>169</v>
      </c>
      <c r="B179" s="31" t="s">
        <v>108</v>
      </c>
      <c r="C179" s="31">
        <v>899</v>
      </c>
      <c r="D179" s="40">
        <v>902.31666666666661</v>
      </c>
      <c r="E179" s="40">
        <v>889.68333333333317</v>
      </c>
      <c r="F179" s="40">
        <v>880.36666666666656</v>
      </c>
      <c r="G179" s="40">
        <v>867.73333333333312</v>
      </c>
      <c r="H179" s="40">
        <v>911.63333333333321</v>
      </c>
      <c r="I179" s="40">
        <v>924.26666666666665</v>
      </c>
      <c r="J179" s="40">
        <v>933.58333333333326</v>
      </c>
      <c r="K179" s="31">
        <v>914.95</v>
      </c>
      <c r="L179" s="31">
        <v>893</v>
      </c>
      <c r="M179" s="31">
        <v>8.3794000000000004</v>
      </c>
      <c r="N179" s="1"/>
      <c r="O179" s="1"/>
    </row>
    <row r="180" spans="1:15" ht="12.75" customHeight="1">
      <c r="A180" s="31">
        <v>170</v>
      </c>
      <c r="B180" s="31" t="s">
        <v>260</v>
      </c>
      <c r="C180" s="31">
        <v>600.6</v>
      </c>
      <c r="D180" s="40">
        <v>599.31666666666672</v>
      </c>
      <c r="E180" s="40">
        <v>591.28333333333342</v>
      </c>
      <c r="F180" s="40">
        <v>581.9666666666667</v>
      </c>
      <c r="G180" s="40">
        <v>573.93333333333339</v>
      </c>
      <c r="H180" s="40">
        <v>608.63333333333344</v>
      </c>
      <c r="I180" s="40">
        <v>616.66666666666674</v>
      </c>
      <c r="J180" s="40">
        <v>625.98333333333346</v>
      </c>
      <c r="K180" s="31">
        <v>607.35</v>
      </c>
      <c r="L180" s="31">
        <v>590</v>
      </c>
      <c r="M180" s="31">
        <v>2.17171</v>
      </c>
      <c r="N180" s="1"/>
      <c r="O180" s="1"/>
    </row>
    <row r="181" spans="1:15" ht="12.75" customHeight="1">
      <c r="A181" s="31">
        <v>171</v>
      </c>
      <c r="B181" s="31" t="s">
        <v>109</v>
      </c>
      <c r="C181" s="31">
        <v>1884.7</v>
      </c>
      <c r="D181" s="40">
        <v>1923.1000000000001</v>
      </c>
      <c r="E181" s="40">
        <v>1836.6000000000004</v>
      </c>
      <c r="F181" s="40">
        <v>1788.5000000000002</v>
      </c>
      <c r="G181" s="40">
        <v>1702.0000000000005</v>
      </c>
      <c r="H181" s="40">
        <v>1971.2000000000003</v>
      </c>
      <c r="I181" s="40">
        <v>2057.6999999999998</v>
      </c>
      <c r="J181" s="40">
        <v>2105.8000000000002</v>
      </c>
      <c r="K181" s="31">
        <v>2009.6</v>
      </c>
      <c r="L181" s="31">
        <v>1875</v>
      </c>
      <c r="M181" s="31">
        <v>10.45683</v>
      </c>
      <c r="N181" s="1"/>
      <c r="O181" s="1"/>
    </row>
    <row r="182" spans="1:15" ht="12.75" customHeight="1">
      <c r="A182" s="31">
        <v>172</v>
      </c>
      <c r="B182" s="31" t="s">
        <v>382</v>
      </c>
      <c r="C182" s="31">
        <v>97.7</v>
      </c>
      <c r="D182" s="40">
        <v>98.266666666666666</v>
      </c>
      <c r="E182" s="40">
        <v>96.633333333333326</v>
      </c>
      <c r="F182" s="40">
        <v>95.566666666666663</v>
      </c>
      <c r="G182" s="40">
        <v>93.933333333333323</v>
      </c>
      <c r="H182" s="40">
        <v>99.333333333333329</v>
      </c>
      <c r="I182" s="40">
        <v>100.96666666666668</v>
      </c>
      <c r="J182" s="40">
        <v>102.03333333333333</v>
      </c>
      <c r="K182" s="31">
        <v>99.9</v>
      </c>
      <c r="L182" s="31">
        <v>97.2</v>
      </c>
      <c r="M182" s="31">
        <v>6.0170399999999997</v>
      </c>
      <c r="N182" s="1"/>
      <c r="O182" s="1"/>
    </row>
    <row r="183" spans="1:15" ht="12.75" customHeight="1">
      <c r="A183" s="31">
        <v>173</v>
      </c>
      <c r="B183" s="31" t="s">
        <v>110</v>
      </c>
      <c r="C183" s="31">
        <v>323.39999999999998</v>
      </c>
      <c r="D183" s="40">
        <v>328.23333333333335</v>
      </c>
      <c r="E183" s="40">
        <v>317.4666666666667</v>
      </c>
      <c r="F183" s="40">
        <v>311.53333333333336</v>
      </c>
      <c r="G183" s="40">
        <v>300.76666666666671</v>
      </c>
      <c r="H183" s="40">
        <v>334.16666666666669</v>
      </c>
      <c r="I183" s="40">
        <v>344.93333333333334</v>
      </c>
      <c r="J183" s="40">
        <v>350.86666666666667</v>
      </c>
      <c r="K183" s="31">
        <v>339</v>
      </c>
      <c r="L183" s="31">
        <v>322.3</v>
      </c>
      <c r="M183" s="31">
        <v>10.396190000000001</v>
      </c>
      <c r="N183" s="1"/>
      <c r="O183" s="1"/>
    </row>
    <row r="184" spans="1:15" ht="12.75" customHeight="1">
      <c r="A184" s="31">
        <v>174</v>
      </c>
      <c r="B184" s="31" t="s">
        <v>374</v>
      </c>
      <c r="C184" s="31">
        <v>421.45</v>
      </c>
      <c r="D184" s="40">
        <v>416.41666666666669</v>
      </c>
      <c r="E184" s="40">
        <v>408.63333333333338</v>
      </c>
      <c r="F184" s="40">
        <v>395.81666666666672</v>
      </c>
      <c r="G184" s="40">
        <v>388.03333333333342</v>
      </c>
      <c r="H184" s="40">
        <v>429.23333333333335</v>
      </c>
      <c r="I184" s="40">
        <v>437.01666666666665</v>
      </c>
      <c r="J184" s="40">
        <v>449.83333333333331</v>
      </c>
      <c r="K184" s="31">
        <v>424.2</v>
      </c>
      <c r="L184" s="31">
        <v>403.6</v>
      </c>
      <c r="M184" s="31">
        <v>9.3725000000000005</v>
      </c>
      <c r="N184" s="1"/>
      <c r="O184" s="1"/>
    </row>
    <row r="185" spans="1:15" ht="12.75" customHeight="1">
      <c r="A185" s="31">
        <v>175</v>
      </c>
      <c r="B185" s="31" t="s">
        <v>111</v>
      </c>
      <c r="C185" s="31">
        <v>1665.8</v>
      </c>
      <c r="D185" s="40">
        <v>1678.8666666666666</v>
      </c>
      <c r="E185" s="40">
        <v>1643.1333333333332</v>
      </c>
      <c r="F185" s="40">
        <v>1620.4666666666667</v>
      </c>
      <c r="G185" s="40">
        <v>1584.7333333333333</v>
      </c>
      <c r="H185" s="40">
        <v>1701.5333333333331</v>
      </c>
      <c r="I185" s="40">
        <v>1737.2666666666662</v>
      </c>
      <c r="J185" s="40">
        <v>1759.9333333333329</v>
      </c>
      <c r="K185" s="31">
        <v>1714.6</v>
      </c>
      <c r="L185" s="31">
        <v>1656.2</v>
      </c>
      <c r="M185" s="31">
        <v>6.15334</v>
      </c>
      <c r="N185" s="1"/>
      <c r="O185" s="1"/>
    </row>
    <row r="186" spans="1:15" ht="12.75" customHeight="1">
      <c r="A186" s="31">
        <v>176</v>
      </c>
      <c r="B186" s="31" t="s">
        <v>376</v>
      </c>
      <c r="C186" s="31">
        <v>137.85</v>
      </c>
      <c r="D186" s="40">
        <v>139.65</v>
      </c>
      <c r="E186" s="40">
        <v>135.30000000000001</v>
      </c>
      <c r="F186" s="40">
        <v>132.75</v>
      </c>
      <c r="G186" s="40">
        <v>128.4</v>
      </c>
      <c r="H186" s="40">
        <v>142.20000000000002</v>
      </c>
      <c r="I186" s="40">
        <v>146.54999999999998</v>
      </c>
      <c r="J186" s="40">
        <v>149.10000000000002</v>
      </c>
      <c r="K186" s="31">
        <v>144</v>
      </c>
      <c r="L186" s="31">
        <v>137.1</v>
      </c>
      <c r="M186" s="31">
        <v>14.90246</v>
      </c>
      <c r="N186" s="1"/>
      <c r="O186" s="1"/>
    </row>
    <row r="187" spans="1:15" ht="12.75" customHeight="1">
      <c r="A187" s="31">
        <v>177</v>
      </c>
      <c r="B187" s="31" t="s">
        <v>377</v>
      </c>
      <c r="C187" s="31">
        <v>1896.25</v>
      </c>
      <c r="D187" s="40">
        <v>1876.75</v>
      </c>
      <c r="E187" s="40">
        <v>1844.5</v>
      </c>
      <c r="F187" s="40">
        <v>1792.75</v>
      </c>
      <c r="G187" s="40">
        <v>1760.5</v>
      </c>
      <c r="H187" s="40">
        <v>1928.5</v>
      </c>
      <c r="I187" s="40">
        <v>1960.75</v>
      </c>
      <c r="J187" s="40">
        <v>2012.5</v>
      </c>
      <c r="K187" s="31">
        <v>1909</v>
      </c>
      <c r="L187" s="31">
        <v>1825</v>
      </c>
      <c r="M187" s="31">
        <v>1.2302500000000001</v>
      </c>
      <c r="N187" s="1"/>
      <c r="O187" s="1"/>
    </row>
    <row r="188" spans="1:15" ht="12.75" customHeight="1">
      <c r="A188" s="31">
        <v>178</v>
      </c>
      <c r="B188" s="31" t="s">
        <v>383</v>
      </c>
      <c r="C188" s="31">
        <v>120.6</v>
      </c>
      <c r="D188" s="40">
        <v>119.86666666666667</v>
      </c>
      <c r="E188" s="40">
        <v>117.88333333333335</v>
      </c>
      <c r="F188" s="40">
        <v>115.16666666666669</v>
      </c>
      <c r="G188" s="40">
        <v>113.18333333333337</v>
      </c>
      <c r="H188" s="40">
        <v>122.58333333333334</v>
      </c>
      <c r="I188" s="40">
        <v>124.56666666666666</v>
      </c>
      <c r="J188" s="40">
        <v>127.28333333333333</v>
      </c>
      <c r="K188" s="31">
        <v>121.85</v>
      </c>
      <c r="L188" s="31">
        <v>117.15</v>
      </c>
      <c r="M188" s="31">
        <v>12.830909999999999</v>
      </c>
      <c r="N188" s="1"/>
      <c r="O188" s="1"/>
    </row>
    <row r="189" spans="1:15" ht="12.75" customHeight="1">
      <c r="A189" s="31">
        <v>179</v>
      </c>
      <c r="B189" s="31" t="s">
        <v>261</v>
      </c>
      <c r="C189" s="31">
        <v>296.8</v>
      </c>
      <c r="D189" s="40">
        <v>299.55</v>
      </c>
      <c r="E189" s="40">
        <v>289.5</v>
      </c>
      <c r="F189" s="40">
        <v>282.2</v>
      </c>
      <c r="G189" s="40">
        <v>272.14999999999998</v>
      </c>
      <c r="H189" s="40">
        <v>306.85000000000002</v>
      </c>
      <c r="I189" s="40">
        <v>316.90000000000009</v>
      </c>
      <c r="J189" s="40">
        <v>324.20000000000005</v>
      </c>
      <c r="K189" s="31">
        <v>309.60000000000002</v>
      </c>
      <c r="L189" s="31">
        <v>292.25</v>
      </c>
      <c r="M189" s="31">
        <v>11.011699999999999</v>
      </c>
      <c r="N189" s="1"/>
      <c r="O189" s="1"/>
    </row>
    <row r="190" spans="1:15" ht="12.75" customHeight="1">
      <c r="A190" s="31">
        <v>180</v>
      </c>
      <c r="B190" s="31" t="s">
        <v>378</v>
      </c>
      <c r="C190" s="31">
        <v>618.1</v>
      </c>
      <c r="D190" s="40">
        <v>625.35</v>
      </c>
      <c r="E190" s="40">
        <v>607.80000000000007</v>
      </c>
      <c r="F190" s="40">
        <v>597.5</v>
      </c>
      <c r="G190" s="40">
        <v>579.95000000000005</v>
      </c>
      <c r="H190" s="40">
        <v>635.65000000000009</v>
      </c>
      <c r="I190" s="40">
        <v>653.20000000000005</v>
      </c>
      <c r="J190" s="40">
        <v>663.50000000000011</v>
      </c>
      <c r="K190" s="31">
        <v>642.9</v>
      </c>
      <c r="L190" s="31">
        <v>615.04999999999995</v>
      </c>
      <c r="M190" s="31">
        <v>2.3538000000000001</v>
      </c>
      <c r="N190" s="1"/>
      <c r="O190" s="1"/>
    </row>
    <row r="191" spans="1:15" ht="12.75" customHeight="1">
      <c r="A191" s="31">
        <v>181</v>
      </c>
      <c r="B191" s="31" t="s">
        <v>112</v>
      </c>
      <c r="C191" s="31">
        <v>626.35</v>
      </c>
      <c r="D191" s="40">
        <v>626.95000000000005</v>
      </c>
      <c r="E191" s="40">
        <v>615.95000000000005</v>
      </c>
      <c r="F191" s="40">
        <v>605.54999999999995</v>
      </c>
      <c r="G191" s="40">
        <v>594.54999999999995</v>
      </c>
      <c r="H191" s="40">
        <v>637.35000000000014</v>
      </c>
      <c r="I191" s="40">
        <v>648.35000000000014</v>
      </c>
      <c r="J191" s="40">
        <v>658.75000000000023</v>
      </c>
      <c r="K191" s="31">
        <v>637.95000000000005</v>
      </c>
      <c r="L191" s="31">
        <v>616.54999999999995</v>
      </c>
      <c r="M191" s="31">
        <v>5.9927099999999998</v>
      </c>
      <c r="N191" s="1"/>
      <c r="O191" s="1"/>
    </row>
    <row r="192" spans="1:15" ht="12.75" customHeight="1">
      <c r="A192" s="31">
        <v>182</v>
      </c>
      <c r="B192" s="31" t="s">
        <v>262</v>
      </c>
      <c r="C192" s="31">
        <v>1247.7</v>
      </c>
      <c r="D192" s="40">
        <v>1257.55</v>
      </c>
      <c r="E192" s="40">
        <v>1229.3999999999999</v>
      </c>
      <c r="F192" s="40">
        <v>1211.0999999999999</v>
      </c>
      <c r="G192" s="40">
        <v>1182.9499999999998</v>
      </c>
      <c r="H192" s="40">
        <v>1275.8499999999999</v>
      </c>
      <c r="I192" s="40">
        <v>1304</v>
      </c>
      <c r="J192" s="40">
        <v>1322.3</v>
      </c>
      <c r="K192" s="31">
        <v>1285.7</v>
      </c>
      <c r="L192" s="31">
        <v>1239.25</v>
      </c>
      <c r="M192" s="31">
        <v>11.18937</v>
      </c>
      <c r="N192" s="1"/>
      <c r="O192" s="1"/>
    </row>
    <row r="193" spans="1:15" ht="12.75" customHeight="1">
      <c r="A193" s="31">
        <v>183</v>
      </c>
      <c r="B193" s="31" t="s">
        <v>387</v>
      </c>
      <c r="C193" s="31">
        <v>1256.8</v>
      </c>
      <c r="D193" s="40">
        <v>1267.9166666666667</v>
      </c>
      <c r="E193" s="40">
        <v>1240.8833333333334</v>
      </c>
      <c r="F193" s="40">
        <v>1224.9666666666667</v>
      </c>
      <c r="G193" s="40">
        <v>1197.9333333333334</v>
      </c>
      <c r="H193" s="40">
        <v>1283.8333333333335</v>
      </c>
      <c r="I193" s="40">
        <v>1310.8666666666668</v>
      </c>
      <c r="J193" s="40">
        <v>1326.7833333333335</v>
      </c>
      <c r="K193" s="31">
        <v>1294.95</v>
      </c>
      <c r="L193" s="31">
        <v>1252</v>
      </c>
      <c r="M193" s="31">
        <v>1.00987</v>
      </c>
      <c r="N193" s="1"/>
      <c r="O193" s="1"/>
    </row>
    <row r="194" spans="1:15" ht="12.75" customHeight="1">
      <c r="A194" s="31">
        <v>184</v>
      </c>
      <c r="B194" s="31" t="s">
        <v>846</v>
      </c>
      <c r="C194" s="31">
        <v>21</v>
      </c>
      <c r="D194" s="40">
        <v>21.266666666666669</v>
      </c>
      <c r="E194" s="40">
        <v>20.583333333333339</v>
      </c>
      <c r="F194" s="40">
        <v>20.166666666666671</v>
      </c>
      <c r="G194" s="40">
        <v>19.483333333333341</v>
      </c>
      <c r="H194" s="40">
        <v>21.683333333333337</v>
      </c>
      <c r="I194" s="40">
        <v>22.366666666666667</v>
      </c>
      <c r="J194" s="40">
        <v>22.783333333333335</v>
      </c>
      <c r="K194" s="31">
        <v>21.95</v>
      </c>
      <c r="L194" s="31">
        <v>20.85</v>
      </c>
      <c r="M194" s="31">
        <v>51.539409999999997</v>
      </c>
      <c r="N194" s="1"/>
      <c r="O194" s="1"/>
    </row>
    <row r="195" spans="1:15" ht="12.75" customHeight="1">
      <c r="A195" s="31">
        <v>185</v>
      </c>
      <c r="B195" s="31" t="s">
        <v>388</v>
      </c>
      <c r="C195" s="31">
        <v>1291.95</v>
      </c>
      <c r="D195" s="40">
        <v>1271.3666666666668</v>
      </c>
      <c r="E195" s="40">
        <v>1223.8833333333337</v>
      </c>
      <c r="F195" s="40">
        <v>1155.8166666666668</v>
      </c>
      <c r="G195" s="40">
        <v>1108.3333333333337</v>
      </c>
      <c r="H195" s="40">
        <v>1339.4333333333336</v>
      </c>
      <c r="I195" s="40">
        <v>1386.9166666666667</v>
      </c>
      <c r="J195" s="40">
        <v>1454.9833333333336</v>
      </c>
      <c r="K195" s="31">
        <v>1318.85</v>
      </c>
      <c r="L195" s="31">
        <v>1203.3</v>
      </c>
      <c r="M195" s="31">
        <v>1.8305800000000001</v>
      </c>
      <c r="N195" s="1"/>
      <c r="O195" s="1"/>
    </row>
    <row r="196" spans="1:15" ht="12.75" customHeight="1">
      <c r="A196" s="31">
        <v>186</v>
      </c>
      <c r="B196" s="31" t="s">
        <v>113</v>
      </c>
      <c r="C196" s="31">
        <v>1319.85</v>
      </c>
      <c r="D196" s="40">
        <v>1331.2666666666667</v>
      </c>
      <c r="E196" s="40">
        <v>1302.5333333333333</v>
      </c>
      <c r="F196" s="40">
        <v>1285.2166666666667</v>
      </c>
      <c r="G196" s="40">
        <v>1256.4833333333333</v>
      </c>
      <c r="H196" s="40">
        <v>1348.5833333333333</v>
      </c>
      <c r="I196" s="40">
        <v>1377.3166666666664</v>
      </c>
      <c r="J196" s="40">
        <v>1394.6333333333332</v>
      </c>
      <c r="K196" s="31">
        <v>1360</v>
      </c>
      <c r="L196" s="31">
        <v>1313.95</v>
      </c>
      <c r="M196" s="31">
        <v>10.80803</v>
      </c>
      <c r="N196" s="1"/>
      <c r="O196" s="1"/>
    </row>
    <row r="197" spans="1:15" ht="12.75" customHeight="1">
      <c r="A197" s="31">
        <v>187</v>
      </c>
      <c r="B197" s="31" t="s">
        <v>114</v>
      </c>
      <c r="C197" s="31">
        <v>1171.4000000000001</v>
      </c>
      <c r="D197" s="40">
        <v>1173.1000000000001</v>
      </c>
      <c r="E197" s="40">
        <v>1163.3000000000002</v>
      </c>
      <c r="F197" s="40">
        <v>1155.2</v>
      </c>
      <c r="G197" s="40">
        <v>1145.4000000000001</v>
      </c>
      <c r="H197" s="40">
        <v>1181.2000000000003</v>
      </c>
      <c r="I197" s="40">
        <v>1191</v>
      </c>
      <c r="J197" s="40">
        <v>1199.1000000000004</v>
      </c>
      <c r="K197" s="31">
        <v>1182.9000000000001</v>
      </c>
      <c r="L197" s="31">
        <v>1165</v>
      </c>
      <c r="M197" s="31">
        <v>63.734549999999999</v>
      </c>
      <c r="N197" s="1"/>
      <c r="O197" s="1"/>
    </row>
    <row r="198" spans="1:15" ht="12.75" customHeight="1">
      <c r="A198" s="31">
        <v>188</v>
      </c>
      <c r="B198" s="31" t="s">
        <v>115</v>
      </c>
      <c r="C198" s="31">
        <v>2617.35</v>
      </c>
      <c r="D198" s="40">
        <v>2646.8833333333332</v>
      </c>
      <c r="E198" s="40">
        <v>2581.4666666666662</v>
      </c>
      <c r="F198" s="40">
        <v>2545.583333333333</v>
      </c>
      <c r="G198" s="40">
        <v>2480.1666666666661</v>
      </c>
      <c r="H198" s="40">
        <v>2682.7666666666664</v>
      </c>
      <c r="I198" s="40">
        <v>2748.1833333333334</v>
      </c>
      <c r="J198" s="40">
        <v>2784.0666666666666</v>
      </c>
      <c r="K198" s="31">
        <v>2712.3</v>
      </c>
      <c r="L198" s="31">
        <v>2611</v>
      </c>
      <c r="M198" s="31">
        <v>45.035150000000002</v>
      </c>
      <c r="N198" s="1"/>
      <c r="O198" s="1"/>
    </row>
    <row r="199" spans="1:15" ht="12.75" customHeight="1">
      <c r="A199" s="31">
        <v>189</v>
      </c>
      <c r="B199" s="31" t="s">
        <v>116</v>
      </c>
      <c r="C199" s="31">
        <v>2397.9499999999998</v>
      </c>
      <c r="D199" s="40">
        <v>2408.0500000000002</v>
      </c>
      <c r="E199" s="40">
        <v>2368.2000000000003</v>
      </c>
      <c r="F199" s="40">
        <v>2338.4500000000003</v>
      </c>
      <c r="G199" s="40">
        <v>2298.6000000000004</v>
      </c>
      <c r="H199" s="40">
        <v>2437.8000000000002</v>
      </c>
      <c r="I199" s="40">
        <v>2477.6500000000005</v>
      </c>
      <c r="J199" s="40">
        <v>2507.4</v>
      </c>
      <c r="K199" s="31">
        <v>2447.9</v>
      </c>
      <c r="L199" s="31">
        <v>2378.3000000000002</v>
      </c>
      <c r="M199" s="31">
        <v>12.270580000000001</v>
      </c>
      <c r="N199" s="1"/>
      <c r="O199" s="1"/>
    </row>
    <row r="200" spans="1:15" ht="12.75" customHeight="1">
      <c r="A200" s="31">
        <v>190</v>
      </c>
      <c r="B200" s="31" t="s">
        <v>117</v>
      </c>
      <c r="C200" s="31">
        <v>1473.05</v>
      </c>
      <c r="D200" s="40">
        <v>1482.25</v>
      </c>
      <c r="E200" s="40">
        <v>1458.5</v>
      </c>
      <c r="F200" s="40">
        <v>1443.95</v>
      </c>
      <c r="G200" s="40">
        <v>1420.2</v>
      </c>
      <c r="H200" s="40">
        <v>1496.8</v>
      </c>
      <c r="I200" s="40">
        <v>1520.55</v>
      </c>
      <c r="J200" s="40">
        <v>1535.1</v>
      </c>
      <c r="K200" s="31">
        <v>1506</v>
      </c>
      <c r="L200" s="31">
        <v>1467.7</v>
      </c>
      <c r="M200" s="31">
        <v>74.973839999999996</v>
      </c>
      <c r="N200" s="1"/>
      <c r="O200" s="1"/>
    </row>
    <row r="201" spans="1:15" ht="12.75" customHeight="1">
      <c r="A201" s="31">
        <v>191</v>
      </c>
      <c r="B201" s="31" t="s">
        <v>118</v>
      </c>
      <c r="C201" s="31">
        <v>656.6</v>
      </c>
      <c r="D201" s="40">
        <v>660.31666666666672</v>
      </c>
      <c r="E201" s="40">
        <v>650.68333333333339</v>
      </c>
      <c r="F201" s="40">
        <v>644.76666666666665</v>
      </c>
      <c r="G201" s="40">
        <v>635.13333333333333</v>
      </c>
      <c r="H201" s="40">
        <v>666.23333333333346</v>
      </c>
      <c r="I201" s="40">
        <v>675.8666666666669</v>
      </c>
      <c r="J201" s="40">
        <v>681.78333333333353</v>
      </c>
      <c r="K201" s="31">
        <v>669.95</v>
      </c>
      <c r="L201" s="31">
        <v>654.4</v>
      </c>
      <c r="M201" s="31">
        <v>23.773869999999999</v>
      </c>
      <c r="N201" s="1"/>
      <c r="O201" s="1"/>
    </row>
    <row r="202" spans="1:15" ht="12.75" customHeight="1">
      <c r="A202" s="31">
        <v>192</v>
      </c>
      <c r="B202" s="31" t="s">
        <v>385</v>
      </c>
      <c r="C202" s="31">
        <v>1649.65</v>
      </c>
      <c r="D202" s="40">
        <v>1676.1000000000001</v>
      </c>
      <c r="E202" s="40">
        <v>1613.5500000000002</v>
      </c>
      <c r="F202" s="40">
        <v>1577.45</v>
      </c>
      <c r="G202" s="40">
        <v>1514.9</v>
      </c>
      <c r="H202" s="40">
        <v>1712.2000000000003</v>
      </c>
      <c r="I202" s="40">
        <v>1774.75</v>
      </c>
      <c r="J202" s="40">
        <v>1810.8500000000004</v>
      </c>
      <c r="K202" s="31">
        <v>1738.65</v>
      </c>
      <c r="L202" s="31">
        <v>1640</v>
      </c>
      <c r="M202" s="31">
        <v>1.6520999999999999</v>
      </c>
      <c r="N202" s="1"/>
      <c r="O202" s="1"/>
    </row>
    <row r="203" spans="1:15" ht="12.75" customHeight="1">
      <c r="A203" s="31">
        <v>193</v>
      </c>
      <c r="B203" s="31" t="s">
        <v>389</v>
      </c>
      <c r="C203" s="31">
        <v>216.15</v>
      </c>
      <c r="D203" s="40">
        <v>217.58333333333334</v>
      </c>
      <c r="E203" s="40">
        <v>214.06666666666669</v>
      </c>
      <c r="F203" s="40">
        <v>211.98333333333335</v>
      </c>
      <c r="G203" s="40">
        <v>208.4666666666667</v>
      </c>
      <c r="H203" s="40">
        <v>219.66666666666669</v>
      </c>
      <c r="I203" s="40">
        <v>223.18333333333334</v>
      </c>
      <c r="J203" s="40">
        <v>225.26666666666668</v>
      </c>
      <c r="K203" s="31">
        <v>221.1</v>
      </c>
      <c r="L203" s="31">
        <v>215.5</v>
      </c>
      <c r="M203" s="31">
        <v>1.08497</v>
      </c>
      <c r="N203" s="1"/>
      <c r="O203" s="1"/>
    </row>
    <row r="204" spans="1:15" ht="12.75" customHeight="1">
      <c r="A204" s="31">
        <v>194</v>
      </c>
      <c r="B204" s="31" t="s">
        <v>390</v>
      </c>
      <c r="C204" s="31">
        <v>128</v>
      </c>
      <c r="D204" s="40">
        <v>129.23333333333332</v>
      </c>
      <c r="E204" s="40">
        <v>126.01666666666665</v>
      </c>
      <c r="F204" s="40">
        <v>124.03333333333333</v>
      </c>
      <c r="G204" s="40">
        <v>120.81666666666666</v>
      </c>
      <c r="H204" s="40">
        <v>131.21666666666664</v>
      </c>
      <c r="I204" s="40">
        <v>134.43333333333328</v>
      </c>
      <c r="J204" s="40">
        <v>136.41666666666663</v>
      </c>
      <c r="K204" s="31">
        <v>132.44999999999999</v>
      </c>
      <c r="L204" s="31">
        <v>127.25</v>
      </c>
      <c r="M204" s="31">
        <v>6.3289</v>
      </c>
      <c r="N204" s="1"/>
      <c r="O204" s="1"/>
    </row>
    <row r="205" spans="1:15" ht="12.75" customHeight="1">
      <c r="A205" s="31">
        <v>195</v>
      </c>
      <c r="B205" s="31" t="s">
        <v>119</v>
      </c>
      <c r="C205" s="31">
        <v>2444.65</v>
      </c>
      <c r="D205" s="40">
        <v>2444.8833333333332</v>
      </c>
      <c r="E205" s="40">
        <v>2420.7666666666664</v>
      </c>
      <c r="F205" s="40">
        <v>2396.8833333333332</v>
      </c>
      <c r="G205" s="40">
        <v>2372.7666666666664</v>
      </c>
      <c r="H205" s="40">
        <v>2468.7666666666664</v>
      </c>
      <c r="I205" s="40">
        <v>2492.8833333333332</v>
      </c>
      <c r="J205" s="40">
        <v>2516.7666666666664</v>
      </c>
      <c r="K205" s="31">
        <v>2469</v>
      </c>
      <c r="L205" s="31">
        <v>2421</v>
      </c>
      <c r="M205" s="31">
        <v>4.9233900000000004</v>
      </c>
      <c r="N205" s="1"/>
      <c r="O205" s="1"/>
    </row>
    <row r="206" spans="1:15" ht="12.75" customHeight="1">
      <c r="A206" s="31">
        <v>196</v>
      </c>
      <c r="B206" s="31" t="s">
        <v>386</v>
      </c>
      <c r="C206" s="31">
        <v>80.150000000000006</v>
      </c>
      <c r="D206" s="40">
        <v>79.816666666666677</v>
      </c>
      <c r="E206" s="40">
        <v>76.733333333333348</v>
      </c>
      <c r="F206" s="40">
        <v>73.316666666666677</v>
      </c>
      <c r="G206" s="40">
        <v>70.233333333333348</v>
      </c>
      <c r="H206" s="40">
        <v>83.233333333333348</v>
      </c>
      <c r="I206" s="40">
        <v>86.316666666666691</v>
      </c>
      <c r="J206" s="40">
        <v>89.733333333333348</v>
      </c>
      <c r="K206" s="31">
        <v>82.9</v>
      </c>
      <c r="L206" s="31">
        <v>76.400000000000006</v>
      </c>
      <c r="M206" s="31">
        <v>261.39738999999997</v>
      </c>
      <c r="N206" s="1"/>
      <c r="O206" s="1"/>
    </row>
    <row r="207" spans="1:15" ht="12.75" customHeight="1">
      <c r="A207" s="31">
        <v>197</v>
      </c>
      <c r="B207" s="31" t="s">
        <v>847</v>
      </c>
      <c r="C207" s="31">
        <v>3054</v>
      </c>
      <c r="D207" s="40">
        <v>3075.3333333333335</v>
      </c>
      <c r="E207" s="40">
        <v>3020.666666666667</v>
      </c>
      <c r="F207" s="40">
        <v>2987.3333333333335</v>
      </c>
      <c r="G207" s="40">
        <v>2932.666666666667</v>
      </c>
      <c r="H207" s="40">
        <v>3108.666666666667</v>
      </c>
      <c r="I207" s="40">
        <v>3163.3333333333339</v>
      </c>
      <c r="J207" s="40">
        <v>3196.666666666667</v>
      </c>
      <c r="K207" s="31">
        <v>3130</v>
      </c>
      <c r="L207" s="31">
        <v>3042</v>
      </c>
      <c r="M207" s="31">
        <v>0.15351999999999999</v>
      </c>
      <c r="N207" s="1"/>
      <c r="O207" s="1"/>
    </row>
    <row r="208" spans="1:15" ht="12.75" customHeight="1">
      <c r="A208" s="31">
        <v>198</v>
      </c>
      <c r="B208" s="31" t="s">
        <v>832</v>
      </c>
      <c r="C208" s="31">
        <v>517.54999999999995</v>
      </c>
      <c r="D208" s="40">
        <v>528.51666666666665</v>
      </c>
      <c r="E208" s="40">
        <v>503.0333333333333</v>
      </c>
      <c r="F208" s="40">
        <v>488.51666666666665</v>
      </c>
      <c r="G208" s="40">
        <v>463.0333333333333</v>
      </c>
      <c r="H208" s="40">
        <v>543.0333333333333</v>
      </c>
      <c r="I208" s="40">
        <v>568.51666666666665</v>
      </c>
      <c r="J208" s="40">
        <v>583.0333333333333</v>
      </c>
      <c r="K208" s="31">
        <v>554</v>
      </c>
      <c r="L208" s="31">
        <v>514</v>
      </c>
      <c r="M208" s="31">
        <v>2.8168600000000001</v>
      </c>
      <c r="N208" s="1"/>
      <c r="O208" s="1"/>
    </row>
    <row r="209" spans="1:15" ht="12.75" customHeight="1">
      <c r="A209" s="31">
        <v>199</v>
      </c>
      <c r="B209" s="31" t="s">
        <v>121</v>
      </c>
      <c r="C209" s="31">
        <v>450.15</v>
      </c>
      <c r="D209" s="40">
        <v>450.63333333333338</v>
      </c>
      <c r="E209" s="40">
        <v>444.26666666666677</v>
      </c>
      <c r="F209" s="40">
        <v>438.38333333333338</v>
      </c>
      <c r="G209" s="40">
        <v>432.01666666666677</v>
      </c>
      <c r="H209" s="40">
        <v>456.51666666666677</v>
      </c>
      <c r="I209" s="40">
        <v>462.88333333333344</v>
      </c>
      <c r="J209" s="40">
        <v>468.76666666666677</v>
      </c>
      <c r="K209" s="31">
        <v>457</v>
      </c>
      <c r="L209" s="31">
        <v>444.75</v>
      </c>
      <c r="M209" s="31">
        <v>143.37902</v>
      </c>
      <c r="N209" s="1"/>
      <c r="O209" s="1"/>
    </row>
    <row r="210" spans="1:15" ht="12.75" customHeight="1">
      <c r="A210" s="31">
        <v>200</v>
      </c>
      <c r="B210" s="31" t="s">
        <v>391</v>
      </c>
      <c r="C210" s="31">
        <v>118.85</v>
      </c>
      <c r="D210" s="40">
        <v>120.5</v>
      </c>
      <c r="E210" s="40">
        <v>116.4</v>
      </c>
      <c r="F210" s="40">
        <v>113.95</v>
      </c>
      <c r="G210" s="40">
        <v>109.85000000000001</v>
      </c>
      <c r="H210" s="40">
        <v>122.95</v>
      </c>
      <c r="I210" s="40">
        <v>127.05</v>
      </c>
      <c r="J210" s="40">
        <v>129.5</v>
      </c>
      <c r="K210" s="31">
        <v>124.6</v>
      </c>
      <c r="L210" s="31">
        <v>118.05</v>
      </c>
      <c r="M210" s="31">
        <v>34.813839999999999</v>
      </c>
      <c r="N210" s="1"/>
      <c r="O210" s="1"/>
    </row>
    <row r="211" spans="1:15" ht="12.75" customHeight="1">
      <c r="A211" s="31">
        <v>201</v>
      </c>
      <c r="B211" s="31" t="s">
        <v>122</v>
      </c>
      <c r="C211" s="31">
        <v>287.35000000000002</v>
      </c>
      <c r="D211" s="40">
        <v>290.86666666666667</v>
      </c>
      <c r="E211" s="40">
        <v>283.08333333333337</v>
      </c>
      <c r="F211" s="40">
        <v>278.81666666666672</v>
      </c>
      <c r="G211" s="40">
        <v>271.03333333333342</v>
      </c>
      <c r="H211" s="40">
        <v>295.13333333333333</v>
      </c>
      <c r="I211" s="40">
        <v>302.91666666666663</v>
      </c>
      <c r="J211" s="40">
        <v>307.18333333333328</v>
      </c>
      <c r="K211" s="31">
        <v>298.64999999999998</v>
      </c>
      <c r="L211" s="31">
        <v>286.60000000000002</v>
      </c>
      <c r="M211" s="31">
        <v>27.309950000000001</v>
      </c>
      <c r="N211" s="1"/>
      <c r="O211" s="1"/>
    </row>
    <row r="212" spans="1:15" ht="12.75" customHeight="1">
      <c r="A212" s="31">
        <v>202</v>
      </c>
      <c r="B212" s="31" t="s">
        <v>123</v>
      </c>
      <c r="C212" s="31">
        <v>2230.25</v>
      </c>
      <c r="D212" s="40">
        <v>2255.0666666666666</v>
      </c>
      <c r="E212" s="40">
        <v>2201.1833333333334</v>
      </c>
      <c r="F212" s="40">
        <v>2172.1166666666668</v>
      </c>
      <c r="G212" s="40">
        <v>2118.2333333333336</v>
      </c>
      <c r="H212" s="40">
        <v>2284.1333333333332</v>
      </c>
      <c r="I212" s="40">
        <v>2338.0166666666664</v>
      </c>
      <c r="J212" s="40">
        <v>2367.083333333333</v>
      </c>
      <c r="K212" s="31">
        <v>2308.9499999999998</v>
      </c>
      <c r="L212" s="31">
        <v>2226</v>
      </c>
      <c r="M212" s="31">
        <v>24.392219999999998</v>
      </c>
      <c r="N212" s="1"/>
      <c r="O212" s="1"/>
    </row>
    <row r="213" spans="1:15" ht="12.75" customHeight="1">
      <c r="A213" s="31">
        <v>203</v>
      </c>
      <c r="B213" s="31" t="s">
        <v>263</v>
      </c>
      <c r="C213" s="31">
        <v>313.39999999999998</v>
      </c>
      <c r="D213" s="40">
        <v>317.46666666666664</v>
      </c>
      <c r="E213" s="40">
        <v>307.43333333333328</v>
      </c>
      <c r="F213" s="40">
        <v>301.46666666666664</v>
      </c>
      <c r="G213" s="40">
        <v>291.43333333333328</v>
      </c>
      <c r="H213" s="40">
        <v>323.43333333333328</v>
      </c>
      <c r="I213" s="40">
        <v>333.4666666666667</v>
      </c>
      <c r="J213" s="40">
        <v>339.43333333333328</v>
      </c>
      <c r="K213" s="31">
        <v>327.5</v>
      </c>
      <c r="L213" s="31">
        <v>311.5</v>
      </c>
      <c r="M213" s="31">
        <v>14.241540000000001</v>
      </c>
      <c r="N213" s="1"/>
      <c r="O213" s="1"/>
    </row>
    <row r="214" spans="1:15" ht="12.75" customHeight="1">
      <c r="A214" s="31">
        <v>204</v>
      </c>
      <c r="B214" s="31" t="s">
        <v>848</v>
      </c>
      <c r="C214" s="31">
        <v>826.05</v>
      </c>
      <c r="D214" s="40">
        <v>829.88333333333333</v>
      </c>
      <c r="E214" s="40">
        <v>819.31666666666661</v>
      </c>
      <c r="F214" s="40">
        <v>812.58333333333326</v>
      </c>
      <c r="G214" s="40">
        <v>802.01666666666654</v>
      </c>
      <c r="H214" s="40">
        <v>836.61666666666667</v>
      </c>
      <c r="I214" s="40">
        <v>847.18333333333351</v>
      </c>
      <c r="J214" s="40">
        <v>853.91666666666674</v>
      </c>
      <c r="K214" s="31">
        <v>840.45</v>
      </c>
      <c r="L214" s="31">
        <v>823.15</v>
      </c>
      <c r="M214" s="31">
        <v>0.55164000000000002</v>
      </c>
      <c r="N214" s="1"/>
      <c r="O214" s="1"/>
    </row>
    <row r="215" spans="1:15" ht="12.75" customHeight="1">
      <c r="A215" s="31">
        <v>205</v>
      </c>
      <c r="B215" s="31" t="s">
        <v>392</v>
      </c>
      <c r="C215" s="31">
        <v>40589.1</v>
      </c>
      <c r="D215" s="40">
        <v>40198.033333333333</v>
      </c>
      <c r="E215" s="40">
        <v>39546.066666666666</v>
      </c>
      <c r="F215" s="40">
        <v>38503.033333333333</v>
      </c>
      <c r="G215" s="40">
        <v>37851.066666666666</v>
      </c>
      <c r="H215" s="40">
        <v>41241.066666666666</v>
      </c>
      <c r="I215" s="40">
        <v>41893.033333333326</v>
      </c>
      <c r="J215" s="40">
        <v>42936.066666666666</v>
      </c>
      <c r="K215" s="31">
        <v>40850</v>
      </c>
      <c r="L215" s="31">
        <v>39155</v>
      </c>
      <c r="M215" s="31">
        <v>7.3150000000000007E-2</v>
      </c>
      <c r="N215" s="1"/>
      <c r="O215" s="1"/>
    </row>
    <row r="216" spans="1:15" ht="12.75" customHeight="1">
      <c r="A216" s="31">
        <v>206</v>
      </c>
      <c r="B216" s="31" t="s">
        <v>393</v>
      </c>
      <c r="C216" s="31">
        <v>39.65</v>
      </c>
      <c r="D216" s="40">
        <v>39.916666666666664</v>
      </c>
      <c r="E216" s="40">
        <v>39.333333333333329</v>
      </c>
      <c r="F216" s="40">
        <v>39.016666666666666</v>
      </c>
      <c r="G216" s="40">
        <v>38.43333333333333</v>
      </c>
      <c r="H216" s="40">
        <v>40.233333333333327</v>
      </c>
      <c r="I216" s="40">
        <v>40.816666666666656</v>
      </c>
      <c r="J216" s="40">
        <v>41.133333333333326</v>
      </c>
      <c r="K216" s="31">
        <v>40.5</v>
      </c>
      <c r="L216" s="31">
        <v>39.6</v>
      </c>
      <c r="M216" s="31">
        <v>11.14226</v>
      </c>
      <c r="N216" s="1"/>
      <c r="O216" s="1"/>
    </row>
    <row r="217" spans="1:15" ht="12.75" customHeight="1">
      <c r="A217" s="31">
        <v>207</v>
      </c>
      <c r="B217" s="31" t="s">
        <v>405</v>
      </c>
      <c r="C217" s="31">
        <v>157.15</v>
      </c>
      <c r="D217" s="40">
        <v>160.61666666666667</v>
      </c>
      <c r="E217" s="40">
        <v>151.78333333333336</v>
      </c>
      <c r="F217" s="40">
        <v>146.41666666666669</v>
      </c>
      <c r="G217" s="40">
        <v>137.58333333333337</v>
      </c>
      <c r="H217" s="40">
        <v>165.98333333333335</v>
      </c>
      <c r="I217" s="40">
        <v>174.81666666666666</v>
      </c>
      <c r="J217" s="40">
        <v>180.18333333333334</v>
      </c>
      <c r="K217" s="31">
        <v>169.45</v>
      </c>
      <c r="L217" s="31">
        <v>155.25</v>
      </c>
      <c r="M217" s="31">
        <v>167.38338999999999</v>
      </c>
      <c r="N217" s="1"/>
      <c r="O217" s="1"/>
    </row>
    <row r="218" spans="1:15" ht="12.75" customHeight="1">
      <c r="A218" s="31">
        <v>208</v>
      </c>
      <c r="B218" s="31" t="s">
        <v>124</v>
      </c>
      <c r="C218" s="31">
        <v>233.15</v>
      </c>
      <c r="D218" s="40">
        <v>234</v>
      </c>
      <c r="E218" s="40">
        <v>215.05</v>
      </c>
      <c r="F218" s="40">
        <v>196.95000000000002</v>
      </c>
      <c r="G218" s="40">
        <v>178.00000000000003</v>
      </c>
      <c r="H218" s="40">
        <v>252.1</v>
      </c>
      <c r="I218" s="40">
        <v>271.04999999999995</v>
      </c>
      <c r="J218" s="40">
        <v>289.14999999999998</v>
      </c>
      <c r="K218" s="31">
        <v>252.95</v>
      </c>
      <c r="L218" s="31">
        <v>215.9</v>
      </c>
      <c r="M218" s="31">
        <v>1028.42145</v>
      </c>
      <c r="N218" s="1"/>
      <c r="O218" s="1"/>
    </row>
    <row r="219" spans="1:15" ht="12.75" customHeight="1">
      <c r="A219" s="31">
        <v>209</v>
      </c>
      <c r="B219" s="31" t="s">
        <v>125</v>
      </c>
      <c r="C219" s="31">
        <v>728.3</v>
      </c>
      <c r="D219" s="40">
        <v>732.11666666666667</v>
      </c>
      <c r="E219" s="40">
        <v>722.23333333333335</v>
      </c>
      <c r="F219" s="40">
        <v>716.16666666666663</v>
      </c>
      <c r="G219" s="40">
        <v>706.2833333333333</v>
      </c>
      <c r="H219" s="40">
        <v>738.18333333333339</v>
      </c>
      <c r="I219" s="40">
        <v>748.06666666666683</v>
      </c>
      <c r="J219" s="40">
        <v>754.13333333333344</v>
      </c>
      <c r="K219" s="31">
        <v>742</v>
      </c>
      <c r="L219" s="31">
        <v>726.05</v>
      </c>
      <c r="M219" s="31">
        <v>132.27787000000001</v>
      </c>
      <c r="N219" s="1"/>
      <c r="O219" s="1"/>
    </row>
    <row r="220" spans="1:15" ht="12.75" customHeight="1">
      <c r="A220" s="31">
        <v>210</v>
      </c>
      <c r="B220" s="31" t="s">
        <v>126</v>
      </c>
      <c r="C220" s="31">
        <v>1358.75</v>
      </c>
      <c r="D220" s="40">
        <v>1373.9166666666667</v>
      </c>
      <c r="E220" s="40">
        <v>1335.8333333333335</v>
      </c>
      <c r="F220" s="40">
        <v>1312.9166666666667</v>
      </c>
      <c r="G220" s="40">
        <v>1274.8333333333335</v>
      </c>
      <c r="H220" s="40">
        <v>1396.8333333333335</v>
      </c>
      <c r="I220" s="40">
        <v>1434.916666666667</v>
      </c>
      <c r="J220" s="40">
        <v>1457.8333333333335</v>
      </c>
      <c r="K220" s="31">
        <v>1412</v>
      </c>
      <c r="L220" s="31">
        <v>1351</v>
      </c>
      <c r="M220" s="31">
        <v>14.99248</v>
      </c>
      <c r="N220" s="1"/>
      <c r="O220" s="1"/>
    </row>
    <row r="221" spans="1:15" ht="12.75" customHeight="1">
      <c r="A221" s="31">
        <v>211</v>
      </c>
      <c r="B221" s="31" t="s">
        <v>127</v>
      </c>
      <c r="C221" s="31">
        <v>556.4</v>
      </c>
      <c r="D221" s="40">
        <v>562.88333333333333</v>
      </c>
      <c r="E221" s="40">
        <v>547.81666666666661</v>
      </c>
      <c r="F221" s="40">
        <v>539.23333333333323</v>
      </c>
      <c r="G221" s="40">
        <v>524.16666666666652</v>
      </c>
      <c r="H221" s="40">
        <v>571.4666666666667</v>
      </c>
      <c r="I221" s="40">
        <v>586.53333333333353</v>
      </c>
      <c r="J221" s="40">
        <v>595.11666666666679</v>
      </c>
      <c r="K221" s="31">
        <v>577.95000000000005</v>
      </c>
      <c r="L221" s="31">
        <v>554.29999999999995</v>
      </c>
      <c r="M221" s="31">
        <v>9.2339500000000001</v>
      </c>
      <c r="N221" s="1"/>
      <c r="O221" s="1"/>
    </row>
    <row r="222" spans="1:15" ht="12.75" customHeight="1">
      <c r="A222" s="31">
        <v>212</v>
      </c>
      <c r="B222" s="31" t="s">
        <v>409</v>
      </c>
      <c r="C222" s="31">
        <v>256.2</v>
      </c>
      <c r="D222" s="40">
        <v>255.11666666666667</v>
      </c>
      <c r="E222" s="40">
        <v>249.93333333333334</v>
      </c>
      <c r="F222" s="40">
        <v>243.66666666666666</v>
      </c>
      <c r="G222" s="40">
        <v>238.48333333333332</v>
      </c>
      <c r="H222" s="40">
        <v>261.38333333333333</v>
      </c>
      <c r="I222" s="40">
        <v>266.56666666666672</v>
      </c>
      <c r="J222" s="40">
        <v>272.83333333333337</v>
      </c>
      <c r="K222" s="31">
        <v>260.3</v>
      </c>
      <c r="L222" s="31">
        <v>248.85</v>
      </c>
      <c r="M222" s="31">
        <v>4.2904999999999998</v>
      </c>
      <c r="N222" s="1"/>
      <c r="O222" s="1"/>
    </row>
    <row r="223" spans="1:15" ht="12.75" customHeight="1">
      <c r="A223" s="31">
        <v>213</v>
      </c>
      <c r="B223" s="31" t="s">
        <v>395</v>
      </c>
      <c r="C223" s="31">
        <v>46.05</v>
      </c>
      <c r="D223" s="40">
        <v>46.966666666666669</v>
      </c>
      <c r="E223" s="40">
        <v>44.233333333333334</v>
      </c>
      <c r="F223" s="40">
        <v>42.416666666666664</v>
      </c>
      <c r="G223" s="40">
        <v>39.68333333333333</v>
      </c>
      <c r="H223" s="40">
        <v>48.783333333333339</v>
      </c>
      <c r="I223" s="40">
        <v>51.516666666666673</v>
      </c>
      <c r="J223" s="40">
        <v>53.333333333333343</v>
      </c>
      <c r="K223" s="31">
        <v>49.7</v>
      </c>
      <c r="L223" s="31">
        <v>45.15</v>
      </c>
      <c r="M223" s="31">
        <v>141.76151999999999</v>
      </c>
      <c r="N223" s="1"/>
      <c r="O223" s="1"/>
    </row>
    <row r="224" spans="1:15" ht="12.75" customHeight="1">
      <c r="A224" s="31">
        <v>214</v>
      </c>
      <c r="B224" s="31" t="s">
        <v>128</v>
      </c>
      <c r="C224" s="31">
        <v>14.05</v>
      </c>
      <c r="D224" s="40">
        <v>14.35</v>
      </c>
      <c r="E224" s="40">
        <v>13.6</v>
      </c>
      <c r="F224" s="40">
        <v>13.15</v>
      </c>
      <c r="G224" s="40">
        <v>12.4</v>
      </c>
      <c r="H224" s="40">
        <v>14.799999999999999</v>
      </c>
      <c r="I224" s="40">
        <v>15.549999999999999</v>
      </c>
      <c r="J224" s="40">
        <v>15.999999999999998</v>
      </c>
      <c r="K224" s="31">
        <v>15.1</v>
      </c>
      <c r="L224" s="31">
        <v>13.9</v>
      </c>
      <c r="M224" s="31">
        <v>3268.8895600000001</v>
      </c>
      <c r="N224" s="1"/>
      <c r="O224" s="1"/>
    </row>
    <row r="225" spans="1:15" ht="12.75" customHeight="1">
      <c r="A225" s="31">
        <v>215</v>
      </c>
      <c r="B225" s="31" t="s">
        <v>396</v>
      </c>
      <c r="C225" s="31">
        <v>49.9</v>
      </c>
      <c r="D225" s="40">
        <v>50.6</v>
      </c>
      <c r="E225" s="40">
        <v>48.7</v>
      </c>
      <c r="F225" s="40">
        <v>47.5</v>
      </c>
      <c r="G225" s="40">
        <v>45.6</v>
      </c>
      <c r="H225" s="40">
        <v>51.800000000000004</v>
      </c>
      <c r="I225" s="40">
        <v>53.699999999999996</v>
      </c>
      <c r="J225" s="40">
        <v>54.900000000000006</v>
      </c>
      <c r="K225" s="31">
        <v>52.5</v>
      </c>
      <c r="L225" s="31">
        <v>49.4</v>
      </c>
      <c r="M225" s="31">
        <v>65.677859999999995</v>
      </c>
      <c r="N225" s="1"/>
      <c r="O225" s="1"/>
    </row>
    <row r="226" spans="1:15" ht="12.75" customHeight="1">
      <c r="A226" s="31">
        <v>216</v>
      </c>
      <c r="B226" s="31" t="s">
        <v>129</v>
      </c>
      <c r="C226" s="31">
        <v>48.05</v>
      </c>
      <c r="D226" s="40">
        <v>48.616666666666667</v>
      </c>
      <c r="E226" s="40">
        <v>47.333333333333336</v>
      </c>
      <c r="F226" s="40">
        <v>46.616666666666667</v>
      </c>
      <c r="G226" s="40">
        <v>45.333333333333336</v>
      </c>
      <c r="H226" s="40">
        <v>49.333333333333336</v>
      </c>
      <c r="I226" s="40">
        <v>50.616666666666667</v>
      </c>
      <c r="J226" s="40">
        <v>51.333333333333336</v>
      </c>
      <c r="K226" s="31">
        <v>49.9</v>
      </c>
      <c r="L226" s="31">
        <v>47.9</v>
      </c>
      <c r="M226" s="31">
        <v>233.25459000000001</v>
      </c>
      <c r="N226" s="1"/>
      <c r="O226" s="1"/>
    </row>
    <row r="227" spans="1:15" ht="12.75" customHeight="1">
      <c r="A227" s="31">
        <v>217</v>
      </c>
      <c r="B227" s="31" t="s">
        <v>407</v>
      </c>
      <c r="C227" s="31">
        <v>256.10000000000002</v>
      </c>
      <c r="D227" s="40">
        <v>258.36666666666667</v>
      </c>
      <c r="E227" s="40">
        <v>252.73333333333335</v>
      </c>
      <c r="F227" s="40">
        <v>249.36666666666667</v>
      </c>
      <c r="G227" s="40">
        <v>243.73333333333335</v>
      </c>
      <c r="H227" s="40">
        <v>261.73333333333335</v>
      </c>
      <c r="I227" s="40">
        <v>267.36666666666667</v>
      </c>
      <c r="J227" s="40">
        <v>270.73333333333335</v>
      </c>
      <c r="K227" s="31">
        <v>264</v>
      </c>
      <c r="L227" s="31">
        <v>255</v>
      </c>
      <c r="M227" s="31">
        <v>193.62333000000001</v>
      </c>
      <c r="N227" s="1"/>
      <c r="O227" s="1"/>
    </row>
    <row r="228" spans="1:15" ht="12.75" customHeight="1">
      <c r="A228" s="31">
        <v>218</v>
      </c>
      <c r="B228" s="31" t="s">
        <v>397</v>
      </c>
      <c r="C228" s="31">
        <v>1165.7</v>
      </c>
      <c r="D228" s="40">
        <v>1166.9666666666665</v>
      </c>
      <c r="E228" s="40">
        <v>1160.1833333333329</v>
      </c>
      <c r="F228" s="40">
        <v>1154.6666666666665</v>
      </c>
      <c r="G228" s="40">
        <v>1147.883333333333</v>
      </c>
      <c r="H228" s="40">
        <v>1172.4833333333329</v>
      </c>
      <c r="I228" s="40">
        <v>1179.2666666666662</v>
      </c>
      <c r="J228" s="40">
        <v>1184.7833333333328</v>
      </c>
      <c r="K228" s="31">
        <v>1173.75</v>
      </c>
      <c r="L228" s="31">
        <v>1161.45</v>
      </c>
      <c r="M228" s="31">
        <v>7.2359999999999994E-2</v>
      </c>
      <c r="N228" s="1"/>
      <c r="O228" s="1"/>
    </row>
    <row r="229" spans="1:15" ht="12.75" customHeight="1">
      <c r="A229" s="31">
        <v>219</v>
      </c>
      <c r="B229" s="31" t="s">
        <v>130</v>
      </c>
      <c r="C229" s="31">
        <v>493.65</v>
      </c>
      <c r="D229" s="40">
        <v>494.81666666666666</v>
      </c>
      <c r="E229" s="40">
        <v>490.13333333333333</v>
      </c>
      <c r="F229" s="40">
        <v>486.61666666666667</v>
      </c>
      <c r="G229" s="40">
        <v>481.93333333333334</v>
      </c>
      <c r="H229" s="40">
        <v>498.33333333333331</v>
      </c>
      <c r="I229" s="40">
        <v>503.01666666666659</v>
      </c>
      <c r="J229" s="40">
        <v>506.5333333333333</v>
      </c>
      <c r="K229" s="31">
        <v>499.5</v>
      </c>
      <c r="L229" s="31">
        <v>491.3</v>
      </c>
      <c r="M229" s="31">
        <v>12.61627</v>
      </c>
      <c r="N229" s="1"/>
      <c r="O229" s="1"/>
    </row>
    <row r="230" spans="1:15" ht="12.75" customHeight="1">
      <c r="A230" s="31">
        <v>220</v>
      </c>
      <c r="B230" s="31" t="s">
        <v>398</v>
      </c>
      <c r="C230" s="31">
        <v>284.35000000000002</v>
      </c>
      <c r="D230" s="40">
        <v>289.56666666666666</v>
      </c>
      <c r="E230" s="40">
        <v>279.13333333333333</v>
      </c>
      <c r="F230" s="40">
        <v>273.91666666666669</v>
      </c>
      <c r="G230" s="40">
        <v>263.48333333333335</v>
      </c>
      <c r="H230" s="40">
        <v>294.7833333333333</v>
      </c>
      <c r="I230" s="40">
        <v>305.21666666666658</v>
      </c>
      <c r="J230" s="40">
        <v>310.43333333333328</v>
      </c>
      <c r="K230" s="31">
        <v>300</v>
      </c>
      <c r="L230" s="31">
        <v>284.35000000000002</v>
      </c>
      <c r="M230" s="31">
        <v>9.8051499999999994</v>
      </c>
      <c r="N230" s="1"/>
      <c r="O230" s="1"/>
    </row>
    <row r="231" spans="1:15" ht="12.75" customHeight="1">
      <c r="A231" s="31">
        <v>221</v>
      </c>
      <c r="B231" s="31" t="s">
        <v>399</v>
      </c>
      <c r="C231" s="31">
        <v>1349.2</v>
      </c>
      <c r="D231" s="40">
        <v>1344.6333333333334</v>
      </c>
      <c r="E231" s="40">
        <v>1299.5666666666668</v>
      </c>
      <c r="F231" s="40">
        <v>1249.9333333333334</v>
      </c>
      <c r="G231" s="40">
        <v>1204.8666666666668</v>
      </c>
      <c r="H231" s="40">
        <v>1394.2666666666669</v>
      </c>
      <c r="I231" s="40">
        <v>1439.3333333333335</v>
      </c>
      <c r="J231" s="40">
        <v>1488.9666666666669</v>
      </c>
      <c r="K231" s="31">
        <v>1389.7</v>
      </c>
      <c r="L231" s="31">
        <v>1295</v>
      </c>
      <c r="M231" s="31">
        <v>12.897640000000001</v>
      </c>
      <c r="N231" s="1"/>
      <c r="O231" s="1"/>
    </row>
    <row r="232" spans="1:15" ht="12.75" customHeight="1">
      <c r="A232" s="31">
        <v>222</v>
      </c>
      <c r="B232" s="31" t="s">
        <v>131</v>
      </c>
      <c r="C232" s="31">
        <v>190.9</v>
      </c>
      <c r="D232" s="40">
        <v>191.41666666666666</v>
      </c>
      <c r="E232" s="40">
        <v>187.7833333333333</v>
      </c>
      <c r="F232" s="40">
        <v>184.66666666666666</v>
      </c>
      <c r="G232" s="40">
        <v>181.0333333333333</v>
      </c>
      <c r="H232" s="40">
        <v>194.5333333333333</v>
      </c>
      <c r="I232" s="40">
        <v>198.16666666666669</v>
      </c>
      <c r="J232" s="40">
        <v>201.2833333333333</v>
      </c>
      <c r="K232" s="31">
        <v>195.05</v>
      </c>
      <c r="L232" s="31">
        <v>188.3</v>
      </c>
      <c r="M232" s="31">
        <v>58.089080000000003</v>
      </c>
      <c r="N232" s="1"/>
      <c r="O232" s="1"/>
    </row>
    <row r="233" spans="1:15" ht="12.75" customHeight="1">
      <c r="A233" s="31">
        <v>223</v>
      </c>
      <c r="B233" s="31" t="s">
        <v>404</v>
      </c>
      <c r="C233" s="31">
        <v>184.45</v>
      </c>
      <c r="D233" s="40">
        <v>186.13333333333333</v>
      </c>
      <c r="E233" s="40">
        <v>182.06666666666666</v>
      </c>
      <c r="F233" s="40">
        <v>179.68333333333334</v>
      </c>
      <c r="G233" s="40">
        <v>175.61666666666667</v>
      </c>
      <c r="H233" s="40">
        <v>188.51666666666665</v>
      </c>
      <c r="I233" s="40">
        <v>192.58333333333331</v>
      </c>
      <c r="J233" s="40">
        <v>194.96666666666664</v>
      </c>
      <c r="K233" s="31">
        <v>190.2</v>
      </c>
      <c r="L233" s="31">
        <v>183.75</v>
      </c>
      <c r="M233" s="31">
        <v>10.218590000000001</v>
      </c>
      <c r="N233" s="1"/>
      <c r="O233" s="1"/>
    </row>
    <row r="234" spans="1:15" ht="12.75" customHeight="1">
      <c r="A234" s="31">
        <v>224</v>
      </c>
      <c r="B234" s="31" t="s">
        <v>265</v>
      </c>
      <c r="C234" s="31">
        <v>6967.1</v>
      </c>
      <c r="D234" s="40">
        <v>7022.0666666666657</v>
      </c>
      <c r="E234" s="40">
        <v>6893.4333333333316</v>
      </c>
      <c r="F234" s="40">
        <v>6819.7666666666655</v>
      </c>
      <c r="G234" s="40">
        <v>6691.1333333333314</v>
      </c>
      <c r="H234" s="40">
        <v>7095.7333333333318</v>
      </c>
      <c r="I234" s="40">
        <v>7224.3666666666668</v>
      </c>
      <c r="J234" s="40">
        <v>7298.0333333333319</v>
      </c>
      <c r="K234" s="31">
        <v>7150.7</v>
      </c>
      <c r="L234" s="31">
        <v>6948.4</v>
      </c>
      <c r="M234" s="31">
        <v>1.36174</v>
      </c>
      <c r="N234" s="1"/>
      <c r="O234" s="1"/>
    </row>
    <row r="235" spans="1:15" ht="12.75" customHeight="1">
      <c r="A235" s="31">
        <v>225</v>
      </c>
      <c r="B235" s="31" t="s">
        <v>406</v>
      </c>
      <c r="C235" s="31">
        <v>142.25</v>
      </c>
      <c r="D235" s="40">
        <v>144.76666666666665</v>
      </c>
      <c r="E235" s="40">
        <v>139.08333333333331</v>
      </c>
      <c r="F235" s="40">
        <v>135.91666666666666</v>
      </c>
      <c r="G235" s="40">
        <v>130.23333333333332</v>
      </c>
      <c r="H235" s="40">
        <v>147.93333333333331</v>
      </c>
      <c r="I235" s="40">
        <v>153.61666666666665</v>
      </c>
      <c r="J235" s="40">
        <v>156.7833333333333</v>
      </c>
      <c r="K235" s="31">
        <v>150.44999999999999</v>
      </c>
      <c r="L235" s="31">
        <v>141.6</v>
      </c>
      <c r="M235" s="31">
        <v>31.076280000000001</v>
      </c>
      <c r="N235" s="1"/>
      <c r="O235" s="1"/>
    </row>
    <row r="236" spans="1:15" ht="12.75" customHeight="1">
      <c r="A236" s="31">
        <v>226</v>
      </c>
      <c r="B236" s="31" t="s">
        <v>132</v>
      </c>
      <c r="C236" s="31">
        <v>1955.4</v>
      </c>
      <c r="D236" s="40">
        <v>1963.7833333333335</v>
      </c>
      <c r="E236" s="40">
        <v>1933.616666666667</v>
      </c>
      <c r="F236" s="40">
        <v>1911.8333333333335</v>
      </c>
      <c r="G236" s="40">
        <v>1881.666666666667</v>
      </c>
      <c r="H236" s="40">
        <v>1985.5666666666671</v>
      </c>
      <c r="I236" s="40">
        <v>2015.7333333333336</v>
      </c>
      <c r="J236" s="40">
        <v>2037.5166666666671</v>
      </c>
      <c r="K236" s="31">
        <v>1993.95</v>
      </c>
      <c r="L236" s="31">
        <v>1942</v>
      </c>
      <c r="M236" s="31">
        <v>9.2212499999999995</v>
      </c>
      <c r="N236" s="1"/>
      <c r="O236" s="1"/>
    </row>
    <row r="237" spans="1:15" ht="12.75" customHeight="1">
      <c r="A237" s="31">
        <v>227</v>
      </c>
      <c r="B237" s="31" t="s">
        <v>849</v>
      </c>
      <c r="C237" s="31">
        <v>2036.8</v>
      </c>
      <c r="D237" s="40">
        <v>2043.9333333333334</v>
      </c>
      <c r="E237" s="40">
        <v>2007.8666666666668</v>
      </c>
      <c r="F237" s="40">
        <v>1978.9333333333334</v>
      </c>
      <c r="G237" s="40">
        <v>1942.8666666666668</v>
      </c>
      <c r="H237" s="40">
        <v>2072.8666666666668</v>
      </c>
      <c r="I237" s="40">
        <v>2108.9333333333334</v>
      </c>
      <c r="J237" s="40">
        <v>2137.8666666666668</v>
      </c>
      <c r="K237" s="31">
        <v>2080</v>
      </c>
      <c r="L237" s="31">
        <v>2015</v>
      </c>
      <c r="M237" s="31">
        <v>0.14568</v>
      </c>
      <c r="N237" s="1"/>
      <c r="O237" s="1"/>
    </row>
    <row r="238" spans="1:15" ht="12.75" customHeight="1">
      <c r="A238" s="31">
        <v>228</v>
      </c>
      <c r="B238" s="31" t="s">
        <v>410</v>
      </c>
      <c r="C238" s="31">
        <v>412.6</v>
      </c>
      <c r="D238" s="40">
        <v>417.5333333333333</v>
      </c>
      <c r="E238" s="40">
        <v>405.06666666666661</v>
      </c>
      <c r="F238" s="40">
        <v>397.5333333333333</v>
      </c>
      <c r="G238" s="40">
        <v>385.06666666666661</v>
      </c>
      <c r="H238" s="40">
        <v>425.06666666666661</v>
      </c>
      <c r="I238" s="40">
        <v>437.5333333333333</v>
      </c>
      <c r="J238" s="40">
        <v>445.06666666666661</v>
      </c>
      <c r="K238" s="31">
        <v>430</v>
      </c>
      <c r="L238" s="31">
        <v>410</v>
      </c>
      <c r="M238" s="31">
        <v>1.19242</v>
      </c>
      <c r="N238" s="1"/>
      <c r="O238" s="1"/>
    </row>
    <row r="239" spans="1:15" ht="12.75" customHeight="1">
      <c r="A239" s="31">
        <v>229</v>
      </c>
      <c r="B239" s="31" t="s">
        <v>133</v>
      </c>
      <c r="C239" s="31">
        <v>883</v>
      </c>
      <c r="D239" s="40">
        <v>897.41666666666663</v>
      </c>
      <c r="E239" s="40">
        <v>865.83333333333326</v>
      </c>
      <c r="F239" s="40">
        <v>848.66666666666663</v>
      </c>
      <c r="G239" s="40">
        <v>817.08333333333326</v>
      </c>
      <c r="H239" s="40">
        <v>914.58333333333326</v>
      </c>
      <c r="I239" s="40">
        <v>946.16666666666652</v>
      </c>
      <c r="J239" s="40">
        <v>963.33333333333326</v>
      </c>
      <c r="K239" s="31">
        <v>929</v>
      </c>
      <c r="L239" s="31">
        <v>880.25</v>
      </c>
      <c r="M239" s="31">
        <v>47.863059999999997</v>
      </c>
      <c r="N239" s="1"/>
      <c r="O239" s="1"/>
    </row>
    <row r="240" spans="1:15" ht="12.75" customHeight="1">
      <c r="A240" s="31">
        <v>230</v>
      </c>
      <c r="B240" s="31" t="s">
        <v>134</v>
      </c>
      <c r="C240" s="31">
        <v>252.3</v>
      </c>
      <c r="D240" s="40">
        <v>256.03333333333336</v>
      </c>
      <c r="E240" s="40">
        <v>247.26666666666671</v>
      </c>
      <c r="F240" s="40">
        <v>242.23333333333335</v>
      </c>
      <c r="G240" s="40">
        <v>233.4666666666667</v>
      </c>
      <c r="H240" s="40">
        <v>261.06666666666672</v>
      </c>
      <c r="I240" s="40">
        <v>269.83333333333337</v>
      </c>
      <c r="J240" s="40">
        <v>274.86666666666673</v>
      </c>
      <c r="K240" s="31">
        <v>264.8</v>
      </c>
      <c r="L240" s="31">
        <v>251</v>
      </c>
      <c r="M240" s="31">
        <v>44.163429999999998</v>
      </c>
      <c r="N240" s="1"/>
      <c r="O240" s="1"/>
    </row>
    <row r="241" spans="1:15" ht="12.75" customHeight="1">
      <c r="A241" s="31">
        <v>231</v>
      </c>
      <c r="B241" s="31" t="s">
        <v>411</v>
      </c>
      <c r="C241" s="31">
        <v>39.85</v>
      </c>
      <c r="D241" s="40">
        <v>39.966666666666669</v>
      </c>
      <c r="E241" s="40">
        <v>39.533333333333339</v>
      </c>
      <c r="F241" s="40">
        <v>39.216666666666669</v>
      </c>
      <c r="G241" s="40">
        <v>38.783333333333339</v>
      </c>
      <c r="H241" s="40">
        <v>40.283333333333339</v>
      </c>
      <c r="I241" s="40">
        <v>40.716666666666676</v>
      </c>
      <c r="J241" s="40">
        <v>41.033333333333339</v>
      </c>
      <c r="K241" s="31">
        <v>40.4</v>
      </c>
      <c r="L241" s="31">
        <v>39.65</v>
      </c>
      <c r="M241" s="31">
        <v>26.469000000000001</v>
      </c>
      <c r="N241" s="1"/>
      <c r="O241" s="1"/>
    </row>
    <row r="242" spans="1:15" ht="12.75" customHeight="1">
      <c r="A242" s="31">
        <v>232</v>
      </c>
      <c r="B242" s="31" t="s">
        <v>135</v>
      </c>
      <c r="C242" s="31">
        <v>1820.85</v>
      </c>
      <c r="D242" s="40">
        <v>1823.2</v>
      </c>
      <c r="E242" s="40">
        <v>1804.4</v>
      </c>
      <c r="F242" s="40">
        <v>1787.95</v>
      </c>
      <c r="G242" s="40">
        <v>1769.15</v>
      </c>
      <c r="H242" s="40">
        <v>1839.65</v>
      </c>
      <c r="I242" s="40">
        <v>1858.4499999999998</v>
      </c>
      <c r="J242" s="40">
        <v>1874.9</v>
      </c>
      <c r="K242" s="31">
        <v>1842</v>
      </c>
      <c r="L242" s="31">
        <v>1806.75</v>
      </c>
      <c r="M242" s="31">
        <v>188.87243000000001</v>
      </c>
      <c r="N242" s="1"/>
      <c r="O242" s="1"/>
    </row>
    <row r="243" spans="1:15" ht="12.75" customHeight="1">
      <c r="A243" s="31">
        <v>233</v>
      </c>
      <c r="B243" s="31" t="s">
        <v>412</v>
      </c>
      <c r="C243" s="31">
        <v>1187.6500000000001</v>
      </c>
      <c r="D243" s="40">
        <v>1177.9833333333333</v>
      </c>
      <c r="E243" s="40">
        <v>1161.6666666666667</v>
      </c>
      <c r="F243" s="40">
        <v>1135.6833333333334</v>
      </c>
      <c r="G243" s="40">
        <v>1119.3666666666668</v>
      </c>
      <c r="H243" s="40">
        <v>1203.9666666666667</v>
      </c>
      <c r="I243" s="40">
        <v>1220.2833333333333</v>
      </c>
      <c r="J243" s="40">
        <v>1246.2666666666667</v>
      </c>
      <c r="K243" s="31">
        <v>1194.3</v>
      </c>
      <c r="L243" s="31">
        <v>1152</v>
      </c>
      <c r="M243" s="31">
        <v>0.14186000000000001</v>
      </c>
      <c r="N243" s="1"/>
      <c r="O243" s="1"/>
    </row>
    <row r="244" spans="1:15" ht="12.75" customHeight="1">
      <c r="A244" s="31">
        <v>234</v>
      </c>
      <c r="B244" s="31" t="s">
        <v>413</v>
      </c>
      <c r="C244" s="31">
        <v>389.75</v>
      </c>
      <c r="D244" s="40">
        <v>390.86666666666662</v>
      </c>
      <c r="E244" s="40">
        <v>383.88333333333321</v>
      </c>
      <c r="F244" s="40">
        <v>378.01666666666659</v>
      </c>
      <c r="G244" s="40">
        <v>371.03333333333319</v>
      </c>
      <c r="H244" s="40">
        <v>396.73333333333323</v>
      </c>
      <c r="I244" s="40">
        <v>403.7166666666667</v>
      </c>
      <c r="J244" s="40">
        <v>409.58333333333326</v>
      </c>
      <c r="K244" s="31">
        <v>397.85</v>
      </c>
      <c r="L244" s="31">
        <v>385</v>
      </c>
      <c r="M244" s="31">
        <v>4.3589099999999998</v>
      </c>
      <c r="N244" s="1"/>
      <c r="O244" s="1"/>
    </row>
    <row r="245" spans="1:15" ht="12.75" customHeight="1">
      <c r="A245" s="31">
        <v>235</v>
      </c>
      <c r="B245" s="31" t="s">
        <v>414</v>
      </c>
      <c r="C245" s="31">
        <v>679.25</v>
      </c>
      <c r="D245" s="40">
        <v>690.73333333333323</v>
      </c>
      <c r="E245" s="40">
        <v>658.46666666666647</v>
      </c>
      <c r="F245" s="40">
        <v>637.68333333333328</v>
      </c>
      <c r="G245" s="40">
        <v>605.41666666666652</v>
      </c>
      <c r="H245" s="40">
        <v>711.51666666666642</v>
      </c>
      <c r="I245" s="40">
        <v>743.78333333333308</v>
      </c>
      <c r="J245" s="40">
        <v>764.56666666666638</v>
      </c>
      <c r="K245" s="31">
        <v>723</v>
      </c>
      <c r="L245" s="31">
        <v>669.95</v>
      </c>
      <c r="M245" s="31">
        <v>3.9965199999999999</v>
      </c>
      <c r="N245" s="1"/>
      <c r="O245" s="1"/>
    </row>
    <row r="246" spans="1:15" ht="12.75" customHeight="1">
      <c r="A246" s="31">
        <v>236</v>
      </c>
      <c r="B246" s="31" t="s">
        <v>408</v>
      </c>
      <c r="C246" s="31">
        <v>20.7</v>
      </c>
      <c r="D246" s="40">
        <v>20.75</v>
      </c>
      <c r="E246" s="40">
        <v>20.5</v>
      </c>
      <c r="F246" s="40">
        <v>20.3</v>
      </c>
      <c r="G246" s="40">
        <v>20.05</v>
      </c>
      <c r="H246" s="40">
        <v>20.95</v>
      </c>
      <c r="I246" s="40">
        <v>21.2</v>
      </c>
      <c r="J246" s="40">
        <v>21.4</v>
      </c>
      <c r="K246" s="31">
        <v>21</v>
      </c>
      <c r="L246" s="31">
        <v>20.55</v>
      </c>
      <c r="M246" s="31">
        <v>42.841419999999999</v>
      </c>
      <c r="N246" s="1"/>
      <c r="O246" s="1"/>
    </row>
    <row r="247" spans="1:15" ht="12.75" customHeight="1">
      <c r="A247" s="31">
        <v>237</v>
      </c>
      <c r="B247" s="31" t="s">
        <v>136</v>
      </c>
      <c r="C247" s="31">
        <v>112.85</v>
      </c>
      <c r="D247" s="40">
        <v>113.73333333333333</v>
      </c>
      <c r="E247" s="40">
        <v>111.46666666666667</v>
      </c>
      <c r="F247" s="40">
        <v>110.08333333333333</v>
      </c>
      <c r="G247" s="40">
        <v>107.81666666666666</v>
      </c>
      <c r="H247" s="40">
        <v>115.11666666666667</v>
      </c>
      <c r="I247" s="40">
        <v>117.38333333333335</v>
      </c>
      <c r="J247" s="40">
        <v>118.76666666666668</v>
      </c>
      <c r="K247" s="31">
        <v>116</v>
      </c>
      <c r="L247" s="31">
        <v>112.35</v>
      </c>
      <c r="M247" s="31">
        <v>117.65814</v>
      </c>
      <c r="N247" s="1"/>
      <c r="O247" s="1"/>
    </row>
    <row r="248" spans="1:15" ht="12.75" customHeight="1">
      <c r="A248" s="31">
        <v>238</v>
      </c>
      <c r="B248" s="31" t="s">
        <v>400</v>
      </c>
      <c r="C248" s="31">
        <v>443.85</v>
      </c>
      <c r="D248" s="40">
        <v>447.55</v>
      </c>
      <c r="E248" s="40">
        <v>439.1</v>
      </c>
      <c r="F248" s="40">
        <v>434.35</v>
      </c>
      <c r="G248" s="40">
        <v>425.90000000000003</v>
      </c>
      <c r="H248" s="40">
        <v>452.3</v>
      </c>
      <c r="I248" s="40">
        <v>460.74999999999994</v>
      </c>
      <c r="J248" s="40">
        <v>465.5</v>
      </c>
      <c r="K248" s="31">
        <v>456</v>
      </c>
      <c r="L248" s="31">
        <v>442.8</v>
      </c>
      <c r="M248" s="31">
        <v>1.0976699999999999</v>
      </c>
      <c r="N248" s="1"/>
      <c r="O248" s="1"/>
    </row>
    <row r="249" spans="1:15" ht="12.75" customHeight="1">
      <c r="A249" s="31">
        <v>239</v>
      </c>
      <c r="B249" s="31" t="s">
        <v>266</v>
      </c>
      <c r="C249" s="31">
        <v>1992.35</v>
      </c>
      <c r="D249" s="40">
        <v>1975.1000000000001</v>
      </c>
      <c r="E249" s="40">
        <v>1947.3000000000002</v>
      </c>
      <c r="F249" s="40">
        <v>1902.25</v>
      </c>
      <c r="G249" s="40">
        <v>1874.45</v>
      </c>
      <c r="H249" s="40">
        <v>2020.1500000000003</v>
      </c>
      <c r="I249" s="40">
        <v>2047.95</v>
      </c>
      <c r="J249" s="40">
        <v>2093.0000000000005</v>
      </c>
      <c r="K249" s="31">
        <v>2002.9</v>
      </c>
      <c r="L249" s="31">
        <v>1930.05</v>
      </c>
      <c r="M249" s="31">
        <v>4.0162899999999997</v>
      </c>
      <c r="N249" s="1"/>
      <c r="O249" s="1"/>
    </row>
    <row r="250" spans="1:15" ht="12.75" customHeight="1">
      <c r="A250" s="31">
        <v>240</v>
      </c>
      <c r="B250" s="31" t="s">
        <v>401</v>
      </c>
      <c r="C250" s="31">
        <v>203.95</v>
      </c>
      <c r="D250" s="40">
        <v>203.54999999999998</v>
      </c>
      <c r="E250" s="40">
        <v>198.24999999999997</v>
      </c>
      <c r="F250" s="40">
        <v>192.54999999999998</v>
      </c>
      <c r="G250" s="40">
        <v>187.24999999999997</v>
      </c>
      <c r="H250" s="40">
        <v>209.24999999999997</v>
      </c>
      <c r="I250" s="40">
        <v>214.54999999999998</v>
      </c>
      <c r="J250" s="40">
        <v>220.24999999999997</v>
      </c>
      <c r="K250" s="31">
        <v>208.85</v>
      </c>
      <c r="L250" s="31">
        <v>197.85</v>
      </c>
      <c r="M250" s="31">
        <v>13.3086</v>
      </c>
      <c r="N250" s="1"/>
      <c r="O250" s="1"/>
    </row>
    <row r="251" spans="1:15" ht="12.75" customHeight="1">
      <c r="A251" s="31">
        <v>241</v>
      </c>
      <c r="B251" s="31" t="s">
        <v>402</v>
      </c>
      <c r="C251" s="31">
        <v>45</v>
      </c>
      <c r="D251" s="40">
        <v>45.216666666666661</v>
      </c>
      <c r="E251" s="40">
        <v>44.583333333333321</v>
      </c>
      <c r="F251" s="40">
        <v>44.166666666666657</v>
      </c>
      <c r="G251" s="40">
        <v>43.533333333333317</v>
      </c>
      <c r="H251" s="40">
        <v>45.633333333333326</v>
      </c>
      <c r="I251" s="40">
        <v>46.266666666666666</v>
      </c>
      <c r="J251" s="40">
        <v>46.68333333333333</v>
      </c>
      <c r="K251" s="31">
        <v>45.85</v>
      </c>
      <c r="L251" s="31">
        <v>44.8</v>
      </c>
      <c r="M251" s="31">
        <v>11.92423</v>
      </c>
      <c r="N251" s="1"/>
      <c r="O251" s="1"/>
    </row>
    <row r="252" spans="1:15" ht="12.75" customHeight="1">
      <c r="A252" s="31">
        <v>242</v>
      </c>
      <c r="B252" s="31" t="s">
        <v>137</v>
      </c>
      <c r="C252" s="31">
        <v>832.4</v>
      </c>
      <c r="D252" s="40">
        <v>836.58333333333337</v>
      </c>
      <c r="E252" s="40">
        <v>821.26666666666677</v>
      </c>
      <c r="F252" s="40">
        <v>810.13333333333344</v>
      </c>
      <c r="G252" s="40">
        <v>794.81666666666683</v>
      </c>
      <c r="H252" s="40">
        <v>847.7166666666667</v>
      </c>
      <c r="I252" s="40">
        <v>863.0333333333333</v>
      </c>
      <c r="J252" s="40">
        <v>874.16666666666663</v>
      </c>
      <c r="K252" s="31">
        <v>851.9</v>
      </c>
      <c r="L252" s="31">
        <v>825.45</v>
      </c>
      <c r="M252" s="31">
        <v>42.271830000000001</v>
      </c>
      <c r="N252" s="1"/>
      <c r="O252" s="1"/>
    </row>
    <row r="253" spans="1:15" ht="12.75" customHeight="1">
      <c r="A253" s="31">
        <v>243</v>
      </c>
      <c r="B253" s="31" t="s">
        <v>842</v>
      </c>
      <c r="C253" s="31">
        <v>22.8</v>
      </c>
      <c r="D253" s="40">
        <v>22.866666666666671</v>
      </c>
      <c r="E253" s="40">
        <v>22.63333333333334</v>
      </c>
      <c r="F253" s="40">
        <v>22.466666666666669</v>
      </c>
      <c r="G253" s="40">
        <v>22.233333333333338</v>
      </c>
      <c r="H253" s="40">
        <v>23.033333333333342</v>
      </c>
      <c r="I253" s="40">
        <v>23.266666666666669</v>
      </c>
      <c r="J253" s="40">
        <v>23.433333333333344</v>
      </c>
      <c r="K253" s="31">
        <v>23.1</v>
      </c>
      <c r="L253" s="31">
        <v>22.7</v>
      </c>
      <c r="M253" s="31">
        <v>102.935</v>
      </c>
      <c r="N253" s="1"/>
      <c r="O253" s="1"/>
    </row>
    <row r="254" spans="1:15" ht="12.75" customHeight="1">
      <c r="A254" s="31">
        <v>244</v>
      </c>
      <c r="B254" s="31" t="s">
        <v>264</v>
      </c>
      <c r="C254" s="31">
        <v>778.45</v>
      </c>
      <c r="D254" s="40">
        <v>773.75</v>
      </c>
      <c r="E254" s="40">
        <v>764.5</v>
      </c>
      <c r="F254" s="40">
        <v>750.55</v>
      </c>
      <c r="G254" s="40">
        <v>741.3</v>
      </c>
      <c r="H254" s="40">
        <v>787.7</v>
      </c>
      <c r="I254" s="40">
        <v>796.95</v>
      </c>
      <c r="J254" s="40">
        <v>810.90000000000009</v>
      </c>
      <c r="K254" s="31">
        <v>783</v>
      </c>
      <c r="L254" s="31">
        <v>759.8</v>
      </c>
      <c r="M254" s="31">
        <v>3.4321799999999998</v>
      </c>
      <c r="N254" s="1"/>
      <c r="O254" s="1"/>
    </row>
    <row r="255" spans="1:15" ht="12.75" customHeight="1">
      <c r="A255" s="31">
        <v>245</v>
      </c>
      <c r="B255" s="31" t="s">
        <v>138</v>
      </c>
      <c r="C255" s="31">
        <v>217.95</v>
      </c>
      <c r="D255" s="40">
        <v>219.18333333333331</v>
      </c>
      <c r="E255" s="40">
        <v>215.51666666666662</v>
      </c>
      <c r="F255" s="40">
        <v>213.08333333333331</v>
      </c>
      <c r="G255" s="40">
        <v>209.41666666666663</v>
      </c>
      <c r="H255" s="40">
        <v>221.61666666666662</v>
      </c>
      <c r="I255" s="40">
        <v>225.2833333333333</v>
      </c>
      <c r="J255" s="40">
        <v>227.71666666666661</v>
      </c>
      <c r="K255" s="31">
        <v>222.85</v>
      </c>
      <c r="L255" s="31">
        <v>216.75</v>
      </c>
      <c r="M255" s="31">
        <v>296.83981999999997</v>
      </c>
      <c r="N255" s="1"/>
      <c r="O255" s="1"/>
    </row>
    <row r="256" spans="1:15" ht="12.75" customHeight="1">
      <c r="A256" s="31">
        <v>246</v>
      </c>
      <c r="B256" s="31" t="s">
        <v>403</v>
      </c>
      <c r="C256" s="31">
        <v>113.15</v>
      </c>
      <c r="D256" s="40">
        <v>114.10000000000001</v>
      </c>
      <c r="E256" s="40">
        <v>111.20000000000002</v>
      </c>
      <c r="F256" s="40">
        <v>109.25000000000001</v>
      </c>
      <c r="G256" s="40">
        <v>106.35000000000002</v>
      </c>
      <c r="H256" s="40">
        <v>116.05000000000001</v>
      </c>
      <c r="I256" s="40">
        <v>118.95000000000002</v>
      </c>
      <c r="J256" s="40">
        <v>120.9</v>
      </c>
      <c r="K256" s="31">
        <v>117</v>
      </c>
      <c r="L256" s="31">
        <v>112.15</v>
      </c>
      <c r="M256" s="31">
        <v>3.5607099999999998</v>
      </c>
      <c r="N256" s="1"/>
      <c r="O256" s="1"/>
    </row>
    <row r="257" spans="1:15" ht="12.75" customHeight="1">
      <c r="A257" s="31">
        <v>247</v>
      </c>
      <c r="B257" s="31" t="s">
        <v>421</v>
      </c>
      <c r="C257" s="31">
        <v>104.55</v>
      </c>
      <c r="D257" s="40">
        <v>104.15000000000002</v>
      </c>
      <c r="E257" s="40">
        <v>100.80000000000004</v>
      </c>
      <c r="F257" s="40">
        <v>97.050000000000026</v>
      </c>
      <c r="G257" s="40">
        <v>93.700000000000045</v>
      </c>
      <c r="H257" s="40">
        <v>107.90000000000003</v>
      </c>
      <c r="I257" s="40">
        <v>111.25000000000003</v>
      </c>
      <c r="J257" s="40">
        <v>115.00000000000003</v>
      </c>
      <c r="K257" s="31">
        <v>107.5</v>
      </c>
      <c r="L257" s="31">
        <v>100.4</v>
      </c>
      <c r="M257" s="31">
        <v>13.03989</v>
      </c>
      <c r="N257" s="1"/>
      <c r="O257" s="1"/>
    </row>
    <row r="258" spans="1:15" ht="12.75" customHeight="1">
      <c r="A258" s="31">
        <v>248</v>
      </c>
      <c r="B258" s="31" t="s">
        <v>415</v>
      </c>
      <c r="C258" s="31">
        <v>1593.25</v>
      </c>
      <c r="D258" s="40">
        <v>1594.4666666666665</v>
      </c>
      <c r="E258" s="40">
        <v>1583.9333333333329</v>
      </c>
      <c r="F258" s="40">
        <v>1574.6166666666666</v>
      </c>
      <c r="G258" s="40">
        <v>1564.083333333333</v>
      </c>
      <c r="H258" s="40">
        <v>1603.7833333333328</v>
      </c>
      <c r="I258" s="40">
        <v>1614.3166666666662</v>
      </c>
      <c r="J258" s="40">
        <v>1623.6333333333328</v>
      </c>
      <c r="K258" s="31">
        <v>1605</v>
      </c>
      <c r="L258" s="31">
        <v>1585.15</v>
      </c>
      <c r="M258" s="31">
        <v>0.82796000000000003</v>
      </c>
      <c r="N258" s="1"/>
      <c r="O258" s="1"/>
    </row>
    <row r="259" spans="1:15" ht="12.75" customHeight="1">
      <c r="A259" s="31">
        <v>249</v>
      </c>
      <c r="B259" s="31" t="s">
        <v>425</v>
      </c>
      <c r="C259" s="31">
        <v>2019.6</v>
      </c>
      <c r="D259" s="40">
        <v>2007.2166666666665</v>
      </c>
      <c r="E259" s="40">
        <v>1979.4833333333329</v>
      </c>
      <c r="F259" s="40">
        <v>1939.3666666666663</v>
      </c>
      <c r="G259" s="40">
        <v>1911.6333333333328</v>
      </c>
      <c r="H259" s="40">
        <v>2047.333333333333</v>
      </c>
      <c r="I259" s="40">
        <v>2075.0666666666666</v>
      </c>
      <c r="J259" s="40">
        <v>2115.1833333333334</v>
      </c>
      <c r="K259" s="31">
        <v>2034.95</v>
      </c>
      <c r="L259" s="31">
        <v>1967.1</v>
      </c>
      <c r="M259" s="31">
        <v>0.33856999999999998</v>
      </c>
      <c r="N259" s="1"/>
      <c r="O259" s="1"/>
    </row>
    <row r="260" spans="1:15" ht="12.75" customHeight="1">
      <c r="A260" s="31">
        <v>250</v>
      </c>
      <c r="B260" s="31" t="s">
        <v>422</v>
      </c>
      <c r="C260" s="31">
        <v>97.5</v>
      </c>
      <c r="D260" s="40">
        <v>98.133333333333326</v>
      </c>
      <c r="E260" s="40">
        <v>95.966666666666654</v>
      </c>
      <c r="F260" s="40">
        <v>94.433333333333323</v>
      </c>
      <c r="G260" s="40">
        <v>92.266666666666652</v>
      </c>
      <c r="H260" s="40">
        <v>99.666666666666657</v>
      </c>
      <c r="I260" s="40">
        <v>101.83333333333334</v>
      </c>
      <c r="J260" s="40">
        <v>103.36666666666666</v>
      </c>
      <c r="K260" s="31">
        <v>100.3</v>
      </c>
      <c r="L260" s="31">
        <v>96.6</v>
      </c>
      <c r="M260" s="31">
        <v>8.8132999999999999</v>
      </c>
      <c r="N260" s="1"/>
      <c r="O260" s="1"/>
    </row>
    <row r="261" spans="1:15" ht="12.75" customHeight="1">
      <c r="A261" s="31">
        <v>251</v>
      </c>
      <c r="B261" s="31" t="s">
        <v>139</v>
      </c>
      <c r="C261" s="31">
        <v>386.05</v>
      </c>
      <c r="D261" s="40">
        <v>388.9666666666667</v>
      </c>
      <c r="E261" s="40">
        <v>379.58333333333337</v>
      </c>
      <c r="F261" s="40">
        <v>373.11666666666667</v>
      </c>
      <c r="G261" s="40">
        <v>363.73333333333335</v>
      </c>
      <c r="H261" s="40">
        <v>395.43333333333339</v>
      </c>
      <c r="I261" s="40">
        <v>404.81666666666672</v>
      </c>
      <c r="J261" s="40">
        <v>411.28333333333342</v>
      </c>
      <c r="K261" s="31">
        <v>398.35</v>
      </c>
      <c r="L261" s="31">
        <v>382.5</v>
      </c>
      <c r="M261" s="31">
        <v>59.083590000000001</v>
      </c>
      <c r="N261" s="1"/>
      <c r="O261" s="1"/>
    </row>
    <row r="262" spans="1:15" ht="12.75" customHeight="1">
      <c r="A262" s="31">
        <v>252</v>
      </c>
      <c r="B262" s="31" t="s">
        <v>416</v>
      </c>
      <c r="C262" s="31">
        <v>3462</v>
      </c>
      <c r="D262" s="40">
        <v>3479.4833333333336</v>
      </c>
      <c r="E262" s="40">
        <v>3408.9666666666672</v>
      </c>
      <c r="F262" s="40">
        <v>3355.9333333333334</v>
      </c>
      <c r="G262" s="40">
        <v>3285.416666666667</v>
      </c>
      <c r="H262" s="40">
        <v>3532.5166666666673</v>
      </c>
      <c r="I262" s="40">
        <v>3603.0333333333338</v>
      </c>
      <c r="J262" s="40">
        <v>3656.0666666666675</v>
      </c>
      <c r="K262" s="31">
        <v>3550</v>
      </c>
      <c r="L262" s="31">
        <v>3426.45</v>
      </c>
      <c r="M262" s="31">
        <v>0.89953000000000005</v>
      </c>
      <c r="N262" s="1"/>
      <c r="O262" s="1"/>
    </row>
    <row r="263" spans="1:15" ht="12.75" customHeight="1">
      <c r="A263" s="31">
        <v>253</v>
      </c>
      <c r="B263" s="31" t="s">
        <v>417</v>
      </c>
      <c r="C263" s="31">
        <v>567.9</v>
      </c>
      <c r="D263" s="40">
        <v>573.30000000000007</v>
      </c>
      <c r="E263" s="40">
        <v>559.60000000000014</v>
      </c>
      <c r="F263" s="40">
        <v>551.30000000000007</v>
      </c>
      <c r="G263" s="40">
        <v>537.60000000000014</v>
      </c>
      <c r="H263" s="40">
        <v>581.60000000000014</v>
      </c>
      <c r="I263" s="40">
        <v>595.30000000000018</v>
      </c>
      <c r="J263" s="40">
        <v>603.60000000000014</v>
      </c>
      <c r="K263" s="31">
        <v>587</v>
      </c>
      <c r="L263" s="31">
        <v>565</v>
      </c>
      <c r="M263" s="31">
        <v>3.7054999999999998</v>
      </c>
      <c r="N263" s="1"/>
      <c r="O263" s="1"/>
    </row>
    <row r="264" spans="1:15" ht="12.75" customHeight="1">
      <c r="A264" s="31">
        <v>254</v>
      </c>
      <c r="B264" s="31" t="s">
        <v>418</v>
      </c>
      <c r="C264" s="31">
        <v>204</v>
      </c>
      <c r="D264" s="40">
        <v>205.6</v>
      </c>
      <c r="E264" s="40">
        <v>201.5</v>
      </c>
      <c r="F264" s="40">
        <v>199</v>
      </c>
      <c r="G264" s="40">
        <v>194.9</v>
      </c>
      <c r="H264" s="40">
        <v>208.1</v>
      </c>
      <c r="I264" s="40">
        <v>212.19999999999996</v>
      </c>
      <c r="J264" s="40">
        <v>214.7</v>
      </c>
      <c r="K264" s="31">
        <v>209.7</v>
      </c>
      <c r="L264" s="31">
        <v>203.1</v>
      </c>
      <c r="M264" s="31">
        <v>3.8605800000000001</v>
      </c>
      <c r="N264" s="1"/>
      <c r="O264" s="1"/>
    </row>
    <row r="265" spans="1:15" ht="12.75" customHeight="1">
      <c r="A265" s="31">
        <v>255</v>
      </c>
      <c r="B265" s="31" t="s">
        <v>419</v>
      </c>
      <c r="C265" s="31">
        <v>135.30000000000001</v>
      </c>
      <c r="D265" s="40">
        <v>137.38333333333333</v>
      </c>
      <c r="E265" s="40">
        <v>132.91666666666666</v>
      </c>
      <c r="F265" s="40">
        <v>130.53333333333333</v>
      </c>
      <c r="G265" s="40">
        <v>126.06666666666666</v>
      </c>
      <c r="H265" s="40">
        <v>139.76666666666665</v>
      </c>
      <c r="I265" s="40">
        <v>144.23333333333335</v>
      </c>
      <c r="J265" s="40">
        <v>146.61666666666665</v>
      </c>
      <c r="K265" s="31">
        <v>141.85</v>
      </c>
      <c r="L265" s="31">
        <v>135</v>
      </c>
      <c r="M265" s="31">
        <v>5.6469100000000001</v>
      </c>
      <c r="N265" s="1"/>
      <c r="O265" s="1"/>
    </row>
    <row r="266" spans="1:15" ht="12.75" customHeight="1">
      <c r="A266" s="31">
        <v>256</v>
      </c>
      <c r="B266" s="31" t="s">
        <v>420</v>
      </c>
      <c r="C266" s="31">
        <v>72.900000000000006</v>
      </c>
      <c r="D266" s="40">
        <v>72.5</v>
      </c>
      <c r="E266" s="40">
        <v>71.7</v>
      </c>
      <c r="F266" s="40">
        <v>70.5</v>
      </c>
      <c r="G266" s="40">
        <v>69.7</v>
      </c>
      <c r="H266" s="40">
        <v>73.7</v>
      </c>
      <c r="I266" s="40">
        <v>74.500000000000014</v>
      </c>
      <c r="J266" s="40">
        <v>75.7</v>
      </c>
      <c r="K266" s="31">
        <v>73.3</v>
      </c>
      <c r="L266" s="31">
        <v>71.3</v>
      </c>
      <c r="M266" s="31">
        <v>26.260390000000001</v>
      </c>
      <c r="N266" s="1"/>
      <c r="O266" s="1"/>
    </row>
    <row r="267" spans="1:15" ht="12.75" customHeight="1">
      <c r="A267" s="31">
        <v>257</v>
      </c>
      <c r="B267" s="31" t="s">
        <v>424</v>
      </c>
      <c r="C267" s="31">
        <v>188</v>
      </c>
      <c r="D267" s="40">
        <v>184.91666666666666</v>
      </c>
      <c r="E267" s="40">
        <v>180.38333333333333</v>
      </c>
      <c r="F267" s="40">
        <v>172.76666666666668</v>
      </c>
      <c r="G267" s="40">
        <v>168.23333333333335</v>
      </c>
      <c r="H267" s="40">
        <v>192.5333333333333</v>
      </c>
      <c r="I267" s="40">
        <v>197.06666666666666</v>
      </c>
      <c r="J267" s="40">
        <v>204.68333333333328</v>
      </c>
      <c r="K267" s="31">
        <v>189.45</v>
      </c>
      <c r="L267" s="31">
        <v>177.3</v>
      </c>
      <c r="M267" s="31">
        <v>17.79036</v>
      </c>
      <c r="N267" s="1"/>
      <c r="O267" s="1"/>
    </row>
    <row r="268" spans="1:15" ht="12.75" customHeight="1">
      <c r="A268" s="31">
        <v>258</v>
      </c>
      <c r="B268" s="31" t="s">
        <v>423</v>
      </c>
      <c r="C268" s="31">
        <v>319.39999999999998</v>
      </c>
      <c r="D268" s="40">
        <v>320.2166666666667</v>
      </c>
      <c r="E268" s="40">
        <v>312.13333333333338</v>
      </c>
      <c r="F268" s="40">
        <v>304.86666666666667</v>
      </c>
      <c r="G268" s="40">
        <v>296.78333333333336</v>
      </c>
      <c r="H268" s="40">
        <v>327.48333333333341</v>
      </c>
      <c r="I268" s="40">
        <v>335.56666666666666</v>
      </c>
      <c r="J268" s="40">
        <v>342.83333333333343</v>
      </c>
      <c r="K268" s="31">
        <v>328.3</v>
      </c>
      <c r="L268" s="31">
        <v>312.95</v>
      </c>
      <c r="M268" s="31">
        <v>3.0138699999999998</v>
      </c>
      <c r="N268" s="1"/>
      <c r="O268" s="1"/>
    </row>
    <row r="269" spans="1:15" ht="12.75" customHeight="1">
      <c r="A269" s="31">
        <v>259</v>
      </c>
      <c r="B269" s="31" t="s">
        <v>267</v>
      </c>
      <c r="C269" s="31">
        <v>286.8</v>
      </c>
      <c r="D269" s="40">
        <v>291.59999999999997</v>
      </c>
      <c r="E269" s="40">
        <v>278.19999999999993</v>
      </c>
      <c r="F269" s="40">
        <v>269.59999999999997</v>
      </c>
      <c r="G269" s="40">
        <v>256.19999999999993</v>
      </c>
      <c r="H269" s="40">
        <v>300.19999999999993</v>
      </c>
      <c r="I269" s="40">
        <v>313.59999999999991</v>
      </c>
      <c r="J269" s="40">
        <v>322.19999999999993</v>
      </c>
      <c r="K269" s="31">
        <v>305</v>
      </c>
      <c r="L269" s="31">
        <v>283</v>
      </c>
      <c r="M269" s="31">
        <v>8.3366900000000008</v>
      </c>
      <c r="N269" s="1"/>
      <c r="O269" s="1"/>
    </row>
    <row r="270" spans="1:15" ht="12.75" customHeight="1">
      <c r="A270" s="31">
        <v>260</v>
      </c>
      <c r="B270" s="31" t="s">
        <v>140</v>
      </c>
      <c r="C270" s="31">
        <v>660.25</v>
      </c>
      <c r="D270" s="40">
        <v>659.43333333333328</v>
      </c>
      <c r="E270" s="40">
        <v>653.86666666666656</v>
      </c>
      <c r="F270" s="40">
        <v>647.48333333333323</v>
      </c>
      <c r="G270" s="40">
        <v>641.91666666666652</v>
      </c>
      <c r="H270" s="40">
        <v>665.81666666666661</v>
      </c>
      <c r="I270" s="40">
        <v>671.38333333333344</v>
      </c>
      <c r="J270" s="40">
        <v>677.76666666666665</v>
      </c>
      <c r="K270" s="31">
        <v>665</v>
      </c>
      <c r="L270" s="31">
        <v>653.04999999999995</v>
      </c>
      <c r="M270" s="31">
        <v>30.03978</v>
      </c>
      <c r="N270" s="1"/>
      <c r="O270" s="1"/>
    </row>
    <row r="271" spans="1:15" ht="12.75" customHeight="1">
      <c r="A271" s="31">
        <v>261</v>
      </c>
      <c r="B271" s="31" t="s">
        <v>141</v>
      </c>
      <c r="C271" s="31">
        <v>3553.35</v>
      </c>
      <c r="D271" s="40">
        <v>3581.25</v>
      </c>
      <c r="E271" s="40">
        <v>3492.5</v>
      </c>
      <c r="F271" s="40">
        <v>3431.65</v>
      </c>
      <c r="G271" s="40">
        <v>3342.9</v>
      </c>
      <c r="H271" s="40">
        <v>3642.1</v>
      </c>
      <c r="I271" s="40">
        <v>3730.85</v>
      </c>
      <c r="J271" s="40">
        <v>3791.7</v>
      </c>
      <c r="K271" s="31">
        <v>3670</v>
      </c>
      <c r="L271" s="31">
        <v>3520.4</v>
      </c>
      <c r="M271" s="31">
        <v>7.6633399999999998</v>
      </c>
      <c r="N271" s="1"/>
      <c r="O271" s="1"/>
    </row>
    <row r="272" spans="1:15" ht="12.75" customHeight="1">
      <c r="A272" s="31">
        <v>262</v>
      </c>
      <c r="B272" s="31" t="s">
        <v>850</v>
      </c>
      <c r="C272" s="31">
        <v>558.9</v>
      </c>
      <c r="D272" s="40">
        <v>557.80000000000007</v>
      </c>
      <c r="E272" s="40">
        <v>549.10000000000014</v>
      </c>
      <c r="F272" s="40">
        <v>539.30000000000007</v>
      </c>
      <c r="G272" s="40">
        <v>530.60000000000014</v>
      </c>
      <c r="H272" s="40">
        <v>567.60000000000014</v>
      </c>
      <c r="I272" s="40">
        <v>576.30000000000018</v>
      </c>
      <c r="J272" s="40">
        <v>586.10000000000014</v>
      </c>
      <c r="K272" s="31">
        <v>566.5</v>
      </c>
      <c r="L272" s="31">
        <v>548</v>
      </c>
      <c r="M272" s="31">
        <v>3.5227900000000001</v>
      </c>
      <c r="N272" s="1"/>
      <c r="O272" s="1"/>
    </row>
    <row r="273" spans="1:15" ht="12.75" customHeight="1">
      <c r="A273" s="31">
        <v>263</v>
      </c>
      <c r="B273" s="31" t="s">
        <v>851</v>
      </c>
      <c r="C273" s="31">
        <v>583.6</v>
      </c>
      <c r="D273" s="40">
        <v>587.31666666666661</v>
      </c>
      <c r="E273" s="40">
        <v>574.63333333333321</v>
      </c>
      <c r="F273" s="40">
        <v>565.66666666666663</v>
      </c>
      <c r="G273" s="40">
        <v>552.98333333333323</v>
      </c>
      <c r="H273" s="40">
        <v>596.28333333333319</v>
      </c>
      <c r="I273" s="40">
        <v>608.96666666666658</v>
      </c>
      <c r="J273" s="40">
        <v>617.93333333333317</v>
      </c>
      <c r="K273" s="31">
        <v>600</v>
      </c>
      <c r="L273" s="31">
        <v>578.35</v>
      </c>
      <c r="M273" s="31">
        <v>2.77379</v>
      </c>
      <c r="N273" s="1"/>
      <c r="O273" s="1"/>
    </row>
    <row r="274" spans="1:15" ht="12.75" customHeight="1">
      <c r="A274" s="31">
        <v>264</v>
      </c>
      <c r="B274" s="31" t="s">
        <v>426</v>
      </c>
      <c r="C274" s="31">
        <v>799.7</v>
      </c>
      <c r="D274" s="40">
        <v>809.85</v>
      </c>
      <c r="E274" s="40">
        <v>784.95</v>
      </c>
      <c r="F274" s="40">
        <v>770.2</v>
      </c>
      <c r="G274" s="40">
        <v>745.30000000000007</v>
      </c>
      <c r="H274" s="40">
        <v>824.6</v>
      </c>
      <c r="I274" s="40">
        <v>849.49999999999989</v>
      </c>
      <c r="J274" s="40">
        <v>864.25</v>
      </c>
      <c r="K274" s="31">
        <v>834.75</v>
      </c>
      <c r="L274" s="31">
        <v>795.1</v>
      </c>
      <c r="M274" s="31">
        <v>10.997640000000001</v>
      </c>
      <c r="N274" s="1"/>
      <c r="O274" s="1"/>
    </row>
    <row r="275" spans="1:15" ht="12.75" customHeight="1">
      <c r="A275" s="31">
        <v>265</v>
      </c>
      <c r="B275" s="31" t="s">
        <v>427</v>
      </c>
      <c r="C275" s="31">
        <v>143.55000000000001</v>
      </c>
      <c r="D275" s="40">
        <v>144.68333333333334</v>
      </c>
      <c r="E275" s="40">
        <v>141.86666666666667</v>
      </c>
      <c r="F275" s="40">
        <v>140.18333333333334</v>
      </c>
      <c r="G275" s="40">
        <v>137.36666666666667</v>
      </c>
      <c r="H275" s="40">
        <v>146.36666666666667</v>
      </c>
      <c r="I275" s="40">
        <v>149.18333333333334</v>
      </c>
      <c r="J275" s="40">
        <v>150.86666666666667</v>
      </c>
      <c r="K275" s="31">
        <v>147.5</v>
      </c>
      <c r="L275" s="31">
        <v>143</v>
      </c>
      <c r="M275" s="31">
        <v>4.4623200000000001</v>
      </c>
      <c r="N275" s="1"/>
      <c r="O275" s="1"/>
    </row>
    <row r="276" spans="1:15" ht="12.75" customHeight="1">
      <c r="A276" s="31">
        <v>266</v>
      </c>
      <c r="B276" s="31" t="s">
        <v>434</v>
      </c>
      <c r="C276" s="31">
        <v>1239.05</v>
      </c>
      <c r="D276" s="40">
        <v>1230.1666666666667</v>
      </c>
      <c r="E276" s="40">
        <v>1213.4333333333334</v>
      </c>
      <c r="F276" s="40">
        <v>1187.8166666666666</v>
      </c>
      <c r="G276" s="40">
        <v>1171.0833333333333</v>
      </c>
      <c r="H276" s="40">
        <v>1255.7833333333335</v>
      </c>
      <c r="I276" s="40">
        <v>1272.5166666666667</v>
      </c>
      <c r="J276" s="40">
        <v>1298.1333333333337</v>
      </c>
      <c r="K276" s="31">
        <v>1246.9000000000001</v>
      </c>
      <c r="L276" s="31">
        <v>1204.55</v>
      </c>
      <c r="M276" s="31">
        <v>3.3532799999999998</v>
      </c>
      <c r="N276" s="1"/>
      <c r="O276" s="1"/>
    </row>
    <row r="277" spans="1:15" ht="12.75" customHeight="1">
      <c r="A277" s="31">
        <v>267</v>
      </c>
      <c r="B277" s="31" t="s">
        <v>435</v>
      </c>
      <c r="C277" s="31">
        <v>358.3</v>
      </c>
      <c r="D277" s="40">
        <v>361.31666666666666</v>
      </c>
      <c r="E277" s="40">
        <v>354.08333333333331</v>
      </c>
      <c r="F277" s="40">
        <v>349.86666666666667</v>
      </c>
      <c r="G277" s="40">
        <v>342.63333333333333</v>
      </c>
      <c r="H277" s="40">
        <v>365.5333333333333</v>
      </c>
      <c r="I277" s="40">
        <v>372.76666666666665</v>
      </c>
      <c r="J277" s="40">
        <v>376.98333333333329</v>
      </c>
      <c r="K277" s="31">
        <v>368.55</v>
      </c>
      <c r="L277" s="31">
        <v>357.1</v>
      </c>
      <c r="M277" s="31">
        <v>1.9604200000000001</v>
      </c>
      <c r="N277" s="1"/>
      <c r="O277" s="1"/>
    </row>
    <row r="278" spans="1:15" ht="12.75" customHeight="1">
      <c r="A278" s="31">
        <v>268</v>
      </c>
      <c r="B278" s="31" t="s">
        <v>852</v>
      </c>
      <c r="C278" s="31">
        <v>68.25</v>
      </c>
      <c r="D278" s="40">
        <v>68.716666666666669</v>
      </c>
      <c r="E278" s="40">
        <v>67.283333333333331</v>
      </c>
      <c r="F278" s="40">
        <v>66.316666666666663</v>
      </c>
      <c r="G278" s="40">
        <v>64.883333333333326</v>
      </c>
      <c r="H278" s="40">
        <v>69.683333333333337</v>
      </c>
      <c r="I278" s="40">
        <v>71.116666666666674</v>
      </c>
      <c r="J278" s="40">
        <v>72.083333333333343</v>
      </c>
      <c r="K278" s="31">
        <v>70.150000000000006</v>
      </c>
      <c r="L278" s="31">
        <v>67.75</v>
      </c>
      <c r="M278" s="31">
        <v>10.541410000000001</v>
      </c>
      <c r="N278" s="1"/>
      <c r="O278" s="1"/>
    </row>
    <row r="279" spans="1:15" ht="12.75" customHeight="1">
      <c r="A279" s="31">
        <v>269</v>
      </c>
      <c r="B279" s="31" t="s">
        <v>436</v>
      </c>
      <c r="C279" s="31">
        <v>589.85</v>
      </c>
      <c r="D279" s="40">
        <v>588.4</v>
      </c>
      <c r="E279" s="40">
        <v>577.4</v>
      </c>
      <c r="F279" s="40">
        <v>564.95000000000005</v>
      </c>
      <c r="G279" s="40">
        <v>553.95000000000005</v>
      </c>
      <c r="H279" s="40">
        <v>600.84999999999991</v>
      </c>
      <c r="I279" s="40">
        <v>611.84999999999991</v>
      </c>
      <c r="J279" s="40">
        <v>624.29999999999984</v>
      </c>
      <c r="K279" s="31">
        <v>599.4</v>
      </c>
      <c r="L279" s="31">
        <v>575.95000000000005</v>
      </c>
      <c r="M279" s="31">
        <v>2.4956700000000001</v>
      </c>
      <c r="N279" s="1"/>
      <c r="O279" s="1"/>
    </row>
    <row r="280" spans="1:15" ht="12.75" customHeight="1">
      <c r="A280" s="31">
        <v>270</v>
      </c>
      <c r="B280" s="31" t="s">
        <v>437</v>
      </c>
      <c r="C280" s="31">
        <v>46.55</v>
      </c>
      <c r="D280" s="40">
        <v>46.916666666666664</v>
      </c>
      <c r="E280" s="40">
        <v>45.633333333333326</v>
      </c>
      <c r="F280" s="40">
        <v>44.716666666666661</v>
      </c>
      <c r="G280" s="40">
        <v>43.433333333333323</v>
      </c>
      <c r="H280" s="40">
        <v>47.833333333333329</v>
      </c>
      <c r="I280" s="40">
        <v>49.116666666666674</v>
      </c>
      <c r="J280" s="40">
        <v>50.033333333333331</v>
      </c>
      <c r="K280" s="31">
        <v>48.2</v>
      </c>
      <c r="L280" s="31">
        <v>46</v>
      </c>
      <c r="M280" s="31">
        <v>23.633230000000001</v>
      </c>
      <c r="N280" s="1"/>
      <c r="O280" s="1"/>
    </row>
    <row r="281" spans="1:15" ht="12.75" customHeight="1">
      <c r="A281" s="31">
        <v>271</v>
      </c>
      <c r="B281" s="31" t="s">
        <v>439</v>
      </c>
      <c r="C281" s="31">
        <v>459.25</v>
      </c>
      <c r="D281" s="40">
        <v>458.38333333333338</v>
      </c>
      <c r="E281" s="40">
        <v>453.26666666666677</v>
      </c>
      <c r="F281" s="40">
        <v>447.28333333333336</v>
      </c>
      <c r="G281" s="40">
        <v>442.16666666666674</v>
      </c>
      <c r="H281" s="40">
        <v>464.36666666666679</v>
      </c>
      <c r="I281" s="40">
        <v>469.48333333333346</v>
      </c>
      <c r="J281" s="40">
        <v>475.46666666666681</v>
      </c>
      <c r="K281" s="31">
        <v>463.5</v>
      </c>
      <c r="L281" s="31">
        <v>452.4</v>
      </c>
      <c r="M281" s="31">
        <v>10.585190000000001</v>
      </c>
      <c r="N281" s="1"/>
      <c r="O281" s="1"/>
    </row>
    <row r="282" spans="1:15" ht="12.75" customHeight="1">
      <c r="A282" s="31">
        <v>272</v>
      </c>
      <c r="B282" s="31" t="s">
        <v>429</v>
      </c>
      <c r="C282" s="31">
        <v>1105.75</v>
      </c>
      <c r="D282" s="40">
        <v>1106.1499999999999</v>
      </c>
      <c r="E282" s="40">
        <v>1090.2999999999997</v>
      </c>
      <c r="F282" s="40">
        <v>1074.8499999999999</v>
      </c>
      <c r="G282" s="40">
        <v>1058.9999999999998</v>
      </c>
      <c r="H282" s="40">
        <v>1121.5999999999997</v>
      </c>
      <c r="I282" s="40">
        <v>1137.4499999999996</v>
      </c>
      <c r="J282" s="40">
        <v>1152.8999999999996</v>
      </c>
      <c r="K282" s="31">
        <v>1122</v>
      </c>
      <c r="L282" s="31">
        <v>1090.7</v>
      </c>
      <c r="M282" s="31">
        <v>1.9019200000000001</v>
      </c>
      <c r="N282" s="1"/>
      <c r="O282" s="1"/>
    </row>
    <row r="283" spans="1:15" ht="12.75" customHeight="1">
      <c r="A283" s="31">
        <v>273</v>
      </c>
      <c r="B283" s="31" t="s">
        <v>430</v>
      </c>
      <c r="C283" s="31">
        <v>289.64999999999998</v>
      </c>
      <c r="D283" s="40">
        <v>288.13333333333333</v>
      </c>
      <c r="E283" s="40">
        <v>283.61666666666667</v>
      </c>
      <c r="F283" s="40">
        <v>277.58333333333337</v>
      </c>
      <c r="G283" s="40">
        <v>273.06666666666672</v>
      </c>
      <c r="H283" s="40">
        <v>294.16666666666663</v>
      </c>
      <c r="I283" s="40">
        <v>298.68333333333328</v>
      </c>
      <c r="J283" s="40">
        <v>304.71666666666658</v>
      </c>
      <c r="K283" s="31">
        <v>292.64999999999998</v>
      </c>
      <c r="L283" s="31">
        <v>282.10000000000002</v>
      </c>
      <c r="M283" s="31">
        <v>2.6989000000000001</v>
      </c>
      <c r="N283" s="1"/>
      <c r="O283" s="1"/>
    </row>
    <row r="284" spans="1:15" ht="12.75" customHeight="1">
      <c r="A284" s="31">
        <v>274</v>
      </c>
      <c r="B284" s="31" t="s">
        <v>142</v>
      </c>
      <c r="C284" s="31">
        <v>1793.8</v>
      </c>
      <c r="D284" s="40">
        <v>1814.5833333333333</v>
      </c>
      <c r="E284" s="40">
        <v>1769.2166666666665</v>
      </c>
      <c r="F284" s="40">
        <v>1744.6333333333332</v>
      </c>
      <c r="G284" s="40">
        <v>1699.2666666666664</v>
      </c>
      <c r="H284" s="40">
        <v>1839.1666666666665</v>
      </c>
      <c r="I284" s="40">
        <v>1884.5333333333333</v>
      </c>
      <c r="J284" s="40">
        <v>1909.1166666666666</v>
      </c>
      <c r="K284" s="31">
        <v>1859.95</v>
      </c>
      <c r="L284" s="31">
        <v>1790</v>
      </c>
      <c r="M284" s="31">
        <v>29.35126</v>
      </c>
      <c r="N284" s="1"/>
      <c r="O284" s="1"/>
    </row>
    <row r="285" spans="1:15" ht="12.75" customHeight="1">
      <c r="A285" s="31">
        <v>275</v>
      </c>
      <c r="B285" s="31" t="s">
        <v>431</v>
      </c>
      <c r="C285" s="31">
        <v>481.6</v>
      </c>
      <c r="D285" s="40">
        <v>491.43333333333334</v>
      </c>
      <c r="E285" s="40">
        <v>469.86666666666667</v>
      </c>
      <c r="F285" s="40">
        <v>458.13333333333333</v>
      </c>
      <c r="G285" s="40">
        <v>436.56666666666666</v>
      </c>
      <c r="H285" s="40">
        <v>503.16666666666669</v>
      </c>
      <c r="I285" s="40">
        <v>524.73333333333335</v>
      </c>
      <c r="J285" s="40">
        <v>536.4666666666667</v>
      </c>
      <c r="K285" s="31">
        <v>513</v>
      </c>
      <c r="L285" s="31">
        <v>479.7</v>
      </c>
      <c r="M285" s="31">
        <v>14.86547</v>
      </c>
      <c r="N285" s="1"/>
      <c r="O285" s="1"/>
    </row>
    <row r="286" spans="1:15" ht="12.75" customHeight="1">
      <c r="A286" s="31">
        <v>276</v>
      </c>
      <c r="B286" s="31" t="s">
        <v>428</v>
      </c>
      <c r="C286" s="31">
        <v>589.4</v>
      </c>
      <c r="D286" s="40">
        <v>605.66666666666663</v>
      </c>
      <c r="E286" s="40">
        <v>564.33333333333326</v>
      </c>
      <c r="F286" s="40">
        <v>539.26666666666665</v>
      </c>
      <c r="G286" s="40">
        <v>497.93333333333328</v>
      </c>
      <c r="H286" s="40">
        <v>630.73333333333323</v>
      </c>
      <c r="I286" s="40">
        <v>672.06666666666649</v>
      </c>
      <c r="J286" s="40">
        <v>697.13333333333321</v>
      </c>
      <c r="K286" s="31">
        <v>647</v>
      </c>
      <c r="L286" s="31">
        <v>580.6</v>
      </c>
      <c r="M286" s="31">
        <v>19.521629999999998</v>
      </c>
      <c r="N286" s="1"/>
      <c r="O286" s="1"/>
    </row>
    <row r="287" spans="1:15" ht="12.75" customHeight="1">
      <c r="A287" s="31">
        <v>277</v>
      </c>
      <c r="B287" s="31" t="s">
        <v>432</v>
      </c>
      <c r="C287" s="31">
        <v>246.65</v>
      </c>
      <c r="D287" s="40">
        <v>244.86666666666667</v>
      </c>
      <c r="E287" s="40">
        <v>240.88333333333335</v>
      </c>
      <c r="F287" s="40">
        <v>235.11666666666667</v>
      </c>
      <c r="G287" s="40">
        <v>231.13333333333335</v>
      </c>
      <c r="H287" s="40">
        <v>250.63333333333335</v>
      </c>
      <c r="I287" s="40">
        <v>254.6166666666667</v>
      </c>
      <c r="J287" s="40">
        <v>260.38333333333333</v>
      </c>
      <c r="K287" s="31">
        <v>248.85</v>
      </c>
      <c r="L287" s="31">
        <v>239.1</v>
      </c>
      <c r="M287" s="31">
        <v>2.9102199999999998</v>
      </c>
      <c r="N287" s="1"/>
      <c r="O287" s="1"/>
    </row>
    <row r="288" spans="1:15" ht="12.75" customHeight="1">
      <c r="A288" s="31">
        <v>278</v>
      </c>
      <c r="B288" s="31" t="s">
        <v>433</v>
      </c>
      <c r="C288" s="31">
        <v>1249.1500000000001</v>
      </c>
      <c r="D288" s="40">
        <v>1260.0833333333333</v>
      </c>
      <c r="E288" s="40">
        <v>1233.0166666666664</v>
      </c>
      <c r="F288" s="40">
        <v>1216.8833333333332</v>
      </c>
      <c r="G288" s="40">
        <v>1189.8166666666664</v>
      </c>
      <c r="H288" s="40">
        <v>1276.2166666666665</v>
      </c>
      <c r="I288" s="40">
        <v>1303.2833333333335</v>
      </c>
      <c r="J288" s="40">
        <v>1319.4166666666665</v>
      </c>
      <c r="K288" s="31">
        <v>1287.1500000000001</v>
      </c>
      <c r="L288" s="31">
        <v>1243.95</v>
      </c>
      <c r="M288" s="31">
        <v>7.5999999999999998E-2</v>
      </c>
      <c r="N288" s="1"/>
      <c r="O288" s="1"/>
    </row>
    <row r="289" spans="1:15" ht="12.75" customHeight="1">
      <c r="A289" s="31">
        <v>279</v>
      </c>
      <c r="B289" s="31" t="s">
        <v>438</v>
      </c>
      <c r="C289" s="31">
        <v>509.7</v>
      </c>
      <c r="D289" s="40">
        <v>507.55</v>
      </c>
      <c r="E289" s="40">
        <v>502.1</v>
      </c>
      <c r="F289" s="40">
        <v>494.5</v>
      </c>
      <c r="G289" s="40">
        <v>489.05</v>
      </c>
      <c r="H289" s="40">
        <v>515.15000000000009</v>
      </c>
      <c r="I289" s="40">
        <v>520.59999999999991</v>
      </c>
      <c r="J289" s="40">
        <v>528.20000000000005</v>
      </c>
      <c r="K289" s="31">
        <v>513</v>
      </c>
      <c r="L289" s="31">
        <v>499.95</v>
      </c>
      <c r="M289" s="31">
        <v>2.4718300000000002</v>
      </c>
      <c r="N289" s="1"/>
      <c r="O289" s="1"/>
    </row>
    <row r="290" spans="1:15" ht="12.75" customHeight="1">
      <c r="A290" s="31">
        <v>280</v>
      </c>
      <c r="B290" s="31" t="s">
        <v>143</v>
      </c>
      <c r="C290" s="31">
        <v>76.900000000000006</v>
      </c>
      <c r="D290" s="40">
        <v>77.816666666666663</v>
      </c>
      <c r="E290" s="40">
        <v>75.633333333333326</v>
      </c>
      <c r="F290" s="40">
        <v>74.36666666666666</v>
      </c>
      <c r="G290" s="40">
        <v>72.183333333333323</v>
      </c>
      <c r="H290" s="40">
        <v>79.083333333333329</v>
      </c>
      <c r="I290" s="40">
        <v>81.266666666666666</v>
      </c>
      <c r="J290" s="40">
        <v>82.533333333333331</v>
      </c>
      <c r="K290" s="31">
        <v>80</v>
      </c>
      <c r="L290" s="31">
        <v>76.55</v>
      </c>
      <c r="M290" s="31">
        <v>89.416880000000006</v>
      </c>
      <c r="N290" s="1"/>
      <c r="O290" s="1"/>
    </row>
    <row r="291" spans="1:15" ht="12.75" customHeight="1">
      <c r="A291" s="31">
        <v>281</v>
      </c>
      <c r="B291" s="31" t="s">
        <v>144</v>
      </c>
      <c r="C291" s="31">
        <v>3412.65</v>
      </c>
      <c r="D291" s="40">
        <v>3447.2999999999997</v>
      </c>
      <c r="E291" s="40">
        <v>3363.4999999999995</v>
      </c>
      <c r="F291" s="40">
        <v>3314.35</v>
      </c>
      <c r="G291" s="40">
        <v>3230.5499999999997</v>
      </c>
      <c r="H291" s="40">
        <v>3496.4499999999994</v>
      </c>
      <c r="I291" s="40">
        <v>3580.2499999999995</v>
      </c>
      <c r="J291" s="40">
        <v>3629.3999999999992</v>
      </c>
      <c r="K291" s="31">
        <v>3531.1</v>
      </c>
      <c r="L291" s="31">
        <v>3398.15</v>
      </c>
      <c r="M291" s="31">
        <v>1.1684600000000001</v>
      </c>
      <c r="N291" s="1"/>
      <c r="O291" s="1"/>
    </row>
    <row r="292" spans="1:15" ht="12.75" customHeight="1">
      <c r="A292" s="31">
        <v>282</v>
      </c>
      <c r="B292" s="31" t="s">
        <v>440</v>
      </c>
      <c r="C292" s="31">
        <v>392.25</v>
      </c>
      <c r="D292" s="40">
        <v>397.5</v>
      </c>
      <c r="E292" s="40">
        <v>384.75</v>
      </c>
      <c r="F292" s="40">
        <v>377.25</v>
      </c>
      <c r="G292" s="40">
        <v>364.5</v>
      </c>
      <c r="H292" s="40">
        <v>405</v>
      </c>
      <c r="I292" s="40">
        <v>417.75</v>
      </c>
      <c r="J292" s="40">
        <v>425.25</v>
      </c>
      <c r="K292" s="31">
        <v>410.25</v>
      </c>
      <c r="L292" s="31">
        <v>390</v>
      </c>
      <c r="M292" s="31">
        <v>1.83002</v>
      </c>
      <c r="N292" s="1"/>
      <c r="O292" s="1"/>
    </row>
    <row r="293" spans="1:15" ht="12.75" customHeight="1">
      <c r="A293" s="31">
        <v>283</v>
      </c>
      <c r="B293" s="31" t="s">
        <v>268</v>
      </c>
      <c r="C293" s="31">
        <v>497.6</v>
      </c>
      <c r="D293" s="40">
        <v>498.31666666666666</v>
      </c>
      <c r="E293" s="40">
        <v>489.88333333333333</v>
      </c>
      <c r="F293" s="40">
        <v>482.16666666666669</v>
      </c>
      <c r="G293" s="40">
        <v>473.73333333333335</v>
      </c>
      <c r="H293" s="40">
        <v>506.0333333333333</v>
      </c>
      <c r="I293" s="40">
        <v>514.46666666666658</v>
      </c>
      <c r="J293" s="40">
        <v>522.18333333333328</v>
      </c>
      <c r="K293" s="31">
        <v>506.75</v>
      </c>
      <c r="L293" s="31">
        <v>490.6</v>
      </c>
      <c r="M293" s="31">
        <v>14.077109999999999</v>
      </c>
      <c r="N293" s="1"/>
      <c r="O293" s="1"/>
    </row>
    <row r="294" spans="1:15" ht="12.75" customHeight="1">
      <c r="A294" s="31">
        <v>284</v>
      </c>
      <c r="B294" s="31" t="s">
        <v>441</v>
      </c>
      <c r="C294" s="31">
        <v>8983.4500000000007</v>
      </c>
      <c r="D294" s="40">
        <v>9038.8166666666675</v>
      </c>
      <c r="E294" s="40">
        <v>8879.633333333335</v>
      </c>
      <c r="F294" s="40">
        <v>8775.8166666666675</v>
      </c>
      <c r="G294" s="40">
        <v>8616.633333333335</v>
      </c>
      <c r="H294" s="40">
        <v>9142.633333333335</v>
      </c>
      <c r="I294" s="40">
        <v>9301.8166666666657</v>
      </c>
      <c r="J294" s="40">
        <v>9405.633333333335</v>
      </c>
      <c r="K294" s="31">
        <v>9198</v>
      </c>
      <c r="L294" s="31">
        <v>8935</v>
      </c>
      <c r="M294" s="31">
        <v>8.8620000000000004E-2</v>
      </c>
      <c r="N294" s="1"/>
      <c r="O294" s="1"/>
    </row>
    <row r="295" spans="1:15" ht="12.75" customHeight="1">
      <c r="A295" s="31">
        <v>285</v>
      </c>
      <c r="B295" s="31" t="s">
        <v>442</v>
      </c>
      <c r="C295" s="31">
        <v>46.05</v>
      </c>
      <c r="D295" s="40">
        <v>46.15</v>
      </c>
      <c r="E295" s="40">
        <v>44.9</v>
      </c>
      <c r="F295" s="40">
        <v>43.75</v>
      </c>
      <c r="G295" s="40">
        <v>42.5</v>
      </c>
      <c r="H295" s="40">
        <v>47.3</v>
      </c>
      <c r="I295" s="40">
        <v>48.55</v>
      </c>
      <c r="J295" s="40">
        <v>49.699999999999996</v>
      </c>
      <c r="K295" s="31">
        <v>47.4</v>
      </c>
      <c r="L295" s="31">
        <v>45</v>
      </c>
      <c r="M295" s="31">
        <v>21.084980000000002</v>
      </c>
      <c r="N295" s="1"/>
      <c r="O295" s="1"/>
    </row>
    <row r="296" spans="1:15" ht="12.75" customHeight="1">
      <c r="A296" s="31">
        <v>286</v>
      </c>
      <c r="B296" s="31" t="s">
        <v>145</v>
      </c>
      <c r="C296" s="31">
        <v>364.6</v>
      </c>
      <c r="D296" s="40">
        <v>368.08333333333331</v>
      </c>
      <c r="E296" s="40">
        <v>358.51666666666665</v>
      </c>
      <c r="F296" s="40">
        <v>352.43333333333334</v>
      </c>
      <c r="G296" s="40">
        <v>342.86666666666667</v>
      </c>
      <c r="H296" s="40">
        <v>374.16666666666663</v>
      </c>
      <c r="I296" s="40">
        <v>383.73333333333335</v>
      </c>
      <c r="J296" s="40">
        <v>389.81666666666661</v>
      </c>
      <c r="K296" s="31">
        <v>377.65</v>
      </c>
      <c r="L296" s="31">
        <v>362</v>
      </c>
      <c r="M296" s="31">
        <v>23.230319999999999</v>
      </c>
      <c r="N296" s="1"/>
      <c r="O296" s="1"/>
    </row>
    <row r="297" spans="1:15" ht="12.75" customHeight="1">
      <c r="A297" s="31">
        <v>287</v>
      </c>
      <c r="B297" s="31" t="s">
        <v>443</v>
      </c>
      <c r="C297" s="31">
        <v>2383.75</v>
      </c>
      <c r="D297" s="40">
        <v>2402.9333333333334</v>
      </c>
      <c r="E297" s="40">
        <v>2350.8666666666668</v>
      </c>
      <c r="F297" s="40">
        <v>2317.9833333333336</v>
      </c>
      <c r="G297" s="40">
        <v>2265.916666666667</v>
      </c>
      <c r="H297" s="40">
        <v>2435.8166666666666</v>
      </c>
      <c r="I297" s="40">
        <v>2487.8833333333332</v>
      </c>
      <c r="J297" s="40">
        <v>2520.7666666666664</v>
      </c>
      <c r="K297" s="31">
        <v>2455</v>
      </c>
      <c r="L297" s="31">
        <v>2370.0500000000002</v>
      </c>
      <c r="M297" s="31">
        <v>0.80774999999999997</v>
      </c>
      <c r="N297" s="1"/>
      <c r="O297" s="1"/>
    </row>
    <row r="298" spans="1:15" ht="12.75" customHeight="1">
      <c r="A298" s="31">
        <v>288</v>
      </c>
      <c r="B298" s="31" t="s">
        <v>853</v>
      </c>
      <c r="C298" s="31">
        <v>1184.1500000000001</v>
      </c>
      <c r="D298" s="40">
        <v>1209.9333333333334</v>
      </c>
      <c r="E298" s="40">
        <v>1136.6166666666668</v>
      </c>
      <c r="F298" s="40">
        <v>1089.0833333333335</v>
      </c>
      <c r="G298" s="40">
        <v>1015.7666666666669</v>
      </c>
      <c r="H298" s="40">
        <v>1257.4666666666667</v>
      </c>
      <c r="I298" s="40">
        <v>1330.7833333333333</v>
      </c>
      <c r="J298" s="40">
        <v>1378.3166666666666</v>
      </c>
      <c r="K298" s="31">
        <v>1283.25</v>
      </c>
      <c r="L298" s="31">
        <v>1162.4000000000001</v>
      </c>
      <c r="M298" s="31">
        <v>25.78877</v>
      </c>
      <c r="N298" s="1"/>
      <c r="O298" s="1"/>
    </row>
    <row r="299" spans="1:15" ht="12.75" customHeight="1">
      <c r="A299" s="31">
        <v>289</v>
      </c>
      <c r="B299" s="31" t="s">
        <v>146</v>
      </c>
      <c r="C299" s="31">
        <v>1847.1</v>
      </c>
      <c r="D299" s="40">
        <v>1851.1666666666667</v>
      </c>
      <c r="E299" s="40">
        <v>1827.6333333333334</v>
      </c>
      <c r="F299" s="40">
        <v>1808.1666666666667</v>
      </c>
      <c r="G299" s="40">
        <v>1784.6333333333334</v>
      </c>
      <c r="H299" s="40">
        <v>1870.6333333333334</v>
      </c>
      <c r="I299" s="40">
        <v>1894.1666666666667</v>
      </c>
      <c r="J299" s="40">
        <v>1913.6333333333334</v>
      </c>
      <c r="K299" s="31">
        <v>1874.7</v>
      </c>
      <c r="L299" s="31">
        <v>1831.7</v>
      </c>
      <c r="M299" s="31">
        <v>23.52938</v>
      </c>
      <c r="N299" s="1"/>
      <c r="O299" s="1"/>
    </row>
    <row r="300" spans="1:15" ht="12.75" customHeight="1">
      <c r="A300" s="31">
        <v>290</v>
      </c>
      <c r="B300" s="31" t="s">
        <v>147</v>
      </c>
      <c r="C300" s="31">
        <v>6978.3</v>
      </c>
      <c r="D300" s="40">
        <v>6991.5666666666666</v>
      </c>
      <c r="E300" s="40">
        <v>6853.833333333333</v>
      </c>
      <c r="F300" s="40">
        <v>6729.3666666666668</v>
      </c>
      <c r="G300" s="40">
        <v>6591.6333333333332</v>
      </c>
      <c r="H300" s="40">
        <v>7116.0333333333328</v>
      </c>
      <c r="I300" s="40">
        <v>7253.7666666666664</v>
      </c>
      <c r="J300" s="40">
        <v>7378.2333333333327</v>
      </c>
      <c r="K300" s="31">
        <v>7129.3</v>
      </c>
      <c r="L300" s="31">
        <v>6867.1</v>
      </c>
      <c r="M300" s="31">
        <v>8.6530500000000004</v>
      </c>
      <c r="N300" s="1"/>
      <c r="O300" s="1"/>
    </row>
    <row r="301" spans="1:15" ht="12.75" customHeight="1">
      <c r="A301" s="31">
        <v>291</v>
      </c>
      <c r="B301" s="31" t="s">
        <v>148</v>
      </c>
      <c r="C301" s="31">
        <v>5458.15</v>
      </c>
      <c r="D301" s="40">
        <v>5478.2333333333336</v>
      </c>
      <c r="E301" s="40">
        <v>5357.4666666666672</v>
      </c>
      <c r="F301" s="40">
        <v>5256.7833333333338</v>
      </c>
      <c r="G301" s="40">
        <v>5136.0166666666673</v>
      </c>
      <c r="H301" s="40">
        <v>5578.916666666667</v>
      </c>
      <c r="I301" s="40">
        <v>5699.6833333333334</v>
      </c>
      <c r="J301" s="40">
        <v>5800.3666666666668</v>
      </c>
      <c r="K301" s="31">
        <v>5599</v>
      </c>
      <c r="L301" s="31">
        <v>5377.55</v>
      </c>
      <c r="M301" s="31">
        <v>4.3708799999999997</v>
      </c>
      <c r="N301" s="1"/>
      <c r="O301" s="1"/>
    </row>
    <row r="302" spans="1:15" ht="12.75" customHeight="1">
      <c r="A302" s="31">
        <v>292</v>
      </c>
      <c r="B302" s="31" t="s">
        <v>149</v>
      </c>
      <c r="C302" s="31">
        <v>874.85</v>
      </c>
      <c r="D302" s="40">
        <v>884.1</v>
      </c>
      <c r="E302" s="40">
        <v>861</v>
      </c>
      <c r="F302" s="40">
        <v>847.15</v>
      </c>
      <c r="G302" s="40">
        <v>824.05</v>
      </c>
      <c r="H302" s="40">
        <v>897.95</v>
      </c>
      <c r="I302" s="40">
        <v>921.05000000000018</v>
      </c>
      <c r="J302" s="40">
        <v>934.90000000000009</v>
      </c>
      <c r="K302" s="31">
        <v>907.2</v>
      </c>
      <c r="L302" s="31">
        <v>870.25</v>
      </c>
      <c r="M302" s="31">
        <v>12.808949999999999</v>
      </c>
      <c r="N302" s="1"/>
      <c r="O302" s="1"/>
    </row>
    <row r="303" spans="1:15" ht="12.75" customHeight="1">
      <c r="A303" s="31">
        <v>293</v>
      </c>
      <c r="B303" s="31" t="s">
        <v>444</v>
      </c>
      <c r="C303" s="31">
        <v>3616</v>
      </c>
      <c r="D303" s="40">
        <v>3655.2666666666664</v>
      </c>
      <c r="E303" s="40">
        <v>3555.7333333333327</v>
      </c>
      <c r="F303" s="40">
        <v>3495.4666666666662</v>
      </c>
      <c r="G303" s="40">
        <v>3395.9333333333325</v>
      </c>
      <c r="H303" s="40">
        <v>3715.5333333333328</v>
      </c>
      <c r="I303" s="40">
        <v>3815.0666666666666</v>
      </c>
      <c r="J303" s="40">
        <v>3875.333333333333</v>
      </c>
      <c r="K303" s="31">
        <v>3754.8</v>
      </c>
      <c r="L303" s="31">
        <v>3595</v>
      </c>
      <c r="M303" s="31">
        <v>0.43933</v>
      </c>
      <c r="N303" s="1"/>
      <c r="O303" s="1"/>
    </row>
    <row r="304" spans="1:15" ht="12.75" customHeight="1">
      <c r="A304" s="31">
        <v>294</v>
      </c>
      <c r="B304" s="31" t="s">
        <v>854</v>
      </c>
      <c r="C304" s="31">
        <v>405.65</v>
      </c>
      <c r="D304" s="40">
        <v>406.86666666666662</v>
      </c>
      <c r="E304" s="40">
        <v>401.78333333333325</v>
      </c>
      <c r="F304" s="40">
        <v>397.91666666666663</v>
      </c>
      <c r="G304" s="40">
        <v>392.83333333333326</v>
      </c>
      <c r="H304" s="40">
        <v>410.73333333333323</v>
      </c>
      <c r="I304" s="40">
        <v>415.81666666666661</v>
      </c>
      <c r="J304" s="40">
        <v>419.68333333333322</v>
      </c>
      <c r="K304" s="31">
        <v>411.95</v>
      </c>
      <c r="L304" s="31">
        <v>403</v>
      </c>
      <c r="M304" s="31">
        <v>5.4951400000000001</v>
      </c>
      <c r="N304" s="1"/>
      <c r="O304" s="1"/>
    </row>
    <row r="305" spans="1:15" ht="12.75" customHeight="1">
      <c r="A305" s="31">
        <v>295</v>
      </c>
      <c r="B305" s="31" t="s">
        <v>150</v>
      </c>
      <c r="C305" s="31">
        <v>834.6</v>
      </c>
      <c r="D305" s="40">
        <v>838.94999999999993</v>
      </c>
      <c r="E305" s="40">
        <v>825.64999999999986</v>
      </c>
      <c r="F305" s="40">
        <v>816.69999999999993</v>
      </c>
      <c r="G305" s="40">
        <v>803.39999999999986</v>
      </c>
      <c r="H305" s="40">
        <v>847.89999999999986</v>
      </c>
      <c r="I305" s="40">
        <v>861.19999999999982</v>
      </c>
      <c r="J305" s="40">
        <v>870.14999999999986</v>
      </c>
      <c r="K305" s="31">
        <v>852.25</v>
      </c>
      <c r="L305" s="31">
        <v>830</v>
      </c>
      <c r="M305" s="31">
        <v>26.757999999999999</v>
      </c>
      <c r="N305" s="1"/>
      <c r="O305" s="1"/>
    </row>
    <row r="306" spans="1:15" ht="12.75" customHeight="1">
      <c r="A306" s="31">
        <v>296</v>
      </c>
      <c r="B306" s="31" t="s">
        <v>151</v>
      </c>
      <c r="C306" s="31">
        <v>150.1</v>
      </c>
      <c r="D306" s="40">
        <v>152.13333333333333</v>
      </c>
      <c r="E306" s="40">
        <v>147.41666666666666</v>
      </c>
      <c r="F306" s="40">
        <v>144.73333333333332</v>
      </c>
      <c r="G306" s="40">
        <v>140.01666666666665</v>
      </c>
      <c r="H306" s="40">
        <v>154.81666666666666</v>
      </c>
      <c r="I306" s="40">
        <v>159.53333333333336</v>
      </c>
      <c r="J306" s="40">
        <v>162.21666666666667</v>
      </c>
      <c r="K306" s="31">
        <v>156.85</v>
      </c>
      <c r="L306" s="31">
        <v>149.44999999999999</v>
      </c>
      <c r="M306" s="31">
        <v>50.62885</v>
      </c>
      <c r="N306" s="1"/>
      <c r="O306" s="1"/>
    </row>
    <row r="307" spans="1:15" ht="12.75" customHeight="1">
      <c r="A307" s="31">
        <v>297</v>
      </c>
      <c r="B307" s="31" t="s">
        <v>317</v>
      </c>
      <c r="C307" s="31">
        <v>19.600000000000001</v>
      </c>
      <c r="D307" s="40">
        <v>19.7</v>
      </c>
      <c r="E307" s="40">
        <v>19.399999999999999</v>
      </c>
      <c r="F307" s="40">
        <v>19.2</v>
      </c>
      <c r="G307" s="40">
        <v>18.899999999999999</v>
      </c>
      <c r="H307" s="40">
        <v>19.899999999999999</v>
      </c>
      <c r="I307" s="40">
        <v>20.200000000000003</v>
      </c>
      <c r="J307" s="40">
        <v>20.399999999999999</v>
      </c>
      <c r="K307" s="31">
        <v>20</v>
      </c>
      <c r="L307" s="31">
        <v>19.5</v>
      </c>
      <c r="M307" s="31">
        <v>21.82732</v>
      </c>
      <c r="N307" s="1"/>
      <c r="O307" s="1"/>
    </row>
    <row r="308" spans="1:15" ht="12.75" customHeight="1">
      <c r="A308" s="31">
        <v>298</v>
      </c>
      <c r="B308" s="31" t="s">
        <v>447</v>
      </c>
      <c r="C308" s="31">
        <v>232</v>
      </c>
      <c r="D308" s="40">
        <v>234.66666666666666</v>
      </c>
      <c r="E308" s="40">
        <v>227.43333333333331</v>
      </c>
      <c r="F308" s="40">
        <v>222.86666666666665</v>
      </c>
      <c r="G308" s="40">
        <v>215.6333333333333</v>
      </c>
      <c r="H308" s="40">
        <v>239.23333333333332</v>
      </c>
      <c r="I308" s="40">
        <v>246.46666666666667</v>
      </c>
      <c r="J308" s="40">
        <v>251.03333333333333</v>
      </c>
      <c r="K308" s="31">
        <v>241.9</v>
      </c>
      <c r="L308" s="31">
        <v>230.1</v>
      </c>
      <c r="M308" s="31">
        <v>1.5465100000000001</v>
      </c>
      <c r="N308" s="1"/>
      <c r="O308" s="1"/>
    </row>
    <row r="309" spans="1:15" ht="12.75" customHeight="1">
      <c r="A309" s="31">
        <v>299</v>
      </c>
      <c r="B309" s="31" t="s">
        <v>449</v>
      </c>
      <c r="C309" s="31">
        <v>659.15</v>
      </c>
      <c r="D309" s="40">
        <v>662.45</v>
      </c>
      <c r="E309" s="40">
        <v>647.90000000000009</v>
      </c>
      <c r="F309" s="40">
        <v>636.65000000000009</v>
      </c>
      <c r="G309" s="40">
        <v>622.10000000000014</v>
      </c>
      <c r="H309" s="40">
        <v>673.7</v>
      </c>
      <c r="I309" s="40">
        <v>688.25</v>
      </c>
      <c r="J309" s="40">
        <v>699.5</v>
      </c>
      <c r="K309" s="31">
        <v>677</v>
      </c>
      <c r="L309" s="31">
        <v>651.20000000000005</v>
      </c>
      <c r="M309" s="31">
        <v>0.70076000000000005</v>
      </c>
      <c r="N309" s="1"/>
      <c r="O309" s="1"/>
    </row>
    <row r="310" spans="1:15" ht="12.75" customHeight="1">
      <c r="A310" s="31">
        <v>300</v>
      </c>
      <c r="B310" s="31" t="s">
        <v>152</v>
      </c>
      <c r="C310" s="31">
        <v>163.9</v>
      </c>
      <c r="D310" s="40">
        <v>165.86666666666667</v>
      </c>
      <c r="E310" s="40">
        <v>161.28333333333336</v>
      </c>
      <c r="F310" s="40">
        <v>158.66666666666669</v>
      </c>
      <c r="G310" s="40">
        <v>154.08333333333337</v>
      </c>
      <c r="H310" s="40">
        <v>168.48333333333335</v>
      </c>
      <c r="I310" s="40">
        <v>173.06666666666666</v>
      </c>
      <c r="J310" s="40">
        <v>175.68333333333334</v>
      </c>
      <c r="K310" s="31">
        <v>170.45</v>
      </c>
      <c r="L310" s="31">
        <v>163.25</v>
      </c>
      <c r="M310" s="31">
        <v>49.747999999999998</v>
      </c>
      <c r="N310" s="1"/>
      <c r="O310" s="1"/>
    </row>
    <row r="311" spans="1:15" ht="12.75" customHeight="1">
      <c r="A311" s="31">
        <v>301</v>
      </c>
      <c r="B311" s="31" t="s">
        <v>153</v>
      </c>
      <c r="C311" s="31">
        <v>500.35</v>
      </c>
      <c r="D311" s="40">
        <v>502.41666666666669</v>
      </c>
      <c r="E311" s="40">
        <v>495.43333333333339</v>
      </c>
      <c r="F311" s="40">
        <v>490.51666666666671</v>
      </c>
      <c r="G311" s="40">
        <v>483.53333333333342</v>
      </c>
      <c r="H311" s="40">
        <v>507.33333333333337</v>
      </c>
      <c r="I311" s="40">
        <v>514.31666666666661</v>
      </c>
      <c r="J311" s="40">
        <v>519.23333333333335</v>
      </c>
      <c r="K311" s="31">
        <v>509.4</v>
      </c>
      <c r="L311" s="31">
        <v>497.5</v>
      </c>
      <c r="M311" s="31">
        <v>9.1911500000000004</v>
      </c>
      <c r="N311" s="1"/>
      <c r="O311" s="1"/>
    </row>
    <row r="312" spans="1:15" ht="12.75" customHeight="1">
      <c r="A312" s="31">
        <v>302</v>
      </c>
      <c r="B312" s="31" t="s">
        <v>154</v>
      </c>
      <c r="C312" s="31">
        <v>7296.6</v>
      </c>
      <c r="D312" s="40">
        <v>7339.2</v>
      </c>
      <c r="E312" s="40">
        <v>7198.4</v>
      </c>
      <c r="F312" s="40">
        <v>7100.2</v>
      </c>
      <c r="G312" s="40">
        <v>6959.4</v>
      </c>
      <c r="H312" s="40">
        <v>7437.4</v>
      </c>
      <c r="I312" s="40">
        <v>7578.2000000000007</v>
      </c>
      <c r="J312" s="40">
        <v>7676.4</v>
      </c>
      <c r="K312" s="31">
        <v>7480</v>
      </c>
      <c r="L312" s="31">
        <v>7241</v>
      </c>
      <c r="M312" s="31">
        <v>10.81907</v>
      </c>
      <c r="N312" s="1"/>
      <c r="O312" s="1"/>
    </row>
    <row r="313" spans="1:15" ht="12.75" customHeight="1">
      <c r="A313" s="31">
        <v>303</v>
      </c>
      <c r="B313" s="31" t="s">
        <v>855</v>
      </c>
      <c r="C313" s="31">
        <v>2751.7</v>
      </c>
      <c r="D313" s="40">
        <v>2761.2333333333336</v>
      </c>
      <c r="E313" s="40">
        <v>2712.4666666666672</v>
      </c>
      <c r="F313" s="40">
        <v>2673.2333333333336</v>
      </c>
      <c r="G313" s="40">
        <v>2624.4666666666672</v>
      </c>
      <c r="H313" s="40">
        <v>2800.4666666666672</v>
      </c>
      <c r="I313" s="40">
        <v>2849.2333333333336</v>
      </c>
      <c r="J313" s="40">
        <v>2888.4666666666672</v>
      </c>
      <c r="K313" s="31">
        <v>2810</v>
      </c>
      <c r="L313" s="31">
        <v>2722</v>
      </c>
      <c r="M313" s="31">
        <v>2.242</v>
      </c>
      <c r="N313" s="1"/>
      <c r="O313" s="1"/>
    </row>
    <row r="314" spans="1:15" ht="12.75" customHeight="1">
      <c r="A314" s="31">
        <v>304</v>
      </c>
      <c r="B314" s="31" t="s">
        <v>451</v>
      </c>
      <c r="C314" s="31">
        <v>392</v>
      </c>
      <c r="D314" s="40">
        <v>395</v>
      </c>
      <c r="E314" s="40">
        <v>386.25</v>
      </c>
      <c r="F314" s="40">
        <v>380.5</v>
      </c>
      <c r="G314" s="40">
        <v>371.75</v>
      </c>
      <c r="H314" s="40">
        <v>400.75</v>
      </c>
      <c r="I314" s="40">
        <v>409.5</v>
      </c>
      <c r="J314" s="40">
        <v>415.25</v>
      </c>
      <c r="K314" s="31">
        <v>403.75</v>
      </c>
      <c r="L314" s="31">
        <v>389.25</v>
      </c>
      <c r="M314" s="31">
        <v>22.12696</v>
      </c>
      <c r="N314" s="1"/>
      <c r="O314" s="1"/>
    </row>
    <row r="315" spans="1:15" ht="12.75" customHeight="1">
      <c r="A315" s="31">
        <v>305</v>
      </c>
      <c r="B315" s="31" t="s">
        <v>452</v>
      </c>
      <c r="C315" s="31">
        <v>260.64999999999998</v>
      </c>
      <c r="D315" s="40">
        <v>263.21666666666664</v>
      </c>
      <c r="E315" s="40">
        <v>257.43333333333328</v>
      </c>
      <c r="F315" s="40">
        <v>254.21666666666664</v>
      </c>
      <c r="G315" s="40">
        <v>248.43333333333328</v>
      </c>
      <c r="H315" s="40">
        <v>266.43333333333328</v>
      </c>
      <c r="I315" s="40">
        <v>272.2166666666667</v>
      </c>
      <c r="J315" s="40">
        <v>275.43333333333328</v>
      </c>
      <c r="K315" s="31">
        <v>269</v>
      </c>
      <c r="L315" s="31">
        <v>260</v>
      </c>
      <c r="M315" s="31">
        <v>3.16032</v>
      </c>
      <c r="N315" s="1"/>
      <c r="O315" s="1"/>
    </row>
    <row r="316" spans="1:15" ht="12.75" customHeight="1">
      <c r="A316" s="31">
        <v>306</v>
      </c>
      <c r="B316" s="31" t="s">
        <v>155</v>
      </c>
      <c r="C316" s="31">
        <v>882.8</v>
      </c>
      <c r="D316" s="40">
        <v>895.65</v>
      </c>
      <c r="E316" s="40">
        <v>865.34999999999991</v>
      </c>
      <c r="F316" s="40">
        <v>847.9</v>
      </c>
      <c r="G316" s="40">
        <v>817.59999999999991</v>
      </c>
      <c r="H316" s="40">
        <v>913.09999999999991</v>
      </c>
      <c r="I316" s="40">
        <v>943.39999999999986</v>
      </c>
      <c r="J316" s="40">
        <v>960.84999999999991</v>
      </c>
      <c r="K316" s="31">
        <v>925.95</v>
      </c>
      <c r="L316" s="31">
        <v>878.2</v>
      </c>
      <c r="M316" s="31">
        <v>19.452269999999999</v>
      </c>
      <c r="N316" s="1"/>
      <c r="O316" s="1"/>
    </row>
    <row r="317" spans="1:15" ht="12.75" customHeight="1">
      <c r="A317" s="31">
        <v>307</v>
      </c>
      <c r="B317" s="31" t="s">
        <v>457</v>
      </c>
      <c r="C317" s="31">
        <v>1640.05</v>
      </c>
      <c r="D317" s="40">
        <v>1661.3500000000001</v>
      </c>
      <c r="E317" s="40">
        <v>1613.7000000000003</v>
      </c>
      <c r="F317" s="40">
        <v>1587.3500000000001</v>
      </c>
      <c r="G317" s="40">
        <v>1539.7000000000003</v>
      </c>
      <c r="H317" s="40">
        <v>1687.7000000000003</v>
      </c>
      <c r="I317" s="40">
        <v>1735.3500000000004</v>
      </c>
      <c r="J317" s="40">
        <v>1761.7000000000003</v>
      </c>
      <c r="K317" s="31">
        <v>1709</v>
      </c>
      <c r="L317" s="31">
        <v>1635</v>
      </c>
      <c r="M317" s="31">
        <v>5.8453999999999997</v>
      </c>
      <c r="N317" s="1"/>
      <c r="O317" s="1"/>
    </row>
    <row r="318" spans="1:15" ht="12.75" customHeight="1">
      <c r="A318" s="31">
        <v>308</v>
      </c>
      <c r="B318" s="31" t="s">
        <v>156</v>
      </c>
      <c r="C318" s="31">
        <v>3260.6</v>
      </c>
      <c r="D318" s="40">
        <v>3265.2166666666672</v>
      </c>
      <c r="E318" s="40">
        <v>3193.4333333333343</v>
      </c>
      <c r="F318" s="40">
        <v>3126.2666666666673</v>
      </c>
      <c r="G318" s="40">
        <v>3054.4833333333345</v>
      </c>
      <c r="H318" s="40">
        <v>3332.3833333333341</v>
      </c>
      <c r="I318" s="40">
        <v>3404.166666666667</v>
      </c>
      <c r="J318" s="40">
        <v>3471.3333333333339</v>
      </c>
      <c r="K318" s="31">
        <v>3337</v>
      </c>
      <c r="L318" s="31">
        <v>3198.05</v>
      </c>
      <c r="M318" s="31">
        <v>1.5546800000000001</v>
      </c>
      <c r="N318" s="1"/>
      <c r="O318" s="1"/>
    </row>
    <row r="319" spans="1:15" ht="12.75" customHeight="1">
      <c r="A319" s="31">
        <v>309</v>
      </c>
      <c r="B319" s="31" t="s">
        <v>157</v>
      </c>
      <c r="C319" s="31">
        <v>946.35</v>
      </c>
      <c r="D319" s="40">
        <v>954.05000000000007</v>
      </c>
      <c r="E319" s="40">
        <v>928.30000000000018</v>
      </c>
      <c r="F319" s="40">
        <v>910.25000000000011</v>
      </c>
      <c r="G319" s="40">
        <v>884.50000000000023</v>
      </c>
      <c r="H319" s="40">
        <v>972.10000000000014</v>
      </c>
      <c r="I319" s="40">
        <v>997.84999999999991</v>
      </c>
      <c r="J319" s="40">
        <v>1015.9000000000001</v>
      </c>
      <c r="K319" s="31">
        <v>979.8</v>
      </c>
      <c r="L319" s="31">
        <v>936</v>
      </c>
      <c r="M319" s="31">
        <v>5.2036699999999998</v>
      </c>
      <c r="N319" s="1"/>
      <c r="O319" s="1"/>
    </row>
    <row r="320" spans="1:15" ht="12.75" customHeight="1">
      <c r="A320" s="31">
        <v>310</v>
      </c>
      <c r="B320" s="31" t="s">
        <v>158</v>
      </c>
      <c r="C320" s="31">
        <v>871.95</v>
      </c>
      <c r="D320" s="40">
        <v>877.58333333333337</v>
      </c>
      <c r="E320" s="40">
        <v>863.66666666666674</v>
      </c>
      <c r="F320" s="40">
        <v>855.38333333333333</v>
      </c>
      <c r="G320" s="40">
        <v>841.4666666666667</v>
      </c>
      <c r="H320" s="40">
        <v>885.86666666666679</v>
      </c>
      <c r="I320" s="40">
        <v>899.78333333333353</v>
      </c>
      <c r="J320" s="40">
        <v>908.06666666666683</v>
      </c>
      <c r="K320" s="31">
        <v>891.5</v>
      </c>
      <c r="L320" s="31">
        <v>869.3</v>
      </c>
      <c r="M320" s="31">
        <v>6.1561500000000002</v>
      </c>
      <c r="N320" s="1"/>
      <c r="O320" s="1"/>
    </row>
    <row r="321" spans="1:15" ht="12.75" customHeight="1">
      <c r="A321" s="31">
        <v>311</v>
      </c>
      <c r="B321" s="31" t="s">
        <v>448</v>
      </c>
      <c r="C321" s="31">
        <v>198.55</v>
      </c>
      <c r="D321" s="40">
        <v>201.55000000000004</v>
      </c>
      <c r="E321" s="40">
        <v>194.20000000000007</v>
      </c>
      <c r="F321" s="40">
        <v>189.85000000000002</v>
      </c>
      <c r="G321" s="40">
        <v>182.50000000000006</v>
      </c>
      <c r="H321" s="40">
        <v>205.90000000000009</v>
      </c>
      <c r="I321" s="40">
        <v>213.25000000000006</v>
      </c>
      <c r="J321" s="40">
        <v>217.60000000000011</v>
      </c>
      <c r="K321" s="31">
        <v>208.9</v>
      </c>
      <c r="L321" s="31">
        <v>197.2</v>
      </c>
      <c r="M321" s="31">
        <v>2.2301299999999999</v>
      </c>
      <c r="N321" s="1"/>
      <c r="O321" s="1"/>
    </row>
    <row r="322" spans="1:15" ht="12.75" customHeight="1">
      <c r="A322" s="31">
        <v>312</v>
      </c>
      <c r="B322" s="31" t="s">
        <v>455</v>
      </c>
      <c r="C322" s="31">
        <v>183.95</v>
      </c>
      <c r="D322" s="40">
        <v>183.35</v>
      </c>
      <c r="E322" s="40">
        <v>181.89999999999998</v>
      </c>
      <c r="F322" s="40">
        <v>179.85</v>
      </c>
      <c r="G322" s="40">
        <v>178.39999999999998</v>
      </c>
      <c r="H322" s="40">
        <v>185.39999999999998</v>
      </c>
      <c r="I322" s="40">
        <v>186.84999999999997</v>
      </c>
      <c r="J322" s="40">
        <v>188.89999999999998</v>
      </c>
      <c r="K322" s="31">
        <v>184.8</v>
      </c>
      <c r="L322" s="31">
        <v>181.3</v>
      </c>
      <c r="M322" s="31">
        <v>1.9008499999999999</v>
      </c>
      <c r="N322" s="1"/>
      <c r="O322" s="1"/>
    </row>
    <row r="323" spans="1:15" ht="12.75" customHeight="1">
      <c r="A323" s="31">
        <v>313</v>
      </c>
      <c r="B323" s="31" t="s">
        <v>453</v>
      </c>
      <c r="C323" s="31">
        <v>164.1</v>
      </c>
      <c r="D323" s="40">
        <v>164.88333333333333</v>
      </c>
      <c r="E323" s="40">
        <v>160.61666666666665</v>
      </c>
      <c r="F323" s="40">
        <v>157.13333333333333</v>
      </c>
      <c r="G323" s="40">
        <v>152.86666666666665</v>
      </c>
      <c r="H323" s="40">
        <v>168.36666666666665</v>
      </c>
      <c r="I323" s="40">
        <v>172.6333333333333</v>
      </c>
      <c r="J323" s="40">
        <v>176.11666666666665</v>
      </c>
      <c r="K323" s="31">
        <v>169.15</v>
      </c>
      <c r="L323" s="31">
        <v>161.4</v>
      </c>
      <c r="M323" s="31">
        <v>3.7359</v>
      </c>
      <c r="N323" s="1"/>
      <c r="O323" s="1"/>
    </row>
    <row r="324" spans="1:15" ht="12.75" customHeight="1">
      <c r="A324" s="31">
        <v>314</v>
      </c>
      <c r="B324" s="31" t="s">
        <v>454</v>
      </c>
      <c r="C324" s="31">
        <v>1047.75</v>
      </c>
      <c r="D324" s="40">
        <v>1046.5666666666666</v>
      </c>
      <c r="E324" s="40">
        <v>1023.1333333333332</v>
      </c>
      <c r="F324" s="40">
        <v>998.51666666666665</v>
      </c>
      <c r="G324" s="40">
        <v>975.08333333333326</v>
      </c>
      <c r="H324" s="40">
        <v>1071.1833333333332</v>
      </c>
      <c r="I324" s="40">
        <v>1094.6166666666666</v>
      </c>
      <c r="J324" s="40">
        <v>1119.2333333333331</v>
      </c>
      <c r="K324" s="31">
        <v>1070</v>
      </c>
      <c r="L324" s="31">
        <v>1021.95</v>
      </c>
      <c r="M324" s="31">
        <v>11.65931</v>
      </c>
      <c r="N324" s="1"/>
      <c r="O324" s="1"/>
    </row>
    <row r="325" spans="1:15" ht="12.75" customHeight="1">
      <c r="A325" s="31">
        <v>315</v>
      </c>
      <c r="B325" s="31" t="s">
        <v>159</v>
      </c>
      <c r="C325" s="31">
        <v>4587.7</v>
      </c>
      <c r="D325" s="40">
        <v>4619.416666666667</v>
      </c>
      <c r="E325" s="40">
        <v>4538.8333333333339</v>
      </c>
      <c r="F325" s="40">
        <v>4489.9666666666672</v>
      </c>
      <c r="G325" s="40">
        <v>4409.3833333333341</v>
      </c>
      <c r="H325" s="40">
        <v>4668.2833333333338</v>
      </c>
      <c r="I325" s="40">
        <v>4748.8666666666677</v>
      </c>
      <c r="J325" s="40">
        <v>4797.7333333333336</v>
      </c>
      <c r="K325" s="31">
        <v>4700</v>
      </c>
      <c r="L325" s="31">
        <v>4570.55</v>
      </c>
      <c r="M325" s="31">
        <v>9.1813500000000001</v>
      </c>
      <c r="N325" s="1"/>
      <c r="O325" s="1"/>
    </row>
    <row r="326" spans="1:15" ht="12.75" customHeight="1">
      <c r="A326" s="31">
        <v>316</v>
      </c>
      <c r="B326" s="31" t="s">
        <v>445</v>
      </c>
      <c r="C326" s="31">
        <v>42.3</v>
      </c>
      <c r="D326" s="40">
        <v>42.716666666666669</v>
      </c>
      <c r="E326" s="40">
        <v>41.683333333333337</v>
      </c>
      <c r="F326" s="40">
        <v>41.06666666666667</v>
      </c>
      <c r="G326" s="40">
        <v>40.033333333333339</v>
      </c>
      <c r="H326" s="40">
        <v>43.333333333333336</v>
      </c>
      <c r="I326" s="40">
        <v>44.366666666666667</v>
      </c>
      <c r="J326" s="40">
        <v>44.983333333333334</v>
      </c>
      <c r="K326" s="31">
        <v>43.75</v>
      </c>
      <c r="L326" s="31">
        <v>42.1</v>
      </c>
      <c r="M326" s="31">
        <v>12.896430000000001</v>
      </c>
      <c r="N326" s="1"/>
      <c r="O326" s="1"/>
    </row>
    <row r="327" spans="1:15" ht="12.75" customHeight="1">
      <c r="A327" s="31">
        <v>317</v>
      </c>
      <c r="B327" s="31" t="s">
        <v>446</v>
      </c>
      <c r="C327" s="31">
        <v>171.2</v>
      </c>
      <c r="D327" s="40">
        <v>171.69999999999996</v>
      </c>
      <c r="E327" s="40">
        <v>170.19999999999993</v>
      </c>
      <c r="F327" s="40">
        <v>169.19999999999996</v>
      </c>
      <c r="G327" s="40">
        <v>167.69999999999993</v>
      </c>
      <c r="H327" s="40">
        <v>172.69999999999993</v>
      </c>
      <c r="I327" s="40">
        <v>174.2</v>
      </c>
      <c r="J327" s="40">
        <v>175.19999999999993</v>
      </c>
      <c r="K327" s="31">
        <v>173.2</v>
      </c>
      <c r="L327" s="31">
        <v>170.7</v>
      </c>
      <c r="M327" s="31">
        <v>2.7577600000000002</v>
      </c>
      <c r="N327" s="1"/>
      <c r="O327" s="1"/>
    </row>
    <row r="328" spans="1:15" ht="12.75" customHeight="1">
      <c r="A328" s="31">
        <v>318</v>
      </c>
      <c r="B328" s="31" t="s">
        <v>456</v>
      </c>
      <c r="C328" s="31">
        <v>954.75</v>
      </c>
      <c r="D328" s="40">
        <v>959.80000000000007</v>
      </c>
      <c r="E328" s="40">
        <v>940.60000000000014</v>
      </c>
      <c r="F328" s="40">
        <v>926.45</v>
      </c>
      <c r="G328" s="40">
        <v>907.25000000000011</v>
      </c>
      <c r="H328" s="40">
        <v>973.95000000000016</v>
      </c>
      <c r="I328" s="40">
        <v>993.1500000000002</v>
      </c>
      <c r="J328" s="40">
        <v>1007.3000000000002</v>
      </c>
      <c r="K328" s="31">
        <v>979</v>
      </c>
      <c r="L328" s="31">
        <v>945.65</v>
      </c>
      <c r="M328" s="31">
        <v>2.2487900000000001</v>
      </c>
      <c r="N328" s="1"/>
      <c r="O328" s="1"/>
    </row>
    <row r="329" spans="1:15" ht="12.75" customHeight="1">
      <c r="A329" s="31">
        <v>319</v>
      </c>
      <c r="B329" s="31" t="s">
        <v>161</v>
      </c>
      <c r="C329" s="31">
        <v>3263.15</v>
      </c>
      <c r="D329" s="40">
        <v>3274.4666666666667</v>
      </c>
      <c r="E329" s="40">
        <v>3209.9333333333334</v>
      </c>
      <c r="F329" s="40">
        <v>3156.7166666666667</v>
      </c>
      <c r="G329" s="40">
        <v>3092.1833333333334</v>
      </c>
      <c r="H329" s="40">
        <v>3327.6833333333334</v>
      </c>
      <c r="I329" s="40">
        <v>3392.2166666666672</v>
      </c>
      <c r="J329" s="40">
        <v>3445.4333333333334</v>
      </c>
      <c r="K329" s="31">
        <v>3339</v>
      </c>
      <c r="L329" s="31">
        <v>3221.25</v>
      </c>
      <c r="M329" s="31">
        <v>12.66717</v>
      </c>
      <c r="N329" s="1"/>
      <c r="O329" s="1"/>
    </row>
    <row r="330" spans="1:15" ht="12.75" customHeight="1">
      <c r="A330" s="31">
        <v>320</v>
      </c>
      <c r="B330" s="31" t="s">
        <v>162</v>
      </c>
      <c r="C330" s="31">
        <v>72558.05</v>
      </c>
      <c r="D330" s="40">
        <v>72679.349999999991</v>
      </c>
      <c r="E330" s="40">
        <v>71978.699999999983</v>
      </c>
      <c r="F330" s="40">
        <v>71399.349999999991</v>
      </c>
      <c r="G330" s="40">
        <v>70698.699999999983</v>
      </c>
      <c r="H330" s="40">
        <v>73258.699999999983</v>
      </c>
      <c r="I330" s="40">
        <v>73959.349999999977</v>
      </c>
      <c r="J330" s="40">
        <v>74538.699999999983</v>
      </c>
      <c r="K330" s="31">
        <v>73380</v>
      </c>
      <c r="L330" s="31">
        <v>72100</v>
      </c>
      <c r="M330" s="31">
        <v>0.10564</v>
      </c>
      <c r="N330" s="1"/>
      <c r="O330" s="1"/>
    </row>
    <row r="331" spans="1:15" ht="12.75" customHeight="1">
      <c r="A331" s="31">
        <v>321</v>
      </c>
      <c r="B331" s="31" t="s">
        <v>450</v>
      </c>
      <c r="C331" s="31">
        <v>44.1</v>
      </c>
      <c r="D331" s="40">
        <v>43.95000000000001</v>
      </c>
      <c r="E331" s="40">
        <v>43.100000000000023</v>
      </c>
      <c r="F331" s="40">
        <v>42.100000000000016</v>
      </c>
      <c r="G331" s="40">
        <v>41.250000000000028</v>
      </c>
      <c r="H331" s="40">
        <v>44.950000000000017</v>
      </c>
      <c r="I331" s="40">
        <v>45.8</v>
      </c>
      <c r="J331" s="40">
        <v>46.800000000000011</v>
      </c>
      <c r="K331" s="31">
        <v>44.8</v>
      </c>
      <c r="L331" s="31">
        <v>42.95</v>
      </c>
      <c r="M331" s="31">
        <v>8.7470999999999997</v>
      </c>
      <c r="N331" s="1"/>
      <c r="O331" s="1"/>
    </row>
    <row r="332" spans="1:15" ht="12.75" customHeight="1">
      <c r="A332" s="31">
        <v>322</v>
      </c>
      <c r="B332" s="31" t="s">
        <v>163</v>
      </c>
      <c r="C332" s="31">
        <v>1453.95</v>
      </c>
      <c r="D332" s="40">
        <v>1453.5</v>
      </c>
      <c r="E332" s="40">
        <v>1439.05</v>
      </c>
      <c r="F332" s="40">
        <v>1424.1499999999999</v>
      </c>
      <c r="G332" s="40">
        <v>1409.6999999999998</v>
      </c>
      <c r="H332" s="40">
        <v>1468.4</v>
      </c>
      <c r="I332" s="40">
        <v>1482.85</v>
      </c>
      <c r="J332" s="40">
        <v>1497.7500000000002</v>
      </c>
      <c r="K332" s="31">
        <v>1467.95</v>
      </c>
      <c r="L332" s="31">
        <v>1438.6</v>
      </c>
      <c r="M332" s="31">
        <v>6.6539999999999999</v>
      </c>
      <c r="N332" s="1"/>
      <c r="O332" s="1"/>
    </row>
    <row r="333" spans="1:15" ht="12.75" customHeight="1">
      <c r="A333" s="31">
        <v>323</v>
      </c>
      <c r="B333" s="31" t="s">
        <v>164</v>
      </c>
      <c r="C333" s="31">
        <v>335.3</v>
      </c>
      <c r="D333" s="40">
        <v>338.36666666666662</v>
      </c>
      <c r="E333" s="40">
        <v>330.23333333333323</v>
      </c>
      <c r="F333" s="40">
        <v>325.16666666666663</v>
      </c>
      <c r="G333" s="40">
        <v>317.03333333333325</v>
      </c>
      <c r="H333" s="40">
        <v>343.43333333333322</v>
      </c>
      <c r="I333" s="40">
        <v>351.56666666666655</v>
      </c>
      <c r="J333" s="40">
        <v>356.63333333333321</v>
      </c>
      <c r="K333" s="31">
        <v>346.5</v>
      </c>
      <c r="L333" s="31">
        <v>333.3</v>
      </c>
      <c r="M333" s="31">
        <v>12.782439999999999</v>
      </c>
      <c r="N333" s="1"/>
      <c r="O333" s="1"/>
    </row>
    <row r="334" spans="1:15" ht="12.75" customHeight="1">
      <c r="A334" s="31">
        <v>324</v>
      </c>
      <c r="B334" s="31" t="s">
        <v>269</v>
      </c>
      <c r="C334" s="31">
        <v>843.8</v>
      </c>
      <c r="D334" s="40">
        <v>846.13333333333321</v>
      </c>
      <c r="E334" s="40">
        <v>829.86666666666645</v>
      </c>
      <c r="F334" s="40">
        <v>815.93333333333328</v>
      </c>
      <c r="G334" s="40">
        <v>799.66666666666652</v>
      </c>
      <c r="H334" s="40">
        <v>860.06666666666638</v>
      </c>
      <c r="I334" s="40">
        <v>876.33333333333326</v>
      </c>
      <c r="J334" s="40">
        <v>890.26666666666631</v>
      </c>
      <c r="K334" s="31">
        <v>862.4</v>
      </c>
      <c r="L334" s="31">
        <v>832.2</v>
      </c>
      <c r="M334" s="31">
        <v>1.7150399999999999</v>
      </c>
      <c r="N334" s="1"/>
      <c r="O334" s="1"/>
    </row>
    <row r="335" spans="1:15" ht="12.75" customHeight="1">
      <c r="A335" s="31">
        <v>325</v>
      </c>
      <c r="B335" s="31" t="s">
        <v>165</v>
      </c>
      <c r="C335" s="31">
        <v>98.7</v>
      </c>
      <c r="D335" s="40">
        <v>98.933333333333337</v>
      </c>
      <c r="E335" s="40">
        <v>96.916666666666671</v>
      </c>
      <c r="F335" s="40">
        <v>95.13333333333334</v>
      </c>
      <c r="G335" s="40">
        <v>93.116666666666674</v>
      </c>
      <c r="H335" s="40">
        <v>100.71666666666667</v>
      </c>
      <c r="I335" s="40">
        <v>102.73333333333332</v>
      </c>
      <c r="J335" s="40">
        <v>104.51666666666667</v>
      </c>
      <c r="K335" s="31">
        <v>100.95</v>
      </c>
      <c r="L335" s="31">
        <v>97.15</v>
      </c>
      <c r="M335" s="31">
        <v>227.29089999999999</v>
      </c>
      <c r="N335" s="1"/>
      <c r="O335" s="1"/>
    </row>
    <row r="336" spans="1:15" ht="12.75" customHeight="1">
      <c r="A336" s="31">
        <v>326</v>
      </c>
      <c r="B336" s="31" t="s">
        <v>166</v>
      </c>
      <c r="C336" s="31">
        <v>5414.95</v>
      </c>
      <c r="D336" s="40">
        <v>5433.833333333333</v>
      </c>
      <c r="E336" s="40">
        <v>5345.6666666666661</v>
      </c>
      <c r="F336" s="40">
        <v>5276.3833333333332</v>
      </c>
      <c r="G336" s="40">
        <v>5188.2166666666662</v>
      </c>
      <c r="H336" s="40">
        <v>5503.1166666666659</v>
      </c>
      <c r="I336" s="40">
        <v>5591.2833333333319</v>
      </c>
      <c r="J336" s="40">
        <v>5660.5666666666657</v>
      </c>
      <c r="K336" s="31">
        <v>5522</v>
      </c>
      <c r="L336" s="31">
        <v>5364.55</v>
      </c>
      <c r="M336" s="31">
        <v>2.8947600000000002</v>
      </c>
      <c r="N336" s="1"/>
      <c r="O336" s="1"/>
    </row>
    <row r="337" spans="1:15" ht="12.75" customHeight="1">
      <c r="A337" s="31">
        <v>327</v>
      </c>
      <c r="B337" s="31" t="s">
        <v>167</v>
      </c>
      <c r="C337" s="31">
        <v>4005.45</v>
      </c>
      <c r="D337" s="40">
        <v>4012.7833333333333</v>
      </c>
      <c r="E337" s="40">
        <v>3947.6666666666665</v>
      </c>
      <c r="F337" s="40">
        <v>3889.8833333333332</v>
      </c>
      <c r="G337" s="40">
        <v>3824.7666666666664</v>
      </c>
      <c r="H337" s="40">
        <v>4070.5666666666666</v>
      </c>
      <c r="I337" s="40">
        <v>4135.6833333333334</v>
      </c>
      <c r="J337" s="40">
        <v>4193.4666666666672</v>
      </c>
      <c r="K337" s="31">
        <v>4077.9</v>
      </c>
      <c r="L337" s="31">
        <v>3955</v>
      </c>
      <c r="M337" s="31">
        <v>2.5656699999999999</v>
      </c>
      <c r="N337" s="1"/>
      <c r="O337" s="1"/>
    </row>
    <row r="338" spans="1:15" ht="12.75" customHeight="1">
      <c r="A338" s="31">
        <v>328</v>
      </c>
      <c r="B338" s="31" t="s">
        <v>856</v>
      </c>
      <c r="C338" s="31">
        <v>2242.9</v>
      </c>
      <c r="D338" s="40">
        <v>2290.6666666666665</v>
      </c>
      <c r="E338" s="40">
        <v>2191.333333333333</v>
      </c>
      <c r="F338" s="40">
        <v>2139.7666666666664</v>
      </c>
      <c r="G338" s="40">
        <v>2040.4333333333329</v>
      </c>
      <c r="H338" s="40">
        <v>2342.2333333333331</v>
      </c>
      <c r="I338" s="40">
        <v>2441.5666666666662</v>
      </c>
      <c r="J338" s="40">
        <v>2493.1333333333332</v>
      </c>
      <c r="K338" s="31">
        <v>2390</v>
      </c>
      <c r="L338" s="31">
        <v>2239.1</v>
      </c>
      <c r="M338" s="31">
        <v>0.23823</v>
      </c>
      <c r="N338" s="1"/>
      <c r="O338" s="1"/>
    </row>
    <row r="339" spans="1:15" ht="12.75" customHeight="1">
      <c r="A339" s="31">
        <v>329</v>
      </c>
      <c r="B339" s="31" t="s">
        <v>458</v>
      </c>
      <c r="C339" s="31">
        <v>42.7</v>
      </c>
      <c r="D339" s="40">
        <v>43.016666666666673</v>
      </c>
      <c r="E339" s="40">
        <v>41.983333333333348</v>
      </c>
      <c r="F339" s="40">
        <v>41.266666666666673</v>
      </c>
      <c r="G339" s="40">
        <v>40.233333333333348</v>
      </c>
      <c r="H339" s="40">
        <v>43.733333333333348</v>
      </c>
      <c r="I339" s="40">
        <v>44.766666666666666</v>
      </c>
      <c r="J339" s="40">
        <v>45.483333333333348</v>
      </c>
      <c r="K339" s="31">
        <v>44.05</v>
      </c>
      <c r="L339" s="31">
        <v>42.3</v>
      </c>
      <c r="M339" s="31">
        <v>43.341470000000001</v>
      </c>
      <c r="N339" s="1"/>
      <c r="O339" s="1"/>
    </row>
    <row r="340" spans="1:15" ht="12.75" customHeight="1">
      <c r="A340" s="31">
        <v>330</v>
      </c>
      <c r="B340" s="31" t="s">
        <v>459</v>
      </c>
      <c r="C340" s="31">
        <v>70.45</v>
      </c>
      <c r="D340" s="40">
        <v>71.05</v>
      </c>
      <c r="E340" s="40">
        <v>69.5</v>
      </c>
      <c r="F340" s="40">
        <v>68.55</v>
      </c>
      <c r="G340" s="40">
        <v>67</v>
      </c>
      <c r="H340" s="40">
        <v>72</v>
      </c>
      <c r="I340" s="40">
        <v>73.549999999999983</v>
      </c>
      <c r="J340" s="40">
        <v>74.5</v>
      </c>
      <c r="K340" s="31">
        <v>72.599999999999994</v>
      </c>
      <c r="L340" s="31">
        <v>70.099999999999994</v>
      </c>
      <c r="M340" s="31">
        <v>30.90286</v>
      </c>
      <c r="N340" s="1"/>
      <c r="O340" s="1"/>
    </row>
    <row r="341" spans="1:15" ht="12.75" customHeight="1">
      <c r="A341" s="31">
        <v>331</v>
      </c>
      <c r="B341" s="31" t="s">
        <v>460</v>
      </c>
      <c r="C341" s="31">
        <v>590.4</v>
      </c>
      <c r="D341" s="40">
        <v>591.4</v>
      </c>
      <c r="E341" s="40">
        <v>585</v>
      </c>
      <c r="F341" s="40">
        <v>579.6</v>
      </c>
      <c r="G341" s="40">
        <v>573.20000000000005</v>
      </c>
      <c r="H341" s="40">
        <v>596.79999999999995</v>
      </c>
      <c r="I341" s="40">
        <v>603.19999999999982</v>
      </c>
      <c r="J341" s="40">
        <v>608.59999999999991</v>
      </c>
      <c r="K341" s="31">
        <v>597.79999999999995</v>
      </c>
      <c r="L341" s="31">
        <v>586</v>
      </c>
      <c r="M341" s="31">
        <v>0.29208000000000001</v>
      </c>
      <c r="N341" s="1"/>
      <c r="O341" s="1"/>
    </row>
    <row r="342" spans="1:15" ht="12.75" customHeight="1">
      <c r="A342" s="31">
        <v>332</v>
      </c>
      <c r="B342" s="31" t="s">
        <v>168</v>
      </c>
      <c r="C342" s="31">
        <v>19079.650000000001</v>
      </c>
      <c r="D342" s="40">
        <v>19104.233333333334</v>
      </c>
      <c r="E342" s="40">
        <v>18975.416666666668</v>
      </c>
      <c r="F342" s="40">
        <v>18871.183333333334</v>
      </c>
      <c r="G342" s="40">
        <v>18742.366666666669</v>
      </c>
      <c r="H342" s="40">
        <v>19208.466666666667</v>
      </c>
      <c r="I342" s="40">
        <v>19337.283333333333</v>
      </c>
      <c r="J342" s="40">
        <v>19441.516666666666</v>
      </c>
      <c r="K342" s="31">
        <v>19233.05</v>
      </c>
      <c r="L342" s="31">
        <v>19000</v>
      </c>
      <c r="M342" s="31">
        <v>0.54278000000000004</v>
      </c>
      <c r="N342" s="1"/>
      <c r="O342" s="1"/>
    </row>
    <row r="343" spans="1:15" ht="12.75" customHeight="1">
      <c r="A343" s="31">
        <v>333</v>
      </c>
      <c r="B343" s="31" t="s">
        <v>466</v>
      </c>
      <c r="C343" s="31">
        <v>90.8</v>
      </c>
      <c r="D343" s="40">
        <v>93.333333333333329</v>
      </c>
      <c r="E343" s="40">
        <v>86.816666666666663</v>
      </c>
      <c r="F343" s="40">
        <v>82.833333333333329</v>
      </c>
      <c r="G343" s="40">
        <v>76.316666666666663</v>
      </c>
      <c r="H343" s="40">
        <v>97.316666666666663</v>
      </c>
      <c r="I343" s="40">
        <v>103.83333333333334</v>
      </c>
      <c r="J343" s="40">
        <v>107.81666666666666</v>
      </c>
      <c r="K343" s="31">
        <v>99.85</v>
      </c>
      <c r="L343" s="31">
        <v>89.35</v>
      </c>
      <c r="M343" s="31">
        <v>40.577889999999996</v>
      </c>
      <c r="N343" s="1"/>
      <c r="O343" s="1"/>
    </row>
    <row r="344" spans="1:15" ht="12.75" customHeight="1">
      <c r="A344" s="31">
        <v>334</v>
      </c>
      <c r="B344" s="31" t="s">
        <v>465</v>
      </c>
      <c r="C344" s="31">
        <v>51.4</v>
      </c>
      <c r="D344" s="40">
        <v>51.9</v>
      </c>
      <c r="E344" s="40">
        <v>50.599999999999994</v>
      </c>
      <c r="F344" s="40">
        <v>49.8</v>
      </c>
      <c r="G344" s="40">
        <v>48.499999999999993</v>
      </c>
      <c r="H344" s="40">
        <v>52.699999999999996</v>
      </c>
      <c r="I344" s="40">
        <v>53.999999999999993</v>
      </c>
      <c r="J344" s="40">
        <v>54.8</v>
      </c>
      <c r="K344" s="31">
        <v>53.2</v>
      </c>
      <c r="L344" s="31">
        <v>51.1</v>
      </c>
      <c r="M344" s="31">
        <v>5.3445499999999999</v>
      </c>
      <c r="N344" s="1"/>
      <c r="O344" s="1"/>
    </row>
    <row r="345" spans="1:15" ht="12.75" customHeight="1">
      <c r="A345" s="31">
        <v>335</v>
      </c>
      <c r="B345" s="31" t="s">
        <v>464</v>
      </c>
      <c r="C345" s="31">
        <v>568</v>
      </c>
      <c r="D345" s="40">
        <v>575.55000000000007</v>
      </c>
      <c r="E345" s="40">
        <v>556.20000000000016</v>
      </c>
      <c r="F345" s="40">
        <v>544.40000000000009</v>
      </c>
      <c r="G345" s="40">
        <v>525.05000000000018</v>
      </c>
      <c r="H345" s="40">
        <v>587.35000000000014</v>
      </c>
      <c r="I345" s="40">
        <v>606.70000000000005</v>
      </c>
      <c r="J345" s="40">
        <v>618.50000000000011</v>
      </c>
      <c r="K345" s="31">
        <v>594.9</v>
      </c>
      <c r="L345" s="31">
        <v>563.75</v>
      </c>
      <c r="M345" s="31">
        <v>4.0212599999999998</v>
      </c>
      <c r="N345" s="1"/>
      <c r="O345" s="1"/>
    </row>
    <row r="346" spans="1:15" ht="12.75" customHeight="1">
      <c r="A346" s="31">
        <v>336</v>
      </c>
      <c r="B346" s="31" t="s">
        <v>461</v>
      </c>
      <c r="C346" s="31">
        <v>31.4</v>
      </c>
      <c r="D346" s="40">
        <v>31.133333333333329</v>
      </c>
      <c r="E346" s="40">
        <v>30.566666666666659</v>
      </c>
      <c r="F346" s="40">
        <v>29.733333333333331</v>
      </c>
      <c r="G346" s="40">
        <v>29.166666666666661</v>
      </c>
      <c r="H346" s="40">
        <v>31.966666666666658</v>
      </c>
      <c r="I346" s="40">
        <v>32.533333333333331</v>
      </c>
      <c r="J346" s="40">
        <v>33.36666666666666</v>
      </c>
      <c r="K346" s="31">
        <v>31.7</v>
      </c>
      <c r="L346" s="31">
        <v>30.3</v>
      </c>
      <c r="M346" s="31">
        <v>61.812429999999999</v>
      </c>
      <c r="N346" s="1"/>
      <c r="O346" s="1"/>
    </row>
    <row r="347" spans="1:15" ht="12.75" customHeight="1">
      <c r="A347" s="31">
        <v>337</v>
      </c>
      <c r="B347" s="31" t="s">
        <v>537</v>
      </c>
      <c r="C347" s="31">
        <v>138.69999999999999</v>
      </c>
      <c r="D347" s="40">
        <v>139.16666666666666</v>
      </c>
      <c r="E347" s="40">
        <v>137.63333333333333</v>
      </c>
      <c r="F347" s="40">
        <v>136.56666666666666</v>
      </c>
      <c r="G347" s="40">
        <v>135.03333333333333</v>
      </c>
      <c r="H347" s="40">
        <v>140.23333333333332</v>
      </c>
      <c r="I347" s="40">
        <v>141.76666666666668</v>
      </c>
      <c r="J347" s="40">
        <v>142.83333333333331</v>
      </c>
      <c r="K347" s="31">
        <v>140.69999999999999</v>
      </c>
      <c r="L347" s="31">
        <v>138.1</v>
      </c>
      <c r="M347" s="31">
        <v>1.2266900000000001</v>
      </c>
      <c r="N347" s="1"/>
      <c r="O347" s="1"/>
    </row>
    <row r="348" spans="1:15" ht="12.75" customHeight="1">
      <c r="A348" s="31">
        <v>338</v>
      </c>
      <c r="B348" s="31" t="s">
        <v>467</v>
      </c>
      <c r="C348" s="31">
        <v>2450.4499999999998</v>
      </c>
      <c r="D348" s="40">
        <v>2439.0666666666666</v>
      </c>
      <c r="E348" s="40">
        <v>2405.4333333333334</v>
      </c>
      <c r="F348" s="40">
        <v>2360.416666666667</v>
      </c>
      <c r="G348" s="40">
        <v>2326.7833333333338</v>
      </c>
      <c r="H348" s="40">
        <v>2484.083333333333</v>
      </c>
      <c r="I348" s="40">
        <v>2517.7166666666662</v>
      </c>
      <c r="J348" s="40">
        <v>2562.7333333333327</v>
      </c>
      <c r="K348" s="31">
        <v>2472.6999999999998</v>
      </c>
      <c r="L348" s="31">
        <v>2394.0500000000002</v>
      </c>
      <c r="M348" s="31">
        <v>4.0629999999999999E-2</v>
      </c>
      <c r="N348" s="1"/>
      <c r="O348" s="1"/>
    </row>
    <row r="349" spans="1:15" ht="12.75" customHeight="1">
      <c r="A349" s="31">
        <v>339</v>
      </c>
      <c r="B349" s="31" t="s">
        <v>462</v>
      </c>
      <c r="C349" s="31">
        <v>60.1</v>
      </c>
      <c r="D349" s="40">
        <v>60.083333333333336</v>
      </c>
      <c r="E349" s="40">
        <v>58.966666666666669</v>
      </c>
      <c r="F349" s="40">
        <v>57.833333333333336</v>
      </c>
      <c r="G349" s="40">
        <v>56.716666666666669</v>
      </c>
      <c r="H349" s="40">
        <v>61.216666666666669</v>
      </c>
      <c r="I349" s="40">
        <v>62.333333333333329</v>
      </c>
      <c r="J349" s="40">
        <v>63.466666666666669</v>
      </c>
      <c r="K349" s="31">
        <v>61.2</v>
      </c>
      <c r="L349" s="31">
        <v>58.95</v>
      </c>
      <c r="M349" s="31">
        <v>15.60324</v>
      </c>
      <c r="N349" s="1"/>
      <c r="O349" s="1"/>
    </row>
    <row r="350" spans="1:15" ht="12.75" customHeight="1">
      <c r="A350" s="31">
        <v>340</v>
      </c>
      <c r="B350" s="31" t="s">
        <v>169</v>
      </c>
      <c r="C350" s="31">
        <v>134.94999999999999</v>
      </c>
      <c r="D350" s="40">
        <v>135.35</v>
      </c>
      <c r="E350" s="40">
        <v>133.79999999999998</v>
      </c>
      <c r="F350" s="40">
        <v>132.64999999999998</v>
      </c>
      <c r="G350" s="40">
        <v>131.09999999999997</v>
      </c>
      <c r="H350" s="40">
        <v>136.5</v>
      </c>
      <c r="I350" s="40">
        <v>138.05000000000001</v>
      </c>
      <c r="J350" s="40">
        <v>139.20000000000002</v>
      </c>
      <c r="K350" s="31">
        <v>136.9</v>
      </c>
      <c r="L350" s="31">
        <v>134.19999999999999</v>
      </c>
      <c r="M350" s="31">
        <v>61.045839999999998</v>
      </c>
      <c r="N350" s="1"/>
      <c r="O350" s="1"/>
    </row>
    <row r="351" spans="1:15" ht="12.75" customHeight="1">
      <c r="A351" s="31">
        <v>341</v>
      </c>
      <c r="B351" s="31" t="s">
        <v>463</v>
      </c>
      <c r="C351" s="31">
        <v>227.05</v>
      </c>
      <c r="D351" s="40">
        <v>228.91666666666666</v>
      </c>
      <c r="E351" s="40">
        <v>223.23333333333332</v>
      </c>
      <c r="F351" s="40">
        <v>219.41666666666666</v>
      </c>
      <c r="G351" s="40">
        <v>213.73333333333332</v>
      </c>
      <c r="H351" s="40">
        <v>232.73333333333332</v>
      </c>
      <c r="I351" s="40">
        <v>238.41666666666666</v>
      </c>
      <c r="J351" s="40">
        <v>242.23333333333332</v>
      </c>
      <c r="K351" s="31">
        <v>234.6</v>
      </c>
      <c r="L351" s="31">
        <v>225.1</v>
      </c>
      <c r="M351" s="31">
        <v>4.9270699999999996</v>
      </c>
      <c r="N351" s="1"/>
      <c r="O351" s="1"/>
    </row>
    <row r="352" spans="1:15" ht="12.75" customHeight="1">
      <c r="A352" s="31">
        <v>342</v>
      </c>
      <c r="B352" s="31" t="s">
        <v>171</v>
      </c>
      <c r="C352" s="31">
        <v>125.55</v>
      </c>
      <c r="D352" s="40">
        <v>125.78333333333335</v>
      </c>
      <c r="E352" s="40">
        <v>123.86666666666669</v>
      </c>
      <c r="F352" s="40">
        <v>122.18333333333334</v>
      </c>
      <c r="G352" s="40">
        <v>120.26666666666668</v>
      </c>
      <c r="H352" s="40">
        <v>127.4666666666667</v>
      </c>
      <c r="I352" s="40">
        <v>129.38333333333335</v>
      </c>
      <c r="J352" s="40">
        <v>131.06666666666672</v>
      </c>
      <c r="K352" s="31">
        <v>127.7</v>
      </c>
      <c r="L352" s="31">
        <v>124.1</v>
      </c>
      <c r="M352" s="31">
        <v>130.41775000000001</v>
      </c>
      <c r="N352" s="1"/>
      <c r="O352" s="1"/>
    </row>
    <row r="353" spans="1:15" ht="12.75" customHeight="1">
      <c r="A353" s="31">
        <v>343</v>
      </c>
      <c r="B353" s="31" t="s">
        <v>270</v>
      </c>
      <c r="C353" s="31">
        <v>836.45</v>
      </c>
      <c r="D353" s="40">
        <v>845.88333333333333</v>
      </c>
      <c r="E353" s="40">
        <v>821.76666666666665</v>
      </c>
      <c r="F353" s="40">
        <v>807.08333333333337</v>
      </c>
      <c r="G353" s="40">
        <v>782.9666666666667</v>
      </c>
      <c r="H353" s="40">
        <v>860.56666666666661</v>
      </c>
      <c r="I353" s="40">
        <v>884.68333333333317</v>
      </c>
      <c r="J353" s="40">
        <v>899.36666666666656</v>
      </c>
      <c r="K353" s="31">
        <v>870</v>
      </c>
      <c r="L353" s="31">
        <v>831.2</v>
      </c>
      <c r="M353" s="31">
        <v>7.7351900000000002</v>
      </c>
      <c r="N353" s="1"/>
      <c r="O353" s="1"/>
    </row>
    <row r="354" spans="1:15" ht="12.75" customHeight="1">
      <c r="A354" s="31">
        <v>344</v>
      </c>
      <c r="B354" s="31" t="s">
        <v>468</v>
      </c>
      <c r="C354" s="31">
        <v>4131.75</v>
      </c>
      <c r="D354" s="40">
        <v>4154.9833333333336</v>
      </c>
      <c r="E354" s="40">
        <v>4084.8166666666675</v>
      </c>
      <c r="F354" s="40">
        <v>4037.8833333333341</v>
      </c>
      <c r="G354" s="40">
        <v>3967.7166666666681</v>
      </c>
      <c r="H354" s="40">
        <v>4201.916666666667</v>
      </c>
      <c r="I354" s="40">
        <v>4272.083333333333</v>
      </c>
      <c r="J354" s="40">
        <v>4319.0166666666664</v>
      </c>
      <c r="K354" s="31">
        <v>4225.1499999999996</v>
      </c>
      <c r="L354" s="31">
        <v>4108.05</v>
      </c>
      <c r="M354" s="31">
        <v>1.0803</v>
      </c>
      <c r="N354" s="1"/>
      <c r="O354" s="1"/>
    </row>
    <row r="355" spans="1:15" ht="12.75" customHeight="1">
      <c r="A355" s="31">
        <v>345</v>
      </c>
      <c r="B355" s="31" t="s">
        <v>271</v>
      </c>
      <c r="C355" s="31">
        <v>190</v>
      </c>
      <c r="D355" s="40">
        <v>191.03333333333333</v>
      </c>
      <c r="E355" s="40">
        <v>185.21666666666667</v>
      </c>
      <c r="F355" s="40">
        <v>180.43333333333334</v>
      </c>
      <c r="G355" s="40">
        <v>174.61666666666667</v>
      </c>
      <c r="H355" s="40">
        <v>195.81666666666666</v>
      </c>
      <c r="I355" s="40">
        <v>201.63333333333333</v>
      </c>
      <c r="J355" s="40">
        <v>206.41666666666666</v>
      </c>
      <c r="K355" s="31">
        <v>196.85</v>
      </c>
      <c r="L355" s="31">
        <v>186.25</v>
      </c>
      <c r="M355" s="31">
        <v>11.81137</v>
      </c>
      <c r="N355" s="1"/>
      <c r="O355" s="1"/>
    </row>
    <row r="356" spans="1:15" ht="12.75" customHeight="1">
      <c r="A356" s="31">
        <v>346</v>
      </c>
      <c r="B356" s="31" t="s">
        <v>172</v>
      </c>
      <c r="C356" s="31">
        <v>139.4</v>
      </c>
      <c r="D356" s="40">
        <v>141</v>
      </c>
      <c r="E356" s="40">
        <v>136.9</v>
      </c>
      <c r="F356" s="40">
        <v>134.4</v>
      </c>
      <c r="G356" s="40">
        <v>130.30000000000001</v>
      </c>
      <c r="H356" s="40">
        <v>143.5</v>
      </c>
      <c r="I356" s="40">
        <v>147.60000000000002</v>
      </c>
      <c r="J356" s="40">
        <v>150.1</v>
      </c>
      <c r="K356" s="31">
        <v>145.1</v>
      </c>
      <c r="L356" s="31">
        <v>138.5</v>
      </c>
      <c r="M356" s="31">
        <v>176.67617000000001</v>
      </c>
      <c r="N356" s="1"/>
      <c r="O356" s="1"/>
    </row>
    <row r="357" spans="1:15" ht="12.75" customHeight="1">
      <c r="A357" s="31">
        <v>347</v>
      </c>
      <c r="B357" s="31" t="s">
        <v>469</v>
      </c>
      <c r="C357" s="31">
        <v>378.4</v>
      </c>
      <c r="D357" s="40">
        <v>379.55</v>
      </c>
      <c r="E357" s="40">
        <v>371.85</v>
      </c>
      <c r="F357" s="40">
        <v>365.3</v>
      </c>
      <c r="G357" s="40">
        <v>357.6</v>
      </c>
      <c r="H357" s="40">
        <v>386.1</v>
      </c>
      <c r="I357" s="40">
        <v>393.79999999999995</v>
      </c>
      <c r="J357" s="40">
        <v>400.35</v>
      </c>
      <c r="K357" s="31">
        <v>387.25</v>
      </c>
      <c r="L357" s="31">
        <v>373</v>
      </c>
      <c r="M357" s="31">
        <v>2.0034999999999998</v>
      </c>
      <c r="N357" s="1"/>
      <c r="O357" s="1"/>
    </row>
    <row r="358" spans="1:15" ht="12.75" customHeight="1">
      <c r="A358" s="31">
        <v>348</v>
      </c>
      <c r="B358" s="31" t="s">
        <v>173</v>
      </c>
      <c r="C358" s="31">
        <v>38776.199999999997</v>
      </c>
      <c r="D358" s="40">
        <v>39142.25</v>
      </c>
      <c r="E358" s="40">
        <v>38134.1</v>
      </c>
      <c r="F358" s="40">
        <v>37492</v>
      </c>
      <c r="G358" s="40">
        <v>36483.85</v>
      </c>
      <c r="H358" s="40">
        <v>39784.35</v>
      </c>
      <c r="I358" s="40">
        <v>40792.499999999993</v>
      </c>
      <c r="J358" s="40">
        <v>41434.6</v>
      </c>
      <c r="K358" s="31">
        <v>40150.400000000001</v>
      </c>
      <c r="L358" s="31">
        <v>38500.15</v>
      </c>
      <c r="M358" s="31">
        <v>0.18365999999999999</v>
      </c>
      <c r="N358" s="1"/>
      <c r="O358" s="1"/>
    </row>
    <row r="359" spans="1:15" ht="12.75" customHeight="1">
      <c r="A359" s="31">
        <v>349</v>
      </c>
      <c r="B359" s="31" t="s">
        <v>174</v>
      </c>
      <c r="C359" s="31">
        <v>2516.25</v>
      </c>
      <c r="D359" s="40">
        <v>2531.85</v>
      </c>
      <c r="E359" s="40">
        <v>2474.6999999999998</v>
      </c>
      <c r="F359" s="40">
        <v>2433.15</v>
      </c>
      <c r="G359" s="40">
        <v>2376</v>
      </c>
      <c r="H359" s="40">
        <v>2573.3999999999996</v>
      </c>
      <c r="I359" s="40">
        <v>2630.55</v>
      </c>
      <c r="J359" s="40">
        <v>2672.0999999999995</v>
      </c>
      <c r="K359" s="31">
        <v>2589</v>
      </c>
      <c r="L359" s="31">
        <v>2490.3000000000002</v>
      </c>
      <c r="M359" s="31">
        <v>7.24472</v>
      </c>
      <c r="N359" s="1"/>
      <c r="O359" s="1"/>
    </row>
    <row r="360" spans="1:15" ht="12.75" customHeight="1">
      <c r="A360" s="31">
        <v>350</v>
      </c>
      <c r="B360" s="31" t="s">
        <v>473</v>
      </c>
      <c r="C360" s="31">
        <v>4640.1499999999996</v>
      </c>
      <c r="D360" s="40">
        <v>4647.7666666666664</v>
      </c>
      <c r="E360" s="40">
        <v>4543.4333333333325</v>
      </c>
      <c r="F360" s="40">
        <v>4446.7166666666662</v>
      </c>
      <c r="G360" s="40">
        <v>4342.3833333333323</v>
      </c>
      <c r="H360" s="40">
        <v>4744.4833333333327</v>
      </c>
      <c r="I360" s="40">
        <v>4848.8166666666666</v>
      </c>
      <c r="J360" s="40">
        <v>4945.5333333333328</v>
      </c>
      <c r="K360" s="31">
        <v>4752.1000000000004</v>
      </c>
      <c r="L360" s="31">
        <v>4551.05</v>
      </c>
      <c r="M360" s="31">
        <v>13.18322</v>
      </c>
      <c r="N360" s="1"/>
      <c r="O360" s="1"/>
    </row>
    <row r="361" spans="1:15" ht="12.75" customHeight="1">
      <c r="A361" s="31">
        <v>351</v>
      </c>
      <c r="B361" s="31" t="s">
        <v>175</v>
      </c>
      <c r="C361" s="31">
        <v>215.7</v>
      </c>
      <c r="D361" s="40">
        <v>217.70000000000002</v>
      </c>
      <c r="E361" s="40">
        <v>212.75000000000003</v>
      </c>
      <c r="F361" s="40">
        <v>209.8</v>
      </c>
      <c r="G361" s="40">
        <v>204.85000000000002</v>
      </c>
      <c r="H361" s="40">
        <v>220.65000000000003</v>
      </c>
      <c r="I361" s="40">
        <v>225.60000000000002</v>
      </c>
      <c r="J361" s="40">
        <v>228.55000000000004</v>
      </c>
      <c r="K361" s="31">
        <v>222.65</v>
      </c>
      <c r="L361" s="31">
        <v>214.75</v>
      </c>
      <c r="M361" s="31">
        <v>24.836220000000001</v>
      </c>
      <c r="N361" s="1"/>
      <c r="O361" s="1"/>
    </row>
    <row r="362" spans="1:15" ht="12.75" customHeight="1">
      <c r="A362" s="31">
        <v>352</v>
      </c>
      <c r="B362" s="31" t="s">
        <v>176</v>
      </c>
      <c r="C362" s="31">
        <v>119.15</v>
      </c>
      <c r="D362" s="40">
        <v>119.3</v>
      </c>
      <c r="E362" s="40">
        <v>117.75</v>
      </c>
      <c r="F362" s="40">
        <v>116.35000000000001</v>
      </c>
      <c r="G362" s="40">
        <v>114.80000000000001</v>
      </c>
      <c r="H362" s="40">
        <v>120.69999999999999</v>
      </c>
      <c r="I362" s="40">
        <v>122.24999999999997</v>
      </c>
      <c r="J362" s="40">
        <v>123.64999999999998</v>
      </c>
      <c r="K362" s="31">
        <v>120.85</v>
      </c>
      <c r="L362" s="31">
        <v>117.9</v>
      </c>
      <c r="M362" s="31">
        <v>48.057920000000003</v>
      </c>
      <c r="N362" s="1"/>
      <c r="O362" s="1"/>
    </row>
    <row r="363" spans="1:15" ht="12.75" customHeight="1">
      <c r="A363" s="31">
        <v>353</v>
      </c>
      <c r="B363" s="31" t="s">
        <v>177</v>
      </c>
      <c r="C363" s="31">
        <v>4974.6000000000004</v>
      </c>
      <c r="D363" s="40">
        <v>4986.8166666666666</v>
      </c>
      <c r="E363" s="40">
        <v>4899.2333333333336</v>
      </c>
      <c r="F363" s="40">
        <v>4823.8666666666668</v>
      </c>
      <c r="G363" s="40">
        <v>4736.2833333333338</v>
      </c>
      <c r="H363" s="40">
        <v>5062.1833333333334</v>
      </c>
      <c r="I363" s="40">
        <v>5149.7666666666673</v>
      </c>
      <c r="J363" s="40">
        <v>5225.1333333333332</v>
      </c>
      <c r="K363" s="31">
        <v>5074.3999999999996</v>
      </c>
      <c r="L363" s="31">
        <v>4911.45</v>
      </c>
      <c r="M363" s="31">
        <v>0.58431999999999995</v>
      </c>
      <c r="N363" s="1"/>
      <c r="O363" s="1"/>
    </row>
    <row r="364" spans="1:15" ht="12.75" customHeight="1">
      <c r="A364" s="31">
        <v>354</v>
      </c>
      <c r="B364" s="31" t="s">
        <v>274</v>
      </c>
      <c r="C364" s="31">
        <v>14521.85</v>
      </c>
      <c r="D364" s="40">
        <v>14590.550000000001</v>
      </c>
      <c r="E364" s="40">
        <v>14271.050000000003</v>
      </c>
      <c r="F364" s="40">
        <v>14020.250000000002</v>
      </c>
      <c r="G364" s="40">
        <v>13700.750000000004</v>
      </c>
      <c r="H364" s="40">
        <v>14841.350000000002</v>
      </c>
      <c r="I364" s="40">
        <v>15160.849999999999</v>
      </c>
      <c r="J364" s="40">
        <v>15411.650000000001</v>
      </c>
      <c r="K364" s="31">
        <v>14910.05</v>
      </c>
      <c r="L364" s="31">
        <v>14339.75</v>
      </c>
      <c r="M364" s="31">
        <v>7.2900000000000006E-2</v>
      </c>
      <c r="N364" s="1"/>
      <c r="O364" s="1"/>
    </row>
    <row r="365" spans="1:15" ht="12.75" customHeight="1">
      <c r="A365" s="31">
        <v>355</v>
      </c>
      <c r="B365" s="31" t="s">
        <v>480</v>
      </c>
      <c r="C365" s="31">
        <v>5117</v>
      </c>
      <c r="D365" s="40">
        <v>5155.0166666666664</v>
      </c>
      <c r="E365" s="40">
        <v>5061.9833333333327</v>
      </c>
      <c r="F365" s="40">
        <v>5006.9666666666662</v>
      </c>
      <c r="G365" s="40">
        <v>4913.9333333333325</v>
      </c>
      <c r="H365" s="40">
        <v>5210.0333333333328</v>
      </c>
      <c r="I365" s="40">
        <v>5303.0666666666657</v>
      </c>
      <c r="J365" s="40">
        <v>5358.083333333333</v>
      </c>
      <c r="K365" s="31">
        <v>5248.05</v>
      </c>
      <c r="L365" s="31">
        <v>5100</v>
      </c>
      <c r="M365" s="31">
        <v>3.1809999999999998E-2</v>
      </c>
      <c r="N365" s="1"/>
      <c r="O365" s="1"/>
    </row>
    <row r="366" spans="1:15" ht="12.75" customHeight="1">
      <c r="A366" s="31">
        <v>356</v>
      </c>
      <c r="B366" s="31" t="s">
        <v>474</v>
      </c>
      <c r="C366" s="31">
        <v>225.8</v>
      </c>
      <c r="D366" s="40">
        <v>223.6</v>
      </c>
      <c r="E366" s="40">
        <v>219.7</v>
      </c>
      <c r="F366" s="40">
        <v>213.6</v>
      </c>
      <c r="G366" s="40">
        <v>209.7</v>
      </c>
      <c r="H366" s="40">
        <v>229.7</v>
      </c>
      <c r="I366" s="40">
        <v>233.60000000000002</v>
      </c>
      <c r="J366" s="40">
        <v>239.7</v>
      </c>
      <c r="K366" s="31">
        <v>227.5</v>
      </c>
      <c r="L366" s="31">
        <v>217.5</v>
      </c>
      <c r="M366" s="31">
        <v>10.345649999999999</v>
      </c>
      <c r="N366" s="1"/>
      <c r="O366" s="1"/>
    </row>
    <row r="367" spans="1:15" ht="12.75" customHeight="1">
      <c r="A367" s="31">
        <v>357</v>
      </c>
      <c r="B367" s="31" t="s">
        <v>475</v>
      </c>
      <c r="C367" s="31">
        <v>1020.7</v>
      </c>
      <c r="D367" s="40">
        <v>1026.1833333333334</v>
      </c>
      <c r="E367" s="40">
        <v>993.56666666666683</v>
      </c>
      <c r="F367" s="40">
        <v>966.43333333333339</v>
      </c>
      <c r="G367" s="40">
        <v>933.81666666666683</v>
      </c>
      <c r="H367" s="40">
        <v>1053.3166666666668</v>
      </c>
      <c r="I367" s="40">
        <v>1085.9333333333336</v>
      </c>
      <c r="J367" s="40">
        <v>1113.0666666666668</v>
      </c>
      <c r="K367" s="31">
        <v>1058.8</v>
      </c>
      <c r="L367" s="31">
        <v>999.05</v>
      </c>
      <c r="M367" s="31">
        <v>1.96448</v>
      </c>
      <c r="N367" s="1"/>
      <c r="O367" s="1"/>
    </row>
    <row r="368" spans="1:15" ht="12.75" customHeight="1">
      <c r="A368" s="31">
        <v>358</v>
      </c>
      <c r="B368" s="31" t="s">
        <v>178</v>
      </c>
      <c r="C368" s="31">
        <v>2391.4499999999998</v>
      </c>
      <c r="D368" s="40">
        <v>2396.8333333333335</v>
      </c>
      <c r="E368" s="40">
        <v>2378.8666666666668</v>
      </c>
      <c r="F368" s="40">
        <v>2366.2833333333333</v>
      </c>
      <c r="G368" s="40">
        <v>2348.3166666666666</v>
      </c>
      <c r="H368" s="40">
        <v>2409.416666666667</v>
      </c>
      <c r="I368" s="40">
        <v>2427.3833333333332</v>
      </c>
      <c r="J368" s="40">
        <v>2439.9666666666672</v>
      </c>
      <c r="K368" s="31">
        <v>2414.8000000000002</v>
      </c>
      <c r="L368" s="31">
        <v>2384.25</v>
      </c>
      <c r="M368" s="31">
        <v>4.9187599999999998</v>
      </c>
      <c r="N368" s="1"/>
      <c r="O368" s="1"/>
    </row>
    <row r="369" spans="1:15" ht="12.75" customHeight="1">
      <c r="A369" s="31">
        <v>359</v>
      </c>
      <c r="B369" s="31" t="s">
        <v>179</v>
      </c>
      <c r="C369" s="31">
        <v>2966.3</v>
      </c>
      <c r="D369" s="40">
        <v>2989.0333333333333</v>
      </c>
      <c r="E369" s="40">
        <v>2918.0666666666666</v>
      </c>
      <c r="F369" s="40">
        <v>2869.8333333333335</v>
      </c>
      <c r="G369" s="40">
        <v>2798.8666666666668</v>
      </c>
      <c r="H369" s="40">
        <v>3037.2666666666664</v>
      </c>
      <c r="I369" s="40">
        <v>3108.2333333333327</v>
      </c>
      <c r="J369" s="40">
        <v>3156.4666666666662</v>
      </c>
      <c r="K369" s="31">
        <v>3060</v>
      </c>
      <c r="L369" s="31">
        <v>2940.8</v>
      </c>
      <c r="M369" s="31">
        <v>1.8995899999999999</v>
      </c>
      <c r="N369" s="1"/>
      <c r="O369" s="1"/>
    </row>
    <row r="370" spans="1:15" ht="12.75" customHeight="1">
      <c r="A370" s="31">
        <v>360</v>
      </c>
      <c r="B370" s="31" t="s">
        <v>180</v>
      </c>
      <c r="C370" s="31">
        <v>38</v>
      </c>
      <c r="D370" s="40">
        <v>38.433333333333337</v>
      </c>
      <c r="E370" s="40">
        <v>37.466666666666676</v>
      </c>
      <c r="F370" s="40">
        <v>36.933333333333337</v>
      </c>
      <c r="G370" s="40">
        <v>35.966666666666676</v>
      </c>
      <c r="H370" s="40">
        <v>38.966666666666676</v>
      </c>
      <c r="I370" s="40">
        <v>39.933333333333344</v>
      </c>
      <c r="J370" s="40">
        <v>40.466666666666676</v>
      </c>
      <c r="K370" s="31">
        <v>39.4</v>
      </c>
      <c r="L370" s="31">
        <v>37.9</v>
      </c>
      <c r="M370" s="31">
        <v>470.68060000000003</v>
      </c>
      <c r="N370" s="1"/>
      <c r="O370" s="1"/>
    </row>
    <row r="371" spans="1:15" ht="12.75" customHeight="1">
      <c r="A371" s="31">
        <v>361</v>
      </c>
      <c r="B371" s="31" t="s">
        <v>471</v>
      </c>
      <c r="C371" s="31">
        <v>515.79999999999995</v>
      </c>
      <c r="D371" s="40">
        <v>522.94999999999993</v>
      </c>
      <c r="E371" s="40">
        <v>508.64999999999986</v>
      </c>
      <c r="F371" s="40">
        <v>501.49999999999989</v>
      </c>
      <c r="G371" s="40">
        <v>487.19999999999982</v>
      </c>
      <c r="H371" s="40">
        <v>530.09999999999991</v>
      </c>
      <c r="I371" s="40">
        <v>544.39999999999986</v>
      </c>
      <c r="J371" s="40">
        <v>551.54999999999995</v>
      </c>
      <c r="K371" s="31">
        <v>537.25</v>
      </c>
      <c r="L371" s="31">
        <v>515.79999999999995</v>
      </c>
      <c r="M371" s="31">
        <v>3.6387800000000001</v>
      </c>
      <c r="N371" s="1"/>
      <c r="O371" s="1"/>
    </row>
    <row r="372" spans="1:15" ht="12.75" customHeight="1">
      <c r="A372" s="31">
        <v>362</v>
      </c>
      <c r="B372" s="31" t="s">
        <v>472</v>
      </c>
      <c r="C372" s="31">
        <v>278.45</v>
      </c>
      <c r="D372" s="40">
        <v>280.51666666666665</v>
      </c>
      <c r="E372" s="40">
        <v>272.93333333333328</v>
      </c>
      <c r="F372" s="40">
        <v>267.41666666666663</v>
      </c>
      <c r="G372" s="40">
        <v>259.83333333333326</v>
      </c>
      <c r="H372" s="40">
        <v>286.0333333333333</v>
      </c>
      <c r="I372" s="40">
        <v>293.61666666666667</v>
      </c>
      <c r="J372" s="40">
        <v>299.13333333333333</v>
      </c>
      <c r="K372" s="31">
        <v>288.10000000000002</v>
      </c>
      <c r="L372" s="31">
        <v>275</v>
      </c>
      <c r="M372" s="31">
        <v>3.2169400000000001</v>
      </c>
      <c r="N372" s="1"/>
      <c r="O372" s="1"/>
    </row>
    <row r="373" spans="1:15" ht="12.75" customHeight="1">
      <c r="A373" s="31">
        <v>363</v>
      </c>
      <c r="B373" s="31" t="s">
        <v>272</v>
      </c>
      <c r="C373" s="31">
        <v>2325.85</v>
      </c>
      <c r="D373" s="40">
        <v>2359.1833333333334</v>
      </c>
      <c r="E373" s="40">
        <v>2282.1166666666668</v>
      </c>
      <c r="F373" s="40">
        <v>2238.3833333333332</v>
      </c>
      <c r="G373" s="40">
        <v>2161.3166666666666</v>
      </c>
      <c r="H373" s="40">
        <v>2402.916666666667</v>
      </c>
      <c r="I373" s="40">
        <v>2479.9833333333336</v>
      </c>
      <c r="J373" s="40">
        <v>2523.7166666666672</v>
      </c>
      <c r="K373" s="31">
        <v>2436.25</v>
      </c>
      <c r="L373" s="31">
        <v>2315.4499999999998</v>
      </c>
      <c r="M373" s="31">
        <v>3.3302100000000001</v>
      </c>
      <c r="N373" s="1"/>
      <c r="O373" s="1"/>
    </row>
    <row r="374" spans="1:15" ht="12.75" customHeight="1">
      <c r="A374" s="31">
        <v>364</v>
      </c>
      <c r="B374" s="31" t="s">
        <v>476</v>
      </c>
      <c r="C374" s="31">
        <v>925.05</v>
      </c>
      <c r="D374" s="40">
        <v>918.7833333333333</v>
      </c>
      <c r="E374" s="40">
        <v>901.56666666666661</v>
      </c>
      <c r="F374" s="40">
        <v>878.08333333333326</v>
      </c>
      <c r="G374" s="40">
        <v>860.86666666666656</v>
      </c>
      <c r="H374" s="40">
        <v>942.26666666666665</v>
      </c>
      <c r="I374" s="40">
        <v>959.48333333333335</v>
      </c>
      <c r="J374" s="40">
        <v>982.9666666666667</v>
      </c>
      <c r="K374" s="31">
        <v>936</v>
      </c>
      <c r="L374" s="31">
        <v>895.3</v>
      </c>
      <c r="M374" s="31">
        <v>0.66969000000000001</v>
      </c>
      <c r="N374" s="1"/>
      <c r="O374" s="1"/>
    </row>
    <row r="375" spans="1:15" ht="12.75" customHeight="1">
      <c r="A375" s="31">
        <v>365</v>
      </c>
      <c r="B375" s="31" t="s">
        <v>477</v>
      </c>
      <c r="C375" s="31">
        <v>1916.25</v>
      </c>
      <c r="D375" s="40">
        <v>1936.7166666666665</v>
      </c>
      <c r="E375" s="40">
        <v>1888.4833333333329</v>
      </c>
      <c r="F375" s="40">
        <v>1860.7166666666665</v>
      </c>
      <c r="G375" s="40">
        <v>1812.4833333333329</v>
      </c>
      <c r="H375" s="40">
        <v>1964.4833333333329</v>
      </c>
      <c r="I375" s="40">
        <v>2012.7166666666665</v>
      </c>
      <c r="J375" s="40">
        <v>2040.4833333333329</v>
      </c>
      <c r="K375" s="31">
        <v>1984.95</v>
      </c>
      <c r="L375" s="31">
        <v>1908.95</v>
      </c>
      <c r="M375" s="31">
        <v>1.4861</v>
      </c>
      <c r="N375" s="1"/>
      <c r="O375" s="1"/>
    </row>
    <row r="376" spans="1:15" ht="12.75" customHeight="1">
      <c r="A376" s="31">
        <v>366</v>
      </c>
      <c r="B376" s="31" t="s">
        <v>857</v>
      </c>
      <c r="C376" s="31">
        <v>194.15</v>
      </c>
      <c r="D376" s="40">
        <v>198.20000000000002</v>
      </c>
      <c r="E376" s="40">
        <v>188.50000000000003</v>
      </c>
      <c r="F376" s="40">
        <v>182.85000000000002</v>
      </c>
      <c r="G376" s="40">
        <v>173.15000000000003</v>
      </c>
      <c r="H376" s="40">
        <v>203.85000000000002</v>
      </c>
      <c r="I376" s="40">
        <v>213.55</v>
      </c>
      <c r="J376" s="40">
        <v>219.20000000000002</v>
      </c>
      <c r="K376" s="31">
        <v>207.9</v>
      </c>
      <c r="L376" s="31">
        <v>192.55</v>
      </c>
      <c r="M376" s="31">
        <v>56.696150000000003</v>
      </c>
      <c r="N376" s="1"/>
      <c r="O376" s="1"/>
    </row>
    <row r="377" spans="1:15" ht="12.75" customHeight="1">
      <c r="A377" s="31">
        <v>367</v>
      </c>
      <c r="B377" s="31" t="s">
        <v>181</v>
      </c>
      <c r="C377" s="31">
        <v>209.95</v>
      </c>
      <c r="D377" s="40">
        <v>208.5</v>
      </c>
      <c r="E377" s="40">
        <v>206.5</v>
      </c>
      <c r="F377" s="40">
        <v>203.05</v>
      </c>
      <c r="G377" s="40">
        <v>201.05</v>
      </c>
      <c r="H377" s="40">
        <v>211.95</v>
      </c>
      <c r="I377" s="40">
        <v>213.95</v>
      </c>
      <c r="J377" s="40">
        <v>217.39999999999998</v>
      </c>
      <c r="K377" s="31">
        <v>210.5</v>
      </c>
      <c r="L377" s="31">
        <v>205.05</v>
      </c>
      <c r="M377" s="31">
        <v>114.07061</v>
      </c>
      <c r="N377" s="1"/>
      <c r="O377" s="1"/>
    </row>
    <row r="378" spans="1:15" ht="12.75" customHeight="1">
      <c r="A378" s="31">
        <v>368</v>
      </c>
      <c r="B378" s="31" t="s">
        <v>291</v>
      </c>
      <c r="C378" s="31">
        <v>2530.4499999999998</v>
      </c>
      <c r="D378" s="40">
        <v>2533.9166666666665</v>
      </c>
      <c r="E378" s="40">
        <v>2500.9333333333329</v>
      </c>
      <c r="F378" s="40">
        <v>2471.4166666666665</v>
      </c>
      <c r="G378" s="40">
        <v>2438.4333333333329</v>
      </c>
      <c r="H378" s="40">
        <v>2563.4333333333329</v>
      </c>
      <c r="I378" s="40">
        <v>2596.4166666666665</v>
      </c>
      <c r="J378" s="40">
        <v>2625.9333333333329</v>
      </c>
      <c r="K378" s="31">
        <v>2566.9</v>
      </c>
      <c r="L378" s="31">
        <v>2504.4</v>
      </c>
      <c r="M378" s="31">
        <v>0.14928</v>
      </c>
      <c r="N378" s="1"/>
      <c r="O378" s="1"/>
    </row>
    <row r="379" spans="1:15" ht="12.75" customHeight="1">
      <c r="A379" s="31">
        <v>369</v>
      </c>
      <c r="B379" s="31" t="s">
        <v>858</v>
      </c>
      <c r="C379" s="31">
        <v>315.55</v>
      </c>
      <c r="D379" s="40">
        <v>318.48333333333335</v>
      </c>
      <c r="E379" s="40">
        <v>307.06666666666672</v>
      </c>
      <c r="F379" s="40">
        <v>298.58333333333337</v>
      </c>
      <c r="G379" s="40">
        <v>287.16666666666674</v>
      </c>
      <c r="H379" s="40">
        <v>326.9666666666667</v>
      </c>
      <c r="I379" s="40">
        <v>338.38333333333333</v>
      </c>
      <c r="J379" s="40">
        <v>346.86666666666667</v>
      </c>
      <c r="K379" s="31">
        <v>329.9</v>
      </c>
      <c r="L379" s="31">
        <v>310</v>
      </c>
      <c r="M379" s="31">
        <v>2.52495</v>
      </c>
      <c r="N379" s="1"/>
      <c r="O379" s="1"/>
    </row>
    <row r="380" spans="1:15" ht="12.75" customHeight="1">
      <c r="A380" s="31">
        <v>370</v>
      </c>
      <c r="B380" s="31" t="s">
        <v>273</v>
      </c>
      <c r="C380" s="31">
        <v>450.85</v>
      </c>
      <c r="D380" s="40">
        <v>449.31666666666666</v>
      </c>
      <c r="E380" s="40">
        <v>439.7833333333333</v>
      </c>
      <c r="F380" s="40">
        <v>428.71666666666664</v>
      </c>
      <c r="G380" s="40">
        <v>419.18333333333328</v>
      </c>
      <c r="H380" s="40">
        <v>460.38333333333333</v>
      </c>
      <c r="I380" s="40">
        <v>469.91666666666674</v>
      </c>
      <c r="J380" s="40">
        <v>480.98333333333335</v>
      </c>
      <c r="K380" s="31">
        <v>458.85</v>
      </c>
      <c r="L380" s="31">
        <v>438.25</v>
      </c>
      <c r="M380" s="31">
        <v>23.51567</v>
      </c>
      <c r="N380" s="1"/>
      <c r="O380" s="1"/>
    </row>
    <row r="381" spans="1:15" ht="12.75" customHeight="1">
      <c r="A381" s="31">
        <v>371</v>
      </c>
      <c r="B381" s="31" t="s">
        <v>478</v>
      </c>
      <c r="C381" s="31">
        <v>709.55</v>
      </c>
      <c r="D381" s="40">
        <v>711.5</v>
      </c>
      <c r="E381" s="40">
        <v>699.9</v>
      </c>
      <c r="F381" s="40">
        <v>690.25</v>
      </c>
      <c r="G381" s="40">
        <v>678.65</v>
      </c>
      <c r="H381" s="40">
        <v>721.15</v>
      </c>
      <c r="I381" s="40">
        <v>732.74999999999989</v>
      </c>
      <c r="J381" s="40">
        <v>742.4</v>
      </c>
      <c r="K381" s="31">
        <v>723.1</v>
      </c>
      <c r="L381" s="31">
        <v>701.85</v>
      </c>
      <c r="M381" s="31">
        <v>1.4107099999999999</v>
      </c>
      <c r="N381" s="1"/>
      <c r="O381" s="1"/>
    </row>
    <row r="382" spans="1:15" ht="12.75" customHeight="1">
      <c r="A382" s="31">
        <v>372</v>
      </c>
      <c r="B382" s="31" t="s">
        <v>479</v>
      </c>
      <c r="C382" s="31">
        <v>129.05000000000001</v>
      </c>
      <c r="D382" s="40">
        <v>130.56666666666666</v>
      </c>
      <c r="E382" s="40">
        <v>126.53333333333333</v>
      </c>
      <c r="F382" s="40">
        <v>124.01666666666668</v>
      </c>
      <c r="G382" s="40">
        <v>119.98333333333335</v>
      </c>
      <c r="H382" s="40">
        <v>133.08333333333331</v>
      </c>
      <c r="I382" s="40">
        <v>137.11666666666662</v>
      </c>
      <c r="J382" s="40">
        <v>139.6333333333333</v>
      </c>
      <c r="K382" s="31">
        <v>134.6</v>
      </c>
      <c r="L382" s="31">
        <v>128.05000000000001</v>
      </c>
      <c r="M382" s="31">
        <v>1.9473100000000001</v>
      </c>
      <c r="N382" s="1"/>
      <c r="O382" s="1"/>
    </row>
    <row r="383" spans="1:15" ht="12.75" customHeight="1">
      <c r="A383" s="31">
        <v>373</v>
      </c>
      <c r="B383" s="31" t="s">
        <v>183</v>
      </c>
      <c r="C383" s="31">
        <v>1310.6500000000001</v>
      </c>
      <c r="D383" s="40">
        <v>1324.8999999999999</v>
      </c>
      <c r="E383" s="40">
        <v>1285.7999999999997</v>
      </c>
      <c r="F383" s="40">
        <v>1260.9499999999998</v>
      </c>
      <c r="G383" s="40">
        <v>1221.8499999999997</v>
      </c>
      <c r="H383" s="40">
        <v>1349.7499999999998</v>
      </c>
      <c r="I383" s="40">
        <v>1388.8499999999997</v>
      </c>
      <c r="J383" s="40">
        <v>1413.6999999999998</v>
      </c>
      <c r="K383" s="31">
        <v>1364</v>
      </c>
      <c r="L383" s="31">
        <v>1300.05</v>
      </c>
      <c r="M383" s="31">
        <v>16.231750000000002</v>
      </c>
      <c r="N383" s="1"/>
      <c r="O383" s="1"/>
    </row>
    <row r="384" spans="1:15" ht="12.75" customHeight="1">
      <c r="A384" s="31">
        <v>374</v>
      </c>
      <c r="B384" s="31" t="s">
        <v>481</v>
      </c>
      <c r="C384" s="31">
        <v>831.75</v>
      </c>
      <c r="D384" s="40">
        <v>832.5333333333333</v>
      </c>
      <c r="E384" s="40">
        <v>819.26666666666665</v>
      </c>
      <c r="F384" s="40">
        <v>806.7833333333333</v>
      </c>
      <c r="G384" s="40">
        <v>793.51666666666665</v>
      </c>
      <c r="H384" s="40">
        <v>845.01666666666665</v>
      </c>
      <c r="I384" s="40">
        <v>858.2833333333333</v>
      </c>
      <c r="J384" s="40">
        <v>870.76666666666665</v>
      </c>
      <c r="K384" s="31">
        <v>845.8</v>
      </c>
      <c r="L384" s="31">
        <v>820.05</v>
      </c>
      <c r="M384" s="31">
        <v>1.1399300000000001</v>
      </c>
      <c r="N384" s="1"/>
      <c r="O384" s="1"/>
    </row>
    <row r="385" spans="1:15" ht="12.75" customHeight="1">
      <c r="A385" s="31">
        <v>375</v>
      </c>
      <c r="B385" s="31" t="s">
        <v>483</v>
      </c>
      <c r="C385" s="31">
        <v>1092.45</v>
      </c>
      <c r="D385" s="40">
        <v>1095.8500000000001</v>
      </c>
      <c r="E385" s="40">
        <v>1082.6000000000004</v>
      </c>
      <c r="F385" s="40">
        <v>1072.7500000000002</v>
      </c>
      <c r="G385" s="40">
        <v>1059.5000000000005</v>
      </c>
      <c r="H385" s="40">
        <v>1105.7000000000003</v>
      </c>
      <c r="I385" s="40">
        <v>1118.9499999999998</v>
      </c>
      <c r="J385" s="40">
        <v>1128.8000000000002</v>
      </c>
      <c r="K385" s="31">
        <v>1109.0999999999999</v>
      </c>
      <c r="L385" s="31">
        <v>1086</v>
      </c>
      <c r="M385" s="31">
        <v>2.2125900000000001</v>
      </c>
      <c r="N385" s="1"/>
      <c r="O385" s="1"/>
    </row>
    <row r="386" spans="1:15" ht="12.75" customHeight="1">
      <c r="A386" s="31">
        <v>376</v>
      </c>
      <c r="B386" s="31" t="s">
        <v>859</v>
      </c>
      <c r="C386" s="31">
        <v>116.9</v>
      </c>
      <c r="D386" s="40">
        <v>117.08333333333333</v>
      </c>
      <c r="E386" s="40">
        <v>116.06666666666666</v>
      </c>
      <c r="F386" s="40">
        <v>115.23333333333333</v>
      </c>
      <c r="G386" s="40">
        <v>114.21666666666667</v>
      </c>
      <c r="H386" s="40">
        <v>117.91666666666666</v>
      </c>
      <c r="I386" s="40">
        <v>118.93333333333334</v>
      </c>
      <c r="J386" s="40">
        <v>119.76666666666665</v>
      </c>
      <c r="K386" s="31">
        <v>118.1</v>
      </c>
      <c r="L386" s="31">
        <v>116.25</v>
      </c>
      <c r="M386" s="31">
        <v>3.5582500000000001</v>
      </c>
      <c r="N386" s="1"/>
      <c r="O386" s="1"/>
    </row>
    <row r="387" spans="1:15" ht="12.75" customHeight="1">
      <c r="A387" s="31">
        <v>377</v>
      </c>
      <c r="B387" s="31" t="s">
        <v>485</v>
      </c>
      <c r="C387" s="31">
        <v>214.2</v>
      </c>
      <c r="D387" s="40">
        <v>214.48333333333335</v>
      </c>
      <c r="E387" s="40">
        <v>211.31666666666669</v>
      </c>
      <c r="F387" s="40">
        <v>208.43333333333334</v>
      </c>
      <c r="G387" s="40">
        <v>205.26666666666668</v>
      </c>
      <c r="H387" s="40">
        <v>217.3666666666667</v>
      </c>
      <c r="I387" s="40">
        <v>220.53333333333333</v>
      </c>
      <c r="J387" s="40">
        <v>223.41666666666671</v>
      </c>
      <c r="K387" s="31">
        <v>217.65</v>
      </c>
      <c r="L387" s="31">
        <v>211.6</v>
      </c>
      <c r="M387" s="31">
        <v>11.626899999999999</v>
      </c>
      <c r="N387" s="1"/>
      <c r="O387" s="1"/>
    </row>
    <row r="388" spans="1:15" ht="12.75" customHeight="1">
      <c r="A388" s="31">
        <v>378</v>
      </c>
      <c r="B388" s="31" t="s">
        <v>486</v>
      </c>
      <c r="C388" s="31">
        <v>744.2</v>
      </c>
      <c r="D388" s="40">
        <v>748.01666666666677</v>
      </c>
      <c r="E388" s="40">
        <v>732.18333333333351</v>
      </c>
      <c r="F388" s="40">
        <v>720.16666666666674</v>
      </c>
      <c r="G388" s="40">
        <v>704.33333333333348</v>
      </c>
      <c r="H388" s="40">
        <v>760.03333333333353</v>
      </c>
      <c r="I388" s="40">
        <v>775.86666666666679</v>
      </c>
      <c r="J388" s="40">
        <v>787.88333333333355</v>
      </c>
      <c r="K388" s="31">
        <v>763.85</v>
      </c>
      <c r="L388" s="31">
        <v>736</v>
      </c>
      <c r="M388" s="31">
        <v>4.0999699999999999</v>
      </c>
      <c r="N388" s="1"/>
      <c r="O388" s="1"/>
    </row>
    <row r="389" spans="1:15" ht="12.75" customHeight="1">
      <c r="A389" s="31">
        <v>379</v>
      </c>
      <c r="B389" s="31" t="s">
        <v>487</v>
      </c>
      <c r="C389" s="31">
        <v>260.45</v>
      </c>
      <c r="D389" s="40">
        <v>260.76666666666665</v>
      </c>
      <c r="E389" s="40">
        <v>257.88333333333333</v>
      </c>
      <c r="F389" s="40">
        <v>255.31666666666666</v>
      </c>
      <c r="G389" s="40">
        <v>252.43333333333334</v>
      </c>
      <c r="H389" s="40">
        <v>263.33333333333331</v>
      </c>
      <c r="I389" s="40">
        <v>266.21666666666664</v>
      </c>
      <c r="J389" s="40">
        <v>268.7833333333333</v>
      </c>
      <c r="K389" s="31">
        <v>263.64999999999998</v>
      </c>
      <c r="L389" s="31">
        <v>258.2</v>
      </c>
      <c r="M389" s="31">
        <v>2.52826</v>
      </c>
      <c r="N389" s="1"/>
      <c r="O389" s="1"/>
    </row>
    <row r="390" spans="1:15" ht="12.75" customHeight="1">
      <c r="A390" s="31">
        <v>380</v>
      </c>
      <c r="B390" s="31" t="s">
        <v>184</v>
      </c>
      <c r="C390" s="31">
        <v>979.75</v>
      </c>
      <c r="D390" s="40">
        <v>980.66666666666663</v>
      </c>
      <c r="E390" s="40">
        <v>971.98333333333323</v>
      </c>
      <c r="F390" s="40">
        <v>964.21666666666658</v>
      </c>
      <c r="G390" s="40">
        <v>955.53333333333319</v>
      </c>
      <c r="H390" s="40">
        <v>988.43333333333328</v>
      </c>
      <c r="I390" s="40">
        <v>997.11666666666667</v>
      </c>
      <c r="J390" s="40">
        <v>1004.8833333333333</v>
      </c>
      <c r="K390" s="31">
        <v>989.35</v>
      </c>
      <c r="L390" s="31">
        <v>972.9</v>
      </c>
      <c r="M390" s="31">
        <v>2.4583499999999998</v>
      </c>
      <c r="N390" s="1"/>
      <c r="O390" s="1"/>
    </row>
    <row r="391" spans="1:15" ht="12.75" customHeight="1">
      <c r="A391" s="31">
        <v>381</v>
      </c>
      <c r="B391" s="31" t="s">
        <v>489</v>
      </c>
      <c r="C391" s="31">
        <v>1924.75</v>
      </c>
      <c r="D391" s="40">
        <v>1918.7</v>
      </c>
      <c r="E391" s="40">
        <v>1889.4</v>
      </c>
      <c r="F391" s="40">
        <v>1854.05</v>
      </c>
      <c r="G391" s="40">
        <v>1824.75</v>
      </c>
      <c r="H391" s="40">
        <v>1954.0500000000002</v>
      </c>
      <c r="I391" s="40">
        <v>1983.35</v>
      </c>
      <c r="J391" s="40">
        <v>2018.7000000000003</v>
      </c>
      <c r="K391" s="31">
        <v>1948</v>
      </c>
      <c r="L391" s="31">
        <v>1883.35</v>
      </c>
      <c r="M391" s="31">
        <v>6.0409999999999998E-2</v>
      </c>
      <c r="N391" s="1"/>
      <c r="O391" s="1"/>
    </row>
    <row r="392" spans="1:15" ht="12.75" customHeight="1">
      <c r="A392" s="31">
        <v>382</v>
      </c>
      <c r="B392" s="31" t="s">
        <v>185</v>
      </c>
      <c r="C392" s="31">
        <v>179.4</v>
      </c>
      <c r="D392" s="40">
        <v>182</v>
      </c>
      <c r="E392" s="40">
        <v>176.2</v>
      </c>
      <c r="F392" s="40">
        <v>173</v>
      </c>
      <c r="G392" s="40">
        <v>167.2</v>
      </c>
      <c r="H392" s="40">
        <v>185.2</v>
      </c>
      <c r="I392" s="40">
        <v>191</v>
      </c>
      <c r="J392" s="40">
        <v>194.2</v>
      </c>
      <c r="K392" s="31">
        <v>187.8</v>
      </c>
      <c r="L392" s="31">
        <v>178.8</v>
      </c>
      <c r="M392" s="31">
        <v>65.089780000000005</v>
      </c>
      <c r="N392" s="1"/>
      <c r="O392" s="1"/>
    </row>
    <row r="393" spans="1:15" ht="12.75" customHeight="1">
      <c r="A393" s="31">
        <v>383</v>
      </c>
      <c r="B393" s="31" t="s">
        <v>488</v>
      </c>
      <c r="C393" s="31">
        <v>76.8</v>
      </c>
      <c r="D393" s="40">
        <v>77.5</v>
      </c>
      <c r="E393" s="40">
        <v>75.599999999999994</v>
      </c>
      <c r="F393" s="40">
        <v>74.399999999999991</v>
      </c>
      <c r="G393" s="40">
        <v>72.499999999999986</v>
      </c>
      <c r="H393" s="40">
        <v>78.7</v>
      </c>
      <c r="I393" s="40">
        <v>80.600000000000009</v>
      </c>
      <c r="J393" s="40">
        <v>81.800000000000011</v>
      </c>
      <c r="K393" s="31">
        <v>79.400000000000006</v>
      </c>
      <c r="L393" s="31">
        <v>76.3</v>
      </c>
      <c r="M393" s="31">
        <v>44.699800000000003</v>
      </c>
      <c r="N393" s="1"/>
      <c r="O393" s="1"/>
    </row>
    <row r="394" spans="1:15" ht="12.75" customHeight="1">
      <c r="A394" s="31">
        <v>384</v>
      </c>
      <c r="B394" s="31" t="s">
        <v>186</v>
      </c>
      <c r="C394" s="31">
        <v>131.30000000000001</v>
      </c>
      <c r="D394" s="40">
        <v>131.86666666666665</v>
      </c>
      <c r="E394" s="40">
        <v>129.1333333333333</v>
      </c>
      <c r="F394" s="40">
        <v>126.96666666666664</v>
      </c>
      <c r="G394" s="40">
        <v>124.23333333333329</v>
      </c>
      <c r="H394" s="40">
        <v>134.0333333333333</v>
      </c>
      <c r="I394" s="40">
        <v>136.76666666666665</v>
      </c>
      <c r="J394" s="40">
        <v>138.93333333333331</v>
      </c>
      <c r="K394" s="31">
        <v>134.6</v>
      </c>
      <c r="L394" s="31">
        <v>129.69999999999999</v>
      </c>
      <c r="M394" s="31">
        <v>113.75333999999999</v>
      </c>
      <c r="N394" s="1"/>
      <c r="O394" s="1"/>
    </row>
    <row r="395" spans="1:15" ht="12.75" customHeight="1">
      <c r="A395" s="31">
        <v>385</v>
      </c>
      <c r="B395" s="31" t="s">
        <v>490</v>
      </c>
      <c r="C395" s="31">
        <v>146.69999999999999</v>
      </c>
      <c r="D395" s="40">
        <v>146.53333333333333</v>
      </c>
      <c r="E395" s="40">
        <v>143.66666666666666</v>
      </c>
      <c r="F395" s="40">
        <v>140.63333333333333</v>
      </c>
      <c r="G395" s="40">
        <v>137.76666666666665</v>
      </c>
      <c r="H395" s="40">
        <v>149.56666666666666</v>
      </c>
      <c r="I395" s="40">
        <v>152.43333333333334</v>
      </c>
      <c r="J395" s="40">
        <v>155.46666666666667</v>
      </c>
      <c r="K395" s="31">
        <v>149.4</v>
      </c>
      <c r="L395" s="31">
        <v>143.5</v>
      </c>
      <c r="M395" s="31">
        <v>34.422269999999997</v>
      </c>
      <c r="N395" s="1"/>
      <c r="O395" s="1"/>
    </row>
    <row r="396" spans="1:15" ht="12.75" customHeight="1">
      <c r="A396" s="31">
        <v>386</v>
      </c>
      <c r="B396" s="31" t="s">
        <v>491</v>
      </c>
      <c r="C396" s="31">
        <v>1271.3499999999999</v>
      </c>
      <c r="D396" s="40">
        <v>1267.0833333333333</v>
      </c>
      <c r="E396" s="40">
        <v>1259.1666666666665</v>
      </c>
      <c r="F396" s="40">
        <v>1246.9833333333333</v>
      </c>
      <c r="G396" s="40">
        <v>1239.0666666666666</v>
      </c>
      <c r="H396" s="40">
        <v>1279.2666666666664</v>
      </c>
      <c r="I396" s="40">
        <v>1287.1833333333329</v>
      </c>
      <c r="J396" s="40">
        <v>1299.3666666666663</v>
      </c>
      <c r="K396" s="31">
        <v>1275</v>
      </c>
      <c r="L396" s="31">
        <v>1254.9000000000001</v>
      </c>
      <c r="M396" s="31">
        <v>1.75658</v>
      </c>
      <c r="N396" s="1"/>
      <c r="O396" s="1"/>
    </row>
    <row r="397" spans="1:15" ht="12.75" customHeight="1">
      <c r="A397" s="31">
        <v>387</v>
      </c>
      <c r="B397" s="31" t="s">
        <v>187</v>
      </c>
      <c r="C397" s="31">
        <v>2340.4499999999998</v>
      </c>
      <c r="D397" s="40">
        <v>2356.15</v>
      </c>
      <c r="E397" s="40">
        <v>2304.3000000000002</v>
      </c>
      <c r="F397" s="40">
        <v>2268.15</v>
      </c>
      <c r="G397" s="40">
        <v>2216.3000000000002</v>
      </c>
      <c r="H397" s="40">
        <v>2392.3000000000002</v>
      </c>
      <c r="I397" s="40">
        <v>2444.1499999999996</v>
      </c>
      <c r="J397" s="40">
        <v>2480.3000000000002</v>
      </c>
      <c r="K397" s="31">
        <v>2408</v>
      </c>
      <c r="L397" s="31">
        <v>2320</v>
      </c>
      <c r="M397" s="31">
        <v>97.144890000000004</v>
      </c>
      <c r="N397" s="1"/>
      <c r="O397" s="1"/>
    </row>
    <row r="398" spans="1:15" ht="12.75" customHeight="1">
      <c r="A398" s="31">
        <v>388</v>
      </c>
      <c r="B398" s="31" t="s">
        <v>860</v>
      </c>
      <c r="C398" s="31">
        <v>371.3</v>
      </c>
      <c r="D398" s="40">
        <v>370.9666666666667</v>
      </c>
      <c r="E398" s="40">
        <v>366.43333333333339</v>
      </c>
      <c r="F398" s="40">
        <v>361.56666666666672</v>
      </c>
      <c r="G398" s="40">
        <v>357.03333333333342</v>
      </c>
      <c r="H398" s="40">
        <v>375.83333333333337</v>
      </c>
      <c r="I398" s="40">
        <v>380.36666666666667</v>
      </c>
      <c r="J398" s="40">
        <v>385.23333333333335</v>
      </c>
      <c r="K398" s="31">
        <v>375.5</v>
      </c>
      <c r="L398" s="31">
        <v>366.1</v>
      </c>
      <c r="M398" s="31">
        <v>1.6380999999999999</v>
      </c>
      <c r="N398" s="1"/>
      <c r="O398" s="1"/>
    </row>
    <row r="399" spans="1:15" ht="12.75" customHeight="1">
      <c r="A399" s="31">
        <v>389</v>
      </c>
      <c r="B399" s="31" t="s">
        <v>482</v>
      </c>
      <c r="C399" s="31">
        <v>266.45</v>
      </c>
      <c r="D399" s="40">
        <v>265.41666666666663</v>
      </c>
      <c r="E399" s="40">
        <v>261.68333333333328</v>
      </c>
      <c r="F399" s="40">
        <v>256.91666666666663</v>
      </c>
      <c r="G399" s="40">
        <v>253.18333333333328</v>
      </c>
      <c r="H399" s="40">
        <v>270.18333333333328</v>
      </c>
      <c r="I399" s="40">
        <v>273.91666666666663</v>
      </c>
      <c r="J399" s="40">
        <v>278.68333333333328</v>
      </c>
      <c r="K399" s="31">
        <v>269.14999999999998</v>
      </c>
      <c r="L399" s="31">
        <v>260.64999999999998</v>
      </c>
      <c r="M399" s="31">
        <v>2.5304799999999998</v>
      </c>
      <c r="N399" s="1"/>
      <c r="O399" s="1"/>
    </row>
    <row r="400" spans="1:15" ht="12.75" customHeight="1">
      <c r="A400" s="31">
        <v>390</v>
      </c>
      <c r="B400" s="31" t="s">
        <v>492</v>
      </c>
      <c r="C400" s="31">
        <v>1298.95</v>
      </c>
      <c r="D400" s="40">
        <v>1312.6166666666668</v>
      </c>
      <c r="E400" s="40">
        <v>1276.3333333333335</v>
      </c>
      <c r="F400" s="40">
        <v>1253.7166666666667</v>
      </c>
      <c r="G400" s="40">
        <v>1217.4333333333334</v>
      </c>
      <c r="H400" s="40">
        <v>1335.2333333333336</v>
      </c>
      <c r="I400" s="40">
        <v>1371.5166666666669</v>
      </c>
      <c r="J400" s="40">
        <v>1394.1333333333337</v>
      </c>
      <c r="K400" s="31">
        <v>1348.9</v>
      </c>
      <c r="L400" s="31">
        <v>1290</v>
      </c>
      <c r="M400" s="31">
        <v>0.70586000000000004</v>
      </c>
      <c r="N400" s="1"/>
      <c r="O400" s="1"/>
    </row>
    <row r="401" spans="1:15" ht="12.75" customHeight="1">
      <c r="A401" s="31">
        <v>391</v>
      </c>
      <c r="B401" s="31" t="s">
        <v>493</v>
      </c>
      <c r="C401" s="31">
        <v>1795.7</v>
      </c>
      <c r="D401" s="40">
        <v>1786.5999999999997</v>
      </c>
      <c r="E401" s="40">
        <v>1759.1999999999994</v>
      </c>
      <c r="F401" s="40">
        <v>1722.6999999999996</v>
      </c>
      <c r="G401" s="40">
        <v>1695.2999999999993</v>
      </c>
      <c r="H401" s="40">
        <v>1823.0999999999995</v>
      </c>
      <c r="I401" s="40">
        <v>1850.4999999999995</v>
      </c>
      <c r="J401" s="40">
        <v>1886.9999999999995</v>
      </c>
      <c r="K401" s="31">
        <v>1814</v>
      </c>
      <c r="L401" s="31">
        <v>1750.1</v>
      </c>
      <c r="M401" s="31">
        <v>1.40222</v>
      </c>
      <c r="N401" s="1"/>
      <c r="O401" s="1"/>
    </row>
    <row r="402" spans="1:15" ht="12.75" customHeight="1">
      <c r="A402" s="31">
        <v>392</v>
      </c>
      <c r="B402" s="31" t="s">
        <v>484</v>
      </c>
      <c r="C402" s="31">
        <v>34.299999999999997</v>
      </c>
      <c r="D402" s="40">
        <v>34.316666666666663</v>
      </c>
      <c r="E402" s="40">
        <v>33.883333333333326</v>
      </c>
      <c r="F402" s="40">
        <v>33.466666666666661</v>
      </c>
      <c r="G402" s="40">
        <v>33.033333333333324</v>
      </c>
      <c r="H402" s="40">
        <v>34.733333333333327</v>
      </c>
      <c r="I402" s="40">
        <v>35.166666666666664</v>
      </c>
      <c r="J402" s="40">
        <v>35.583333333333329</v>
      </c>
      <c r="K402" s="31">
        <v>34.75</v>
      </c>
      <c r="L402" s="31">
        <v>33.9</v>
      </c>
      <c r="M402" s="31">
        <v>33.227760000000004</v>
      </c>
      <c r="N402" s="1"/>
      <c r="O402" s="1"/>
    </row>
    <row r="403" spans="1:15" ht="12.75" customHeight="1">
      <c r="A403" s="31">
        <v>393</v>
      </c>
      <c r="B403" s="31" t="s">
        <v>188</v>
      </c>
      <c r="C403" s="31">
        <v>112.35</v>
      </c>
      <c r="D403" s="40">
        <v>112.08333333333333</v>
      </c>
      <c r="E403" s="40">
        <v>110.66666666666666</v>
      </c>
      <c r="F403" s="40">
        <v>108.98333333333333</v>
      </c>
      <c r="G403" s="40">
        <v>107.56666666666666</v>
      </c>
      <c r="H403" s="40">
        <v>113.76666666666665</v>
      </c>
      <c r="I403" s="40">
        <v>115.18333333333331</v>
      </c>
      <c r="J403" s="40">
        <v>116.86666666666665</v>
      </c>
      <c r="K403" s="31">
        <v>113.5</v>
      </c>
      <c r="L403" s="31">
        <v>110.4</v>
      </c>
      <c r="M403" s="31">
        <v>341.82526000000001</v>
      </c>
      <c r="N403" s="1"/>
      <c r="O403" s="1"/>
    </row>
    <row r="404" spans="1:15" ht="12.75" customHeight="1">
      <c r="A404" s="31">
        <v>394</v>
      </c>
      <c r="B404" s="31" t="s">
        <v>276</v>
      </c>
      <c r="C404" s="31">
        <v>7576.45</v>
      </c>
      <c r="D404" s="40">
        <v>7550.9833333333336</v>
      </c>
      <c r="E404" s="40">
        <v>7517.0166666666673</v>
      </c>
      <c r="F404" s="40">
        <v>7457.5833333333339</v>
      </c>
      <c r="G404" s="40">
        <v>7423.6166666666677</v>
      </c>
      <c r="H404" s="40">
        <v>7610.416666666667</v>
      </c>
      <c r="I404" s="40">
        <v>7644.3833333333341</v>
      </c>
      <c r="J404" s="40">
        <v>7703.8166666666666</v>
      </c>
      <c r="K404" s="31">
        <v>7584.95</v>
      </c>
      <c r="L404" s="31">
        <v>7491.55</v>
      </c>
      <c r="M404" s="31">
        <v>0.12132999999999999</v>
      </c>
      <c r="N404" s="1"/>
      <c r="O404" s="1"/>
    </row>
    <row r="405" spans="1:15" ht="12.75" customHeight="1">
      <c r="A405" s="31">
        <v>395</v>
      </c>
      <c r="B405" s="31" t="s">
        <v>275</v>
      </c>
      <c r="C405" s="31">
        <v>903.05</v>
      </c>
      <c r="D405" s="40">
        <v>906.05000000000007</v>
      </c>
      <c r="E405" s="40">
        <v>892.10000000000014</v>
      </c>
      <c r="F405" s="40">
        <v>881.15000000000009</v>
      </c>
      <c r="G405" s="40">
        <v>867.20000000000016</v>
      </c>
      <c r="H405" s="40">
        <v>917.00000000000011</v>
      </c>
      <c r="I405" s="40">
        <v>930.95000000000016</v>
      </c>
      <c r="J405" s="40">
        <v>941.90000000000009</v>
      </c>
      <c r="K405" s="31">
        <v>920</v>
      </c>
      <c r="L405" s="31">
        <v>895.1</v>
      </c>
      <c r="M405" s="31">
        <v>30.149139999999999</v>
      </c>
      <c r="N405" s="1"/>
      <c r="O405" s="1"/>
    </row>
    <row r="406" spans="1:15" ht="12.75" customHeight="1">
      <c r="A406" s="31">
        <v>396</v>
      </c>
      <c r="B406" s="31" t="s">
        <v>189</v>
      </c>
      <c r="C406" s="31">
        <v>1142.55</v>
      </c>
      <c r="D406" s="40">
        <v>1147.1666666666667</v>
      </c>
      <c r="E406" s="40">
        <v>1132.3833333333334</v>
      </c>
      <c r="F406" s="40">
        <v>1122.2166666666667</v>
      </c>
      <c r="G406" s="40">
        <v>1107.4333333333334</v>
      </c>
      <c r="H406" s="40">
        <v>1157.3333333333335</v>
      </c>
      <c r="I406" s="40">
        <v>1172.1166666666668</v>
      </c>
      <c r="J406" s="40">
        <v>1182.2833333333335</v>
      </c>
      <c r="K406" s="31">
        <v>1161.95</v>
      </c>
      <c r="L406" s="31">
        <v>1137</v>
      </c>
      <c r="M406" s="31">
        <v>9.8259799999999995</v>
      </c>
      <c r="N406" s="1"/>
      <c r="O406" s="1"/>
    </row>
    <row r="407" spans="1:15" ht="12.75" customHeight="1">
      <c r="A407" s="31">
        <v>397</v>
      </c>
      <c r="B407" s="31" t="s">
        <v>190</v>
      </c>
      <c r="C407" s="31">
        <v>467.8</v>
      </c>
      <c r="D407" s="40">
        <v>471.90000000000003</v>
      </c>
      <c r="E407" s="40">
        <v>462.40000000000009</v>
      </c>
      <c r="F407" s="40">
        <v>457.00000000000006</v>
      </c>
      <c r="G407" s="40">
        <v>447.50000000000011</v>
      </c>
      <c r="H407" s="40">
        <v>477.30000000000007</v>
      </c>
      <c r="I407" s="40">
        <v>486.79999999999995</v>
      </c>
      <c r="J407" s="40">
        <v>492.20000000000005</v>
      </c>
      <c r="K407" s="31">
        <v>481.4</v>
      </c>
      <c r="L407" s="31">
        <v>466.5</v>
      </c>
      <c r="M407" s="31">
        <v>126.48603</v>
      </c>
      <c r="N407" s="1"/>
      <c r="O407" s="1"/>
    </row>
    <row r="408" spans="1:15" ht="12.75" customHeight="1">
      <c r="A408" s="31">
        <v>398</v>
      </c>
      <c r="B408" s="31" t="s">
        <v>497</v>
      </c>
      <c r="C408" s="31">
        <v>7975.15</v>
      </c>
      <c r="D408" s="40">
        <v>8030.6499999999987</v>
      </c>
      <c r="E408" s="40">
        <v>7869.5999999999976</v>
      </c>
      <c r="F408" s="40">
        <v>7764.0499999999993</v>
      </c>
      <c r="G408" s="40">
        <v>7602.9999999999982</v>
      </c>
      <c r="H408" s="40">
        <v>8136.1999999999971</v>
      </c>
      <c r="I408" s="40">
        <v>8297.2499999999982</v>
      </c>
      <c r="J408" s="40">
        <v>8402.7999999999956</v>
      </c>
      <c r="K408" s="31">
        <v>8191.7</v>
      </c>
      <c r="L408" s="31">
        <v>7925.1</v>
      </c>
      <c r="M408" s="31">
        <v>0.20943000000000001</v>
      </c>
      <c r="N408" s="1"/>
      <c r="O408" s="1"/>
    </row>
    <row r="409" spans="1:15" ht="12.75" customHeight="1">
      <c r="A409" s="31">
        <v>399</v>
      </c>
      <c r="B409" s="31" t="s">
        <v>498</v>
      </c>
      <c r="C409" s="31">
        <v>103.55</v>
      </c>
      <c r="D409" s="40">
        <v>104.65000000000002</v>
      </c>
      <c r="E409" s="40">
        <v>102.05000000000004</v>
      </c>
      <c r="F409" s="40">
        <v>100.55000000000003</v>
      </c>
      <c r="G409" s="40">
        <v>97.950000000000045</v>
      </c>
      <c r="H409" s="40">
        <v>106.15000000000003</v>
      </c>
      <c r="I409" s="40">
        <v>108.75000000000003</v>
      </c>
      <c r="J409" s="40">
        <v>110.25000000000003</v>
      </c>
      <c r="K409" s="31">
        <v>107.25</v>
      </c>
      <c r="L409" s="31">
        <v>103.15</v>
      </c>
      <c r="M409" s="31">
        <v>3.17781</v>
      </c>
      <c r="N409" s="1"/>
      <c r="O409" s="1"/>
    </row>
    <row r="410" spans="1:15" ht="12.75" customHeight="1">
      <c r="A410" s="31">
        <v>400</v>
      </c>
      <c r="B410" s="31" t="s">
        <v>503</v>
      </c>
      <c r="C410" s="31">
        <v>141.9</v>
      </c>
      <c r="D410" s="40">
        <v>142.46666666666667</v>
      </c>
      <c r="E410" s="40">
        <v>138.18333333333334</v>
      </c>
      <c r="F410" s="40">
        <v>134.46666666666667</v>
      </c>
      <c r="G410" s="40">
        <v>130.18333333333334</v>
      </c>
      <c r="H410" s="40">
        <v>146.18333333333334</v>
      </c>
      <c r="I410" s="40">
        <v>150.4666666666667</v>
      </c>
      <c r="J410" s="40">
        <v>154.18333333333334</v>
      </c>
      <c r="K410" s="31">
        <v>146.75</v>
      </c>
      <c r="L410" s="31">
        <v>138.75</v>
      </c>
      <c r="M410" s="31">
        <v>22.402280000000001</v>
      </c>
      <c r="N410" s="1"/>
      <c r="O410" s="1"/>
    </row>
    <row r="411" spans="1:15" ht="12.75" customHeight="1">
      <c r="A411" s="31">
        <v>401</v>
      </c>
      <c r="B411" s="31" t="s">
        <v>499</v>
      </c>
      <c r="C411" s="31">
        <v>158.65</v>
      </c>
      <c r="D411" s="40">
        <v>161</v>
      </c>
      <c r="E411" s="40">
        <v>155.35</v>
      </c>
      <c r="F411" s="40">
        <v>152.04999999999998</v>
      </c>
      <c r="G411" s="40">
        <v>146.39999999999998</v>
      </c>
      <c r="H411" s="40">
        <v>164.3</v>
      </c>
      <c r="I411" s="40">
        <v>169.95</v>
      </c>
      <c r="J411" s="40">
        <v>173.25000000000003</v>
      </c>
      <c r="K411" s="31">
        <v>166.65</v>
      </c>
      <c r="L411" s="31">
        <v>157.69999999999999</v>
      </c>
      <c r="M411" s="31">
        <v>26.66534</v>
      </c>
      <c r="N411" s="1"/>
      <c r="O411" s="1"/>
    </row>
    <row r="412" spans="1:15" ht="12.75" customHeight="1">
      <c r="A412" s="31">
        <v>402</v>
      </c>
      <c r="B412" s="31" t="s">
        <v>501</v>
      </c>
      <c r="C412" s="31">
        <v>3299.25</v>
      </c>
      <c r="D412" s="40">
        <v>3291.3166666666671</v>
      </c>
      <c r="E412" s="40">
        <v>3233.6333333333341</v>
      </c>
      <c r="F412" s="40">
        <v>3168.0166666666669</v>
      </c>
      <c r="G412" s="40">
        <v>3110.3333333333339</v>
      </c>
      <c r="H412" s="40">
        <v>3356.9333333333343</v>
      </c>
      <c r="I412" s="40">
        <v>3414.6166666666677</v>
      </c>
      <c r="J412" s="40">
        <v>3480.2333333333345</v>
      </c>
      <c r="K412" s="31">
        <v>3349</v>
      </c>
      <c r="L412" s="31">
        <v>3225.7</v>
      </c>
      <c r="M412" s="31">
        <v>0.30681000000000003</v>
      </c>
      <c r="N412" s="1"/>
      <c r="O412" s="1"/>
    </row>
    <row r="413" spans="1:15" ht="12.75" customHeight="1">
      <c r="A413" s="31">
        <v>403</v>
      </c>
      <c r="B413" s="31" t="s">
        <v>500</v>
      </c>
      <c r="C413" s="31">
        <v>320.3</v>
      </c>
      <c r="D413" s="40">
        <v>323.08333333333331</v>
      </c>
      <c r="E413" s="40">
        <v>316.21666666666664</v>
      </c>
      <c r="F413" s="40">
        <v>312.13333333333333</v>
      </c>
      <c r="G413" s="40">
        <v>305.26666666666665</v>
      </c>
      <c r="H413" s="40">
        <v>327.16666666666663</v>
      </c>
      <c r="I413" s="40">
        <v>334.0333333333333</v>
      </c>
      <c r="J413" s="40">
        <v>338.11666666666662</v>
      </c>
      <c r="K413" s="31">
        <v>329.95</v>
      </c>
      <c r="L413" s="31">
        <v>319</v>
      </c>
      <c r="M413" s="31">
        <v>0.35016999999999998</v>
      </c>
      <c r="N413" s="1"/>
      <c r="O413" s="1"/>
    </row>
    <row r="414" spans="1:15" ht="12.75" customHeight="1">
      <c r="A414" s="31">
        <v>404</v>
      </c>
      <c r="B414" s="31" t="s">
        <v>502</v>
      </c>
      <c r="C414" s="31">
        <v>545.65</v>
      </c>
      <c r="D414" s="40">
        <v>550.93333333333328</v>
      </c>
      <c r="E414" s="40">
        <v>536.96666666666658</v>
      </c>
      <c r="F414" s="40">
        <v>528.2833333333333</v>
      </c>
      <c r="G414" s="40">
        <v>514.31666666666661</v>
      </c>
      <c r="H414" s="40">
        <v>559.61666666666656</v>
      </c>
      <c r="I414" s="40">
        <v>573.58333333333326</v>
      </c>
      <c r="J414" s="40">
        <v>582.26666666666654</v>
      </c>
      <c r="K414" s="31">
        <v>564.9</v>
      </c>
      <c r="L414" s="31">
        <v>542.25</v>
      </c>
      <c r="M414" s="31">
        <v>1.91272</v>
      </c>
      <c r="N414" s="1"/>
      <c r="O414" s="1"/>
    </row>
    <row r="415" spans="1:15" ht="12.75" customHeight="1">
      <c r="A415" s="31">
        <v>405</v>
      </c>
      <c r="B415" s="31" t="s">
        <v>191</v>
      </c>
      <c r="C415" s="31">
        <v>26224.85</v>
      </c>
      <c r="D415" s="40">
        <v>26138.05</v>
      </c>
      <c r="E415" s="40">
        <v>25943.85</v>
      </c>
      <c r="F415" s="40">
        <v>25662.85</v>
      </c>
      <c r="G415" s="40">
        <v>25468.649999999998</v>
      </c>
      <c r="H415" s="40">
        <v>26419.05</v>
      </c>
      <c r="I415" s="40">
        <v>26613.250000000004</v>
      </c>
      <c r="J415" s="40">
        <v>26894.25</v>
      </c>
      <c r="K415" s="31">
        <v>26332.25</v>
      </c>
      <c r="L415" s="31">
        <v>25857.05</v>
      </c>
      <c r="M415" s="31">
        <v>0.27862999999999999</v>
      </c>
      <c r="N415" s="1"/>
      <c r="O415" s="1"/>
    </row>
    <row r="416" spans="1:15" ht="12.75" customHeight="1">
      <c r="A416" s="31">
        <v>406</v>
      </c>
      <c r="B416" s="31" t="s">
        <v>504</v>
      </c>
      <c r="C416" s="31">
        <v>1853.05</v>
      </c>
      <c r="D416" s="40">
        <v>1889.6833333333334</v>
      </c>
      <c r="E416" s="40">
        <v>1814.3666666666668</v>
      </c>
      <c r="F416" s="40">
        <v>1775.6833333333334</v>
      </c>
      <c r="G416" s="40">
        <v>1700.3666666666668</v>
      </c>
      <c r="H416" s="40">
        <v>1928.3666666666668</v>
      </c>
      <c r="I416" s="40">
        <v>2003.6833333333334</v>
      </c>
      <c r="J416" s="40">
        <v>2042.3666666666668</v>
      </c>
      <c r="K416" s="31">
        <v>1965</v>
      </c>
      <c r="L416" s="31">
        <v>1851</v>
      </c>
      <c r="M416" s="31">
        <v>0.90559999999999996</v>
      </c>
      <c r="N416" s="1"/>
      <c r="O416" s="1"/>
    </row>
    <row r="417" spans="1:15" ht="12.75" customHeight="1">
      <c r="A417" s="31">
        <v>407</v>
      </c>
      <c r="B417" s="31" t="s">
        <v>192</v>
      </c>
      <c r="C417" s="31">
        <v>2421.1999999999998</v>
      </c>
      <c r="D417" s="40">
        <v>2433.2000000000003</v>
      </c>
      <c r="E417" s="40">
        <v>2390.4000000000005</v>
      </c>
      <c r="F417" s="40">
        <v>2359.6000000000004</v>
      </c>
      <c r="G417" s="40">
        <v>2316.8000000000006</v>
      </c>
      <c r="H417" s="40">
        <v>2464.0000000000005</v>
      </c>
      <c r="I417" s="40">
        <v>2506.8000000000006</v>
      </c>
      <c r="J417" s="40">
        <v>2537.6000000000004</v>
      </c>
      <c r="K417" s="31">
        <v>2476</v>
      </c>
      <c r="L417" s="31">
        <v>2402.4</v>
      </c>
      <c r="M417" s="31">
        <v>3.80314</v>
      </c>
      <c r="N417" s="1"/>
      <c r="O417" s="1"/>
    </row>
    <row r="418" spans="1:15" ht="12.75" customHeight="1">
      <c r="A418" s="31">
        <v>408</v>
      </c>
      <c r="B418" s="31" t="s">
        <v>494</v>
      </c>
      <c r="C418" s="31">
        <v>437.55</v>
      </c>
      <c r="D418" s="40">
        <v>441.08333333333331</v>
      </c>
      <c r="E418" s="40">
        <v>431.91666666666663</v>
      </c>
      <c r="F418" s="40">
        <v>426.2833333333333</v>
      </c>
      <c r="G418" s="40">
        <v>417.11666666666662</v>
      </c>
      <c r="H418" s="40">
        <v>446.71666666666664</v>
      </c>
      <c r="I418" s="40">
        <v>455.88333333333327</v>
      </c>
      <c r="J418" s="40">
        <v>461.51666666666665</v>
      </c>
      <c r="K418" s="31">
        <v>450.25</v>
      </c>
      <c r="L418" s="31">
        <v>435.45</v>
      </c>
      <c r="M418" s="31">
        <v>0.82069999999999999</v>
      </c>
      <c r="N418" s="1"/>
      <c r="O418" s="1"/>
    </row>
    <row r="419" spans="1:15" ht="12.75" customHeight="1">
      <c r="A419" s="31">
        <v>409</v>
      </c>
      <c r="B419" s="31" t="s">
        <v>495</v>
      </c>
      <c r="C419" s="31">
        <v>28.4</v>
      </c>
      <c r="D419" s="40">
        <v>28.566666666666666</v>
      </c>
      <c r="E419" s="40">
        <v>28.133333333333333</v>
      </c>
      <c r="F419" s="40">
        <v>27.866666666666667</v>
      </c>
      <c r="G419" s="40">
        <v>27.433333333333334</v>
      </c>
      <c r="H419" s="40">
        <v>28.833333333333332</v>
      </c>
      <c r="I419" s="40">
        <v>29.266666666666662</v>
      </c>
      <c r="J419" s="40">
        <v>29.533333333333331</v>
      </c>
      <c r="K419" s="31">
        <v>29</v>
      </c>
      <c r="L419" s="31">
        <v>28.3</v>
      </c>
      <c r="M419" s="31">
        <v>14.460290000000001</v>
      </c>
      <c r="N419" s="1"/>
      <c r="O419" s="1"/>
    </row>
    <row r="420" spans="1:15" ht="12.75" customHeight="1">
      <c r="A420" s="31">
        <v>410</v>
      </c>
      <c r="B420" s="31" t="s">
        <v>496</v>
      </c>
      <c r="C420" s="31">
        <v>3941.5</v>
      </c>
      <c r="D420" s="40">
        <v>3952.9</v>
      </c>
      <c r="E420" s="40">
        <v>3857.4</v>
      </c>
      <c r="F420" s="40">
        <v>3773.3</v>
      </c>
      <c r="G420" s="40">
        <v>3677.8</v>
      </c>
      <c r="H420" s="40">
        <v>4037</v>
      </c>
      <c r="I420" s="40">
        <v>4132.5</v>
      </c>
      <c r="J420" s="40">
        <v>4216.6000000000004</v>
      </c>
      <c r="K420" s="31">
        <v>4048.4</v>
      </c>
      <c r="L420" s="31">
        <v>3868.8</v>
      </c>
      <c r="M420" s="31">
        <v>0.46417999999999998</v>
      </c>
      <c r="N420" s="1"/>
      <c r="O420" s="1"/>
    </row>
    <row r="421" spans="1:15" ht="12.75" customHeight="1">
      <c r="A421" s="31">
        <v>411</v>
      </c>
      <c r="B421" s="31" t="s">
        <v>505</v>
      </c>
      <c r="C421" s="31">
        <v>810.65</v>
      </c>
      <c r="D421" s="40">
        <v>818.58333333333337</v>
      </c>
      <c r="E421" s="40">
        <v>788.2166666666667</v>
      </c>
      <c r="F421" s="40">
        <v>765.7833333333333</v>
      </c>
      <c r="G421" s="40">
        <v>735.41666666666663</v>
      </c>
      <c r="H421" s="40">
        <v>841.01666666666677</v>
      </c>
      <c r="I421" s="40">
        <v>871.38333333333333</v>
      </c>
      <c r="J421" s="40">
        <v>893.81666666666683</v>
      </c>
      <c r="K421" s="31">
        <v>848.95</v>
      </c>
      <c r="L421" s="31">
        <v>796.15</v>
      </c>
      <c r="M421" s="31">
        <v>6.1703900000000003</v>
      </c>
      <c r="N421" s="1"/>
      <c r="O421" s="1"/>
    </row>
    <row r="422" spans="1:15" ht="12.75" customHeight="1">
      <c r="A422" s="31">
        <v>412</v>
      </c>
      <c r="B422" s="31" t="s">
        <v>507</v>
      </c>
      <c r="C422" s="31">
        <v>1077.95</v>
      </c>
      <c r="D422" s="40">
        <v>1066.3166666666666</v>
      </c>
      <c r="E422" s="40">
        <v>1043.6333333333332</v>
      </c>
      <c r="F422" s="40">
        <v>1009.3166666666666</v>
      </c>
      <c r="G422" s="40">
        <v>986.63333333333321</v>
      </c>
      <c r="H422" s="40">
        <v>1100.6333333333332</v>
      </c>
      <c r="I422" s="40">
        <v>1123.3166666666666</v>
      </c>
      <c r="J422" s="40">
        <v>1157.6333333333332</v>
      </c>
      <c r="K422" s="31">
        <v>1089</v>
      </c>
      <c r="L422" s="31">
        <v>1032</v>
      </c>
      <c r="M422" s="31">
        <v>1.17554</v>
      </c>
      <c r="N422" s="1"/>
      <c r="O422" s="1"/>
    </row>
    <row r="423" spans="1:15" ht="12.75" customHeight="1">
      <c r="A423" s="31">
        <v>413</v>
      </c>
      <c r="B423" s="31" t="s">
        <v>506</v>
      </c>
      <c r="C423" s="31">
        <v>2550.75</v>
      </c>
      <c r="D423" s="40">
        <v>2542.4833333333331</v>
      </c>
      <c r="E423" s="40">
        <v>2507.2666666666664</v>
      </c>
      <c r="F423" s="40">
        <v>2463.7833333333333</v>
      </c>
      <c r="G423" s="40">
        <v>2428.5666666666666</v>
      </c>
      <c r="H423" s="40">
        <v>2585.9666666666662</v>
      </c>
      <c r="I423" s="40">
        <v>2621.1833333333325</v>
      </c>
      <c r="J423" s="40">
        <v>2664.6666666666661</v>
      </c>
      <c r="K423" s="31">
        <v>2577.6999999999998</v>
      </c>
      <c r="L423" s="31">
        <v>2499</v>
      </c>
      <c r="M423" s="31">
        <v>0.42854999999999999</v>
      </c>
      <c r="N423" s="1"/>
      <c r="O423" s="1"/>
    </row>
    <row r="424" spans="1:15" ht="12.75" customHeight="1">
      <c r="A424" s="31">
        <v>414</v>
      </c>
      <c r="B424" s="31" t="s">
        <v>508</v>
      </c>
      <c r="C424" s="31">
        <v>834.9</v>
      </c>
      <c r="D424" s="40">
        <v>839.2166666666667</v>
      </c>
      <c r="E424" s="40">
        <v>826.58333333333337</v>
      </c>
      <c r="F424" s="40">
        <v>818.26666666666665</v>
      </c>
      <c r="G424" s="40">
        <v>805.63333333333333</v>
      </c>
      <c r="H424" s="40">
        <v>847.53333333333342</v>
      </c>
      <c r="I424" s="40">
        <v>860.16666666666663</v>
      </c>
      <c r="J424" s="40">
        <v>868.48333333333346</v>
      </c>
      <c r="K424" s="31">
        <v>851.85</v>
      </c>
      <c r="L424" s="31">
        <v>830.9</v>
      </c>
      <c r="M424" s="31">
        <v>1.57389</v>
      </c>
      <c r="N424" s="1"/>
      <c r="O424" s="1"/>
    </row>
    <row r="425" spans="1:15" ht="12.75" customHeight="1">
      <c r="A425" s="31">
        <v>415</v>
      </c>
      <c r="B425" s="31" t="s">
        <v>509</v>
      </c>
      <c r="C425" s="31">
        <v>462.55</v>
      </c>
      <c r="D425" s="40">
        <v>457.8</v>
      </c>
      <c r="E425" s="40">
        <v>442.3</v>
      </c>
      <c r="F425" s="40">
        <v>422.05</v>
      </c>
      <c r="G425" s="40">
        <v>406.55</v>
      </c>
      <c r="H425" s="40">
        <v>478.05</v>
      </c>
      <c r="I425" s="40">
        <v>493.55</v>
      </c>
      <c r="J425" s="40">
        <v>513.79999999999995</v>
      </c>
      <c r="K425" s="31">
        <v>473.3</v>
      </c>
      <c r="L425" s="31">
        <v>437.55</v>
      </c>
      <c r="M425" s="31">
        <v>3.7213099999999999</v>
      </c>
      <c r="N425" s="1"/>
      <c r="O425" s="1"/>
    </row>
    <row r="426" spans="1:15" ht="12.75" customHeight="1">
      <c r="A426" s="31">
        <v>416</v>
      </c>
      <c r="B426" s="31" t="s">
        <v>517</v>
      </c>
      <c r="C426" s="31">
        <v>252.8</v>
      </c>
      <c r="D426" s="40">
        <v>255.73333333333332</v>
      </c>
      <c r="E426" s="40">
        <v>245.71666666666664</v>
      </c>
      <c r="F426" s="40">
        <v>238.63333333333333</v>
      </c>
      <c r="G426" s="40">
        <v>228.61666666666665</v>
      </c>
      <c r="H426" s="40">
        <v>262.81666666666661</v>
      </c>
      <c r="I426" s="40">
        <v>272.83333333333337</v>
      </c>
      <c r="J426" s="40">
        <v>279.91666666666663</v>
      </c>
      <c r="K426" s="31">
        <v>265.75</v>
      </c>
      <c r="L426" s="31">
        <v>248.65</v>
      </c>
      <c r="M426" s="31">
        <v>4.9520099999999996</v>
      </c>
      <c r="N426" s="1"/>
      <c r="O426" s="1"/>
    </row>
    <row r="427" spans="1:15" ht="12.75" customHeight="1">
      <c r="A427" s="31">
        <v>417</v>
      </c>
      <c r="B427" s="31" t="s">
        <v>510</v>
      </c>
      <c r="C427" s="31">
        <v>66.400000000000006</v>
      </c>
      <c r="D427" s="40">
        <v>66.783333333333346</v>
      </c>
      <c r="E427" s="40">
        <v>65.666666666666686</v>
      </c>
      <c r="F427" s="40">
        <v>64.933333333333337</v>
      </c>
      <c r="G427" s="40">
        <v>63.816666666666677</v>
      </c>
      <c r="H427" s="40">
        <v>67.516666666666694</v>
      </c>
      <c r="I427" s="40">
        <v>68.63333333333334</v>
      </c>
      <c r="J427" s="40">
        <v>69.366666666666703</v>
      </c>
      <c r="K427" s="31">
        <v>67.900000000000006</v>
      </c>
      <c r="L427" s="31">
        <v>66.05</v>
      </c>
      <c r="M427" s="31">
        <v>32.913719999999998</v>
      </c>
      <c r="N427" s="1"/>
      <c r="O427" s="1"/>
    </row>
    <row r="428" spans="1:15" ht="12.75" customHeight="1">
      <c r="A428" s="31">
        <v>418</v>
      </c>
      <c r="B428" s="31" t="s">
        <v>193</v>
      </c>
      <c r="C428" s="31">
        <v>2164.5500000000002</v>
      </c>
      <c r="D428" s="40">
        <v>2186.6166666666668</v>
      </c>
      <c r="E428" s="40">
        <v>2131.2333333333336</v>
      </c>
      <c r="F428" s="40">
        <v>2097.916666666667</v>
      </c>
      <c r="G428" s="40">
        <v>2042.5333333333338</v>
      </c>
      <c r="H428" s="40">
        <v>2219.9333333333334</v>
      </c>
      <c r="I428" s="40">
        <v>2275.3166666666666</v>
      </c>
      <c r="J428" s="40">
        <v>2308.6333333333332</v>
      </c>
      <c r="K428" s="31">
        <v>2242</v>
      </c>
      <c r="L428" s="31">
        <v>2153.3000000000002</v>
      </c>
      <c r="M428" s="31">
        <v>15.480499999999999</v>
      </c>
      <c r="N428" s="1"/>
      <c r="O428" s="1"/>
    </row>
    <row r="429" spans="1:15" ht="12.75" customHeight="1">
      <c r="A429" s="31">
        <v>419</v>
      </c>
      <c r="B429" s="31" t="s">
        <v>194</v>
      </c>
      <c r="C429" s="31">
        <v>1273.7</v>
      </c>
      <c r="D429" s="40">
        <v>1291.0833333333333</v>
      </c>
      <c r="E429" s="40">
        <v>1248.3666666666666</v>
      </c>
      <c r="F429" s="40">
        <v>1223.0333333333333</v>
      </c>
      <c r="G429" s="40">
        <v>1180.3166666666666</v>
      </c>
      <c r="H429" s="40">
        <v>1316.4166666666665</v>
      </c>
      <c r="I429" s="40">
        <v>1359.1333333333332</v>
      </c>
      <c r="J429" s="40">
        <v>1384.4666666666665</v>
      </c>
      <c r="K429" s="31">
        <v>1333.8</v>
      </c>
      <c r="L429" s="31">
        <v>1265.75</v>
      </c>
      <c r="M429" s="31">
        <v>10.621090000000001</v>
      </c>
      <c r="N429" s="1"/>
      <c r="O429" s="1"/>
    </row>
    <row r="430" spans="1:15" ht="12.75" customHeight="1">
      <c r="A430" s="31">
        <v>420</v>
      </c>
      <c r="B430" s="31" t="s">
        <v>514</v>
      </c>
      <c r="C430" s="31">
        <v>420.9</v>
      </c>
      <c r="D430" s="40">
        <v>431.2833333333333</v>
      </c>
      <c r="E430" s="40">
        <v>405.26666666666659</v>
      </c>
      <c r="F430" s="40">
        <v>389.63333333333327</v>
      </c>
      <c r="G430" s="40">
        <v>363.61666666666656</v>
      </c>
      <c r="H430" s="40">
        <v>446.91666666666663</v>
      </c>
      <c r="I430" s="40">
        <v>472.93333333333328</v>
      </c>
      <c r="J430" s="40">
        <v>488.56666666666666</v>
      </c>
      <c r="K430" s="31">
        <v>457.3</v>
      </c>
      <c r="L430" s="31">
        <v>415.65</v>
      </c>
      <c r="M430" s="31">
        <v>20.57498</v>
      </c>
      <c r="N430" s="1"/>
      <c r="O430" s="1"/>
    </row>
    <row r="431" spans="1:15" ht="12.75" customHeight="1">
      <c r="A431" s="31">
        <v>421</v>
      </c>
      <c r="B431" s="31" t="s">
        <v>511</v>
      </c>
      <c r="C431" s="31">
        <v>94.5</v>
      </c>
      <c r="D431" s="40">
        <v>94.916666666666671</v>
      </c>
      <c r="E431" s="40">
        <v>93.783333333333346</v>
      </c>
      <c r="F431" s="40">
        <v>93.066666666666677</v>
      </c>
      <c r="G431" s="40">
        <v>91.933333333333351</v>
      </c>
      <c r="H431" s="40">
        <v>95.63333333333334</v>
      </c>
      <c r="I431" s="40">
        <v>96.766666666666666</v>
      </c>
      <c r="J431" s="40">
        <v>97.483333333333334</v>
      </c>
      <c r="K431" s="31">
        <v>96.05</v>
      </c>
      <c r="L431" s="31">
        <v>94.2</v>
      </c>
      <c r="M431" s="31">
        <v>0.64344999999999997</v>
      </c>
      <c r="N431" s="1"/>
      <c r="O431" s="1"/>
    </row>
    <row r="432" spans="1:15" ht="12.75" customHeight="1">
      <c r="A432" s="31">
        <v>422</v>
      </c>
      <c r="B432" s="31" t="s">
        <v>513</v>
      </c>
      <c r="C432" s="31">
        <v>292.25</v>
      </c>
      <c r="D432" s="40">
        <v>291.11666666666662</v>
      </c>
      <c r="E432" s="40">
        <v>282.58333333333326</v>
      </c>
      <c r="F432" s="40">
        <v>272.91666666666663</v>
      </c>
      <c r="G432" s="40">
        <v>264.38333333333327</v>
      </c>
      <c r="H432" s="40">
        <v>300.78333333333325</v>
      </c>
      <c r="I432" s="40">
        <v>309.31666666666666</v>
      </c>
      <c r="J432" s="40">
        <v>318.98333333333323</v>
      </c>
      <c r="K432" s="31">
        <v>299.64999999999998</v>
      </c>
      <c r="L432" s="31">
        <v>281.45</v>
      </c>
      <c r="M432" s="31">
        <v>13.432829999999999</v>
      </c>
      <c r="N432" s="1"/>
      <c r="O432" s="1"/>
    </row>
    <row r="433" spans="1:15" ht="12.75" customHeight="1">
      <c r="A433" s="31">
        <v>423</v>
      </c>
      <c r="B433" s="31" t="s">
        <v>515</v>
      </c>
      <c r="C433" s="31">
        <v>549.9</v>
      </c>
      <c r="D433" s="40">
        <v>556.44999999999993</v>
      </c>
      <c r="E433" s="40">
        <v>539.44999999999982</v>
      </c>
      <c r="F433" s="40">
        <v>528.99999999999989</v>
      </c>
      <c r="G433" s="40">
        <v>511.99999999999977</v>
      </c>
      <c r="H433" s="40">
        <v>566.89999999999986</v>
      </c>
      <c r="I433" s="40">
        <v>583.90000000000009</v>
      </c>
      <c r="J433" s="40">
        <v>594.34999999999991</v>
      </c>
      <c r="K433" s="31">
        <v>573.45000000000005</v>
      </c>
      <c r="L433" s="31">
        <v>546</v>
      </c>
      <c r="M433" s="31">
        <v>0.82133999999999996</v>
      </c>
      <c r="N433" s="1"/>
      <c r="O433" s="1"/>
    </row>
    <row r="434" spans="1:15" ht="12.75" customHeight="1">
      <c r="A434" s="31">
        <v>424</v>
      </c>
      <c r="B434" s="31" t="s">
        <v>516</v>
      </c>
      <c r="C434" s="31">
        <v>362.3</v>
      </c>
      <c r="D434" s="40">
        <v>365.23333333333335</v>
      </c>
      <c r="E434" s="40">
        <v>358.66666666666669</v>
      </c>
      <c r="F434" s="40">
        <v>355.03333333333336</v>
      </c>
      <c r="G434" s="40">
        <v>348.4666666666667</v>
      </c>
      <c r="H434" s="40">
        <v>368.86666666666667</v>
      </c>
      <c r="I434" s="40">
        <v>375.43333333333328</v>
      </c>
      <c r="J434" s="40">
        <v>379.06666666666666</v>
      </c>
      <c r="K434" s="31">
        <v>371.8</v>
      </c>
      <c r="L434" s="31">
        <v>361.6</v>
      </c>
      <c r="M434" s="31">
        <v>1.05691</v>
      </c>
      <c r="N434" s="1"/>
      <c r="O434" s="1"/>
    </row>
    <row r="435" spans="1:15" ht="12.75" customHeight="1">
      <c r="A435" s="31">
        <v>425</v>
      </c>
      <c r="B435" s="31" t="s">
        <v>518</v>
      </c>
      <c r="C435" s="31">
        <v>2316.1999999999998</v>
      </c>
      <c r="D435" s="40">
        <v>2303.2999999999997</v>
      </c>
      <c r="E435" s="40">
        <v>2233.5999999999995</v>
      </c>
      <c r="F435" s="40">
        <v>2150.9999999999995</v>
      </c>
      <c r="G435" s="40">
        <v>2081.2999999999993</v>
      </c>
      <c r="H435" s="40">
        <v>2385.8999999999996</v>
      </c>
      <c r="I435" s="40">
        <v>2455.5999999999995</v>
      </c>
      <c r="J435" s="40">
        <v>2538.1999999999998</v>
      </c>
      <c r="K435" s="31">
        <v>2373</v>
      </c>
      <c r="L435" s="31">
        <v>2220.6999999999998</v>
      </c>
      <c r="M435" s="31">
        <v>0.41011999999999998</v>
      </c>
      <c r="N435" s="1"/>
      <c r="O435" s="1"/>
    </row>
    <row r="436" spans="1:15" ht="12.75" customHeight="1">
      <c r="A436" s="31">
        <v>426</v>
      </c>
      <c r="B436" s="31" t="s">
        <v>519</v>
      </c>
      <c r="C436" s="31">
        <v>854.5</v>
      </c>
      <c r="D436" s="40">
        <v>844.58333333333337</v>
      </c>
      <c r="E436" s="40">
        <v>832.16666666666674</v>
      </c>
      <c r="F436" s="40">
        <v>809.83333333333337</v>
      </c>
      <c r="G436" s="40">
        <v>797.41666666666674</v>
      </c>
      <c r="H436" s="40">
        <v>866.91666666666674</v>
      </c>
      <c r="I436" s="40">
        <v>879.33333333333348</v>
      </c>
      <c r="J436" s="40">
        <v>901.66666666666674</v>
      </c>
      <c r="K436" s="31">
        <v>857</v>
      </c>
      <c r="L436" s="31">
        <v>822.25</v>
      </c>
      <c r="M436" s="31">
        <v>0.43633</v>
      </c>
      <c r="N436" s="1"/>
      <c r="O436" s="1"/>
    </row>
    <row r="437" spans="1:15" ht="12.75" customHeight="1">
      <c r="A437" s="31">
        <v>427</v>
      </c>
      <c r="B437" s="31" t="s">
        <v>195</v>
      </c>
      <c r="C437" s="31">
        <v>768.95</v>
      </c>
      <c r="D437" s="40">
        <v>764.93333333333339</v>
      </c>
      <c r="E437" s="40">
        <v>757.51666666666677</v>
      </c>
      <c r="F437" s="40">
        <v>746.08333333333337</v>
      </c>
      <c r="G437" s="40">
        <v>738.66666666666674</v>
      </c>
      <c r="H437" s="40">
        <v>776.36666666666679</v>
      </c>
      <c r="I437" s="40">
        <v>783.7833333333333</v>
      </c>
      <c r="J437" s="40">
        <v>795.21666666666681</v>
      </c>
      <c r="K437" s="31">
        <v>772.35</v>
      </c>
      <c r="L437" s="31">
        <v>753.5</v>
      </c>
      <c r="M437" s="31">
        <v>71.710300000000004</v>
      </c>
      <c r="N437" s="1"/>
      <c r="O437" s="1"/>
    </row>
    <row r="438" spans="1:15" ht="12.75" customHeight="1">
      <c r="A438" s="31">
        <v>428</v>
      </c>
      <c r="B438" s="31" t="s">
        <v>520</v>
      </c>
      <c r="C438" s="31">
        <v>437.75</v>
      </c>
      <c r="D438" s="40">
        <v>441.25</v>
      </c>
      <c r="E438" s="40">
        <v>430</v>
      </c>
      <c r="F438" s="40">
        <v>422.25</v>
      </c>
      <c r="G438" s="40">
        <v>411</v>
      </c>
      <c r="H438" s="40">
        <v>449</v>
      </c>
      <c r="I438" s="40">
        <v>460.25</v>
      </c>
      <c r="J438" s="40">
        <v>468</v>
      </c>
      <c r="K438" s="31">
        <v>452.5</v>
      </c>
      <c r="L438" s="31">
        <v>433.5</v>
      </c>
      <c r="M438" s="31">
        <v>3.0536599999999998</v>
      </c>
      <c r="N438" s="1"/>
      <c r="O438" s="1"/>
    </row>
    <row r="439" spans="1:15" ht="12.75" customHeight="1">
      <c r="A439" s="31">
        <v>429</v>
      </c>
      <c r="B439" s="31" t="s">
        <v>196</v>
      </c>
      <c r="C439" s="31">
        <v>516.25</v>
      </c>
      <c r="D439" s="40">
        <v>516.56666666666672</v>
      </c>
      <c r="E439" s="40">
        <v>508.38333333333344</v>
      </c>
      <c r="F439" s="40">
        <v>500.51666666666671</v>
      </c>
      <c r="G439" s="40">
        <v>492.33333333333343</v>
      </c>
      <c r="H439" s="40">
        <v>524.43333333333339</v>
      </c>
      <c r="I439" s="40">
        <v>532.61666666666656</v>
      </c>
      <c r="J439" s="40">
        <v>540.48333333333346</v>
      </c>
      <c r="K439" s="31">
        <v>524.75</v>
      </c>
      <c r="L439" s="31">
        <v>508.7</v>
      </c>
      <c r="M439" s="31">
        <v>7.5344600000000002</v>
      </c>
      <c r="N439" s="1"/>
      <c r="O439" s="1"/>
    </row>
    <row r="440" spans="1:15" ht="12.75" customHeight="1">
      <c r="A440" s="31">
        <v>430</v>
      </c>
      <c r="B440" s="31" t="s">
        <v>523</v>
      </c>
      <c r="C440" s="31">
        <v>685.45</v>
      </c>
      <c r="D440" s="40">
        <v>696.4666666666667</v>
      </c>
      <c r="E440" s="40">
        <v>669.13333333333344</v>
      </c>
      <c r="F440" s="40">
        <v>652.81666666666672</v>
      </c>
      <c r="G440" s="40">
        <v>625.48333333333346</v>
      </c>
      <c r="H440" s="40">
        <v>712.78333333333342</v>
      </c>
      <c r="I440" s="40">
        <v>740.11666666666667</v>
      </c>
      <c r="J440" s="40">
        <v>756.43333333333339</v>
      </c>
      <c r="K440" s="31">
        <v>723.8</v>
      </c>
      <c r="L440" s="31">
        <v>680.15</v>
      </c>
      <c r="M440" s="31">
        <v>0.62677000000000005</v>
      </c>
      <c r="N440" s="1"/>
      <c r="O440" s="1"/>
    </row>
    <row r="441" spans="1:15" ht="12.75" customHeight="1">
      <c r="A441" s="31">
        <v>431</v>
      </c>
      <c r="B441" s="31" t="s">
        <v>521</v>
      </c>
      <c r="C441" s="31">
        <v>415.25</v>
      </c>
      <c r="D441" s="40">
        <v>418.13333333333338</v>
      </c>
      <c r="E441" s="40">
        <v>408.26666666666677</v>
      </c>
      <c r="F441" s="40">
        <v>401.28333333333336</v>
      </c>
      <c r="G441" s="40">
        <v>391.41666666666674</v>
      </c>
      <c r="H441" s="40">
        <v>425.11666666666679</v>
      </c>
      <c r="I441" s="40">
        <v>434.98333333333346</v>
      </c>
      <c r="J441" s="40">
        <v>441.96666666666681</v>
      </c>
      <c r="K441" s="31">
        <v>428</v>
      </c>
      <c r="L441" s="31">
        <v>411.15</v>
      </c>
      <c r="M441" s="31">
        <v>1.45678</v>
      </c>
      <c r="N441" s="1"/>
      <c r="O441" s="1"/>
    </row>
    <row r="442" spans="1:15" ht="12.75" customHeight="1">
      <c r="A442" s="31">
        <v>432</v>
      </c>
      <c r="B442" s="31" t="s">
        <v>522</v>
      </c>
      <c r="C442" s="31">
        <v>2285.1</v>
      </c>
      <c r="D442" s="40">
        <v>2294.1999999999998</v>
      </c>
      <c r="E442" s="40">
        <v>2262.5999999999995</v>
      </c>
      <c r="F442" s="40">
        <v>2240.0999999999995</v>
      </c>
      <c r="G442" s="40">
        <v>2208.4999999999991</v>
      </c>
      <c r="H442" s="40">
        <v>2316.6999999999998</v>
      </c>
      <c r="I442" s="40">
        <v>2348.3000000000002</v>
      </c>
      <c r="J442" s="40">
        <v>2370.8000000000002</v>
      </c>
      <c r="K442" s="31">
        <v>2325.8000000000002</v>
      </c>
      <c r="L442" s="31">
        <v>2271.6999999999998</v>
      </c>
      <c r="M442" s="31">
        <v>0.47883999999999999</v>
      </c>
      <c r="N442" s="1"/>
      <c r="O442" s="1"/>
    </row>
    <row r="443" spans="1:15" ht="12.75" customHeight="1">
      <c r="A443" s="31">
        <v>433</v>
      </c>
      <c r="B443" s="31" t="s">
        <v>524</v>
      </c>
      <c r="C443" s="31">
        <v>482.05</v>
      </c>
      <c r="D443" s="40">
        <v>489.45000000000005</v>
      </c>
      <c r="E443" s="40">
        <v>471.55000000000007</v>
      </c>
      <c r="F443" s="40">
        <v>461.05</v>
      </c>
      <c r="G443" s="40">
        <v>443.15000000000003</v>
      </c>
      <c r="H443" s="40">
        <v>499.9500000000001</v>
      </c>
      <c r="I443" s="40">
        <v>517.85000000000014</v>
      </c>
      <c r="J443" s="40">
        <v>528.35000000000014</v>
      </c>
      <c r="K443" s="31">
        <v>507.35</v>
      </c>
      <c r="L443" s="31">
        <v>478.95</v>
      </c>
      <c r="M443" s="31">
        <v>4.9155300000000004</v>
      </c>
      <c r="N443" s="1"/>
      <c r="O443" s="1"/>
    </row>
    <row r="444" spans="1:15" ht="12.75" customHeight="1">
      <c r="A444" s="31">
        <v>434</v>
      </c>
      <c r="B444" s="31" t="s">
        <v>525</v>
      </c>
      <c r="C444" s="31">
        <v>6.8</v>
      </c>
      <c r="D444" s="40">
        <v>6.8666666666666663</v>
      </c>
      <c r="E444" s="40">
        <v>6.6333333333333329</v>
      </c>
      <c r="F444" s="40">
        <v>6.4666666666666668</v>
      </c>
      <c r="G444" s="40">
        <v>6.2333333333333334</v>
      </c>
      <c r="H444" s="40">
        <v>7.0333333333333323</v>
      </c>
      <c r="I444" s="40">
        <v>7.2666666666666648</v>
      </c>
      <c r="J444" s="40">
        <v>7.4333333333333318</v>
      </c>
      <c r="K444" s="31">
        <v>7.1</v>
      </c>
      <c r="L444" s="31">
        <v>6.7</v>
      </c>
      <c r="M444" s="31">
        <v>477.14037999999999</v>
      </c>
      <c r="N444" s="1"/>
      <c r="O444" s="1"/>
    </row>
    <row r="445" spans="1:15" ht="12.75" customHeight="1">
      <c r="A445" s="31">
        <v>435</v>
      </c>
      <c r="B445" s="31" t="s">
        <v>512</v>
      </c>
      <c r="C445" s="31">
        <v>384.9</v>
      </c>
      <c r="D445" s="40">
        <v>385.61666666666662</v>
      </c>
      <c r="E445" s="40">
        <v>379.43333333333322</v>
      </c>
      <c r="F445" s="40">
        <v>373.96666666666658</v>
      </c>
      <c r="G445" s="40">
        <v>367.78333333333319</v>
      </c>
      <c r="H445" s="40">
        <v>391.08333333333326</v>
      </c>
      <c r="I445" s="40">
        <v>397.26666666666665</v>
      </c>
      <c r="J445" s="40">
        <v>402.73333333333329</v>
      </c>
      <c r="K445" s="31">
        <v>391.8</v>
      </c>
      <c r="L445" s="31">
        <v>380.15</v>
      </c>
      <c r="M445" s="31">
        <v>7.9258899999999999</v>
      </c>
      <c r="N445" s="1"/>
      <c r="O445" s="1"/>
    </row>
    <row r="446" spans="1:15" ht="12.75" customHeight="1">
      <c r="A446" s="31">
        <v>436</v>
      </c>
      <c r="B446" s="31" t="s">
        <v>526</v>
      </c>
      <c r="C446" s="31">
        <v>979.2</v>
      </c>
      <c r="D446" s="40">
        <v>988.25</v>
      </c>
      <c r="E446" s="40">
        <v>966.45</v>
      </c>
      <c r="F446" s="40">
        <v>953.7</v>
      </c>
      <c r="G446" s="40">
        <v>931.90000000000009</v>
      </c>
      <c r="H446" s="40">
        <v>1001</v>
      </c>
      <c r="I446" s="40">
        <v>1022.8</v>
      </c>
      <c r="J446" s="40">
        <v>1035.55</v>
      </c>
      <c r="K446" s="31">
        <v>1010.05</v>
      </c>
      <c r="L446" s="31">
        <v>975.5</v>
      </c>
      <c r="M446" s="31">
        <v>0.23723</v>
      </c>
      <c r="N446" s="1"/>
      <c r="O446" s="1"/>
    </row>
    <row r="447" spans="1:15" ht="12.75" customHeight="1">
      <c r="A447" s="31">
        <v>437</v>
      </c>
      <c r="B447" s="31" t="s">
        <v>277</v>
      </c>
      <c r="C447" s="31">
        <v>585.65</v>
      </c>
      <c r="D447" s="40">
        <v>592.06666666666672</v>
      </c>
      <c r="E447" s="40">
        <v>575.13333333333344</v>
      </c>
      <c r="F447" s="40">
        <v>564.61666666666667</v>
      </c>
      <c r="G447" s="40">
        <v>547.68333333333339</v>
      </c>
      <c r="H447" s="40">
        <v>602.58333333333348</v>
      </c>
      <c r="I447" s="40">
        <v>619.51666666666665</v>
      </c>
      <c r="J447" s="40">
        <v>630.03333333333353</v>
      </c>
      <c r="K447" s="31">
        <v>609</v>
      </c>
      <c r="L447" s="31">
        <v>581.54999999999995</v>
      </c>
      <c r="M447" s="31">
        <v>6.7407500000000002</v>
      </c>
      <c r="N447" s="1"/>
      <c r="O447" s="1"/>
    </row>
    <row r="448" spans="1:15" ht="12.75" customHeight="1">
      <c r="A448" s="31">
        <v>438</v>
      </c>
      <c r="B448" s="31" t="s">
        <v>531</v>
      </c>
      <c r="C448" s="31">
        <v>1785.35</v>
      </c>
      <c r="D448" s="40">
        <v>1819.95</v>
      </c>
      <c r="E448" s="40">
        <v>1750.2</v>
      </c>
      <c r="F448" s="40">
        <v>1715.05</v>
      </c>
      <c r="G448" s="40">
        <v>1645.3</v>
      </c>
      <c r="H448" s="40">
        <v>1855.1000000000001</v>
      </c>
      <c r="I448" s="40">
        <v>1924.8500000000001</v>
      </c>
      <c r="J448" s="40">
        <v>1960.0000000000002</v>
      </c>
      <c r="K448" s="31">
        <v>1889.7</v>
      </c>
      <c r="L448" s="31">
        <v>1784.8</v>
      </c>
      <c r="M448" s="31">
        <v>4.1186199999999999</v>
      </c>
      <c r="N448" s="1"/>
      <c r="O448" s="1"/>
    </row>
    <row r="449" spans="1:15" ht="12.75" customHeight="1">
      <c r="A449" s="31">
        <v>439</v>
      </c>
      <c r="B449" s="31" t="s">
        <v>532</v>
      </c>
      <c r="C449" s="31">
        <v>12475.3</v>
      </c>
      <c r="D449" s="40">
        <v>12525.1</v>
      </c>
      <c r="E449" s="40">
        <v>12250.2</v>
      </c>
      <c r="F449" s="40">
        <v>12025.1</v>
      </c>
      <c r="G449" s="40">
        <v>11750.2</v>
      </c>
      <c r="H449" s="40">
        <v>12750.2</v>
      </c>
      <c r="I449" s="40">
        <v>13025.099999999999</v>
      </c>
      <c r="J449" s="40">
        <v>13250.2</v>
      </c>
      <c r="K449" s="31">
        <v>12800</v>
      </c>
      <c r="L449" s="31">
        <v>12300</v>
      </c>
      <c r="M449" s="31">
        <v>2.3050000000000001E-2</v>
      </c>
      <c r="N449" s="1"/>
      <c r="O449" s="1"/>
    </row>
    <row r="450" spans="1:15" ht="12.75" customHeight="1">
      <c r="A450" s="31">
        <v>440</v>
      </c>
      <c r="B450" s="31" t="s">
        <v>197</v>
      </c>
      <c r="C450" s="31">
        <v>883.6</v>
      </c>
      <c r="D450" s="40">
        <v>890.55000000000007</v>
      </c>
      <c r="E450" s="40">
        <v>871.70000000000016</v>
      </c>
      <c r="F450" s="40">
        <v>859.80000000000007</v>
      </c>
      <c r="G450" s="40">
        <v>840.95000000000016</v>
      </c>
      <c r="H450" s="40">
        <v>902.45000000000016</v>
      </c>
      <c r="I450" s="40">
        <v>921.30000000000007</v>
      </c>
      <c r="J450" s="40">
        <v>933.20000000000016</v>
      </c>
      <c r="K450" s="31">
        <v>909.4</v>
      </c>
      <c r="L450" s="31">
        <v>878.65</v>
      </c>
      <c r="M450" s="31">
        <v>12.655200000000001</v>
      </c>
      <c r="N450" s="1"/>
      <c r="O450" s="1"/>
    </row>
    <row r="451" spans="1:15" ht="12.75" customHeight="1">
      <c r="A451" s="31">
        <v>441</v>
      </c>
      <c r="B451" s="31" t="s">
        <v>533</v>
      </c>
      <c r="C451" s="31">
        <v>204.25</v>
      </c>
      <c r="D451" s="40">
        <v>205.1</v>
      </c>
      <c r="E451" s="40">
        <v>202.2</v>
      </c>
      <c r="F451" s="40">
        <v>200.15</v>
      </c>
      <c r="G451" s="40">
        <v>197.25</v>
      </c>
      <c r="H451" s="40">
        <v>207.14999999999998</v>
      </c>
      <c r="I451" s="40">
        <v>210.05</v>
      </c>
      <c r="J451" s="40">
        <v>212.09999999999997</v>
      </c>
      <c r="K451" s="31">
        <v>208</v>
      </c>
      <c r="L451" s="31">
        <v>203.05</v>
      </c>
      <c r="M451" s="31">
        <v>7.3453099999999996</v>
      </c>
      <c r="N451" s="1"/>
      <c r="O451" s="1"/>
    </row>
    <row r="452" spans="1:15" ht="12.75" customHeight="1">
      <c r="A452" s="31">
        <v>442</v>
      </c>
      <c r="B452" s="31" t="s">
        <v>534</v>
      </c>
      <c r="C452" s="31">
        <v>1354.2</v>
      </c>
      <c r="D452" s="40">
        <v>1347.9166666666667</v>
      </c>
      <c r="E452" s="40">
        <v>1316.2833333333335</v>
      </c>
      <c r="F452" s="40">
        <v>1278.3666666666668</v>
      </c>
      <c r="G452" s="40">
        <v>1246.7333333333336</v>
      </c>
      <c r="H452" s="40">
        <v>1385.8333333333335</v>
      </c>
      <c r="I452" s="40">
        <v>1417.4666666666667</v>
      </c>
      <c r="J452" s="40">
        <v>1455.3833333333334</v>
      </c>
      <c r="K452" s="31">
        <v>1379.55</v>
      </c>
      <c r="L452" s="31">
        <v>1310</v>
      </c>
      <c r="M452" s="31">
        <v>3.9546999999999999</v>
      </c>
      <c r="N452" s="1"/>
      <c r="O452" s="1"/>
    </row>
    <row r="453" spans="1:15" ht="12.75" customHeight="1">
      <c r="A453" s="31">
        <v>443</v>
      </c>
      <c r="B453" s="31" t="s">
        <v>198</v>
      </c>
      <c r="C453" s="31">
        <v>726.35</v>
      </c>
      <c r="D453" s="40">
        <v>728.73333333333323</v>
      </c>
      <c r="E453" s="40">
        <v>718.66666666666652</v>
      </c>
      <c r="F453" s="40">
        <v>710.98333333333323</v>
      </c>
      <c r="G453" s="40">
        <v>700.91666666666652</v>
      </c>
      <c r="H453" s="40">
        <v>736.41666666666652</v>
      </c>
      <c r="I453" s="40">
        <v>746.48333333333335</v>
      </c>
      <c r="J453" s="40">
        <v>754.16666666666652</v>
      </c>
      <c r="K453" s="31">
        <v>738.8</v>
      </c>
      <c r="L453" s="31">
        <v>721.05</v>
      </c>
      <c r="M453" s="31">
        <v>16.938189999999999</v>
      </c>
      <c r="N453" s="1"/>
      <c r="O453" s="1"/>
    </row>
    <row r="454" spans="1:15" ht="12.75" customHeight="1">
      <c r="A454" s="31">
        <v>444</v>
      </c>
      <c r="B454" s="31" t="s">
        <v>278</v>
      </c>
      <c r="C454" s="31">
        <v>5732.65</v>
      </c>
      <c r="D454" s="40">
        <v>5791.833333333333</v>
      </c>
      <c r="E454" s="40">
        <v>5648.6666666666661</v>
      </c>
      <c r="F454" s="40">
        <v>5564.6833333333334</v>
      </c>
      <c r="G454" s="40">
        <v>5421.5166666666664</v>
      </c>
      <c r="H454" s="40">
        <v>5875.8166666666657</v>
      </c>
      <c r="I454" s="40">
        <v>6018.9833333333318</v>
      </c>
      <c r="J454" s="40">
        <v>6102.9666666666653</v>
      </c>
      <c r="K454" s="31">
        <v>5935</v>
      </c>
      <c r="L454" s="31">
        <v>5707.85</v>
      </c>
      <c r="M454" s="31">
        <v>1.6936899999999999</v>
      </c>
      <c r="N454" s="1"/>
      <c r="O454" s="1"/>
    </row>
    <row r="455" spans="1:15" ht="12.75" customHeight="1">
      <c r="A455" s="31">
        <v>445</v>
      </c>
      <c r="B455" s="31" t="s">
        <v>199</v>
      </c>
      <c r="C455" s="31">
        <v>470.2</v>
      </c>
      <c r="D455" s="40">
        <v>475.75</v>
      </c>
      <c r="E455" s="40">
        <v>462.65</v>
      </c>
      <c r="F455" s="40">
        <v>455.09999999999997</v>
      </c>
      <c r="G455" s="40">
        <v>441.99999999999994</v>
      </c>
      <c r="H455" s="40">
        <v>483.3</v>
      </c>
      <c r="I455" s="40">
        <v>496.40000000000003</v>
      </c>
      <c r="J455" s="40">
        <v>503.95000000000005</v>
      </c>
      <c r="K455" s="31">
        <v>488.85</v>
      </c>
      <c r="L455" s="31">
        <v>468.2</v>
      </c>
      <c r="M455" s="31">
        <v>273.41178000000002</v>
      </c>
      <c r="N455" s="1"/>
      <c r="O455" s="1"/>
    </row>
    <row r="456" spans="1:15" ht="12.75" customHeight="1">
      <c r="A456" s="31">
        <v>446</v>
      </c>
      <c r="B456" s="31" t="s">
        <v>535</v>
      </c>
      <c r="C456" s="31">
        <v>230.55</v>
      </c>
      <c r="D456" s="40">
        <v>235.85</v>
      </c>
      <c r="E456" s="40">
        <v>221.85</v>
      </c>
      <c r="F456" s="40">
        <v>213.15</v>
      </c>
      <c r="G456" s="40">
        <v>199.15</v>
      </c>
      <c r="H456" s="40">
        <v>244.54999999999998</v>
      </c>
      <c r="I456" s="40">
        <v>258.54999999999995</v>
      </c>
      <c r="J456" s="40">
        <v>267.25</v>
      </c>
      <c r="K456" s="31">
        <v>249.85</v>
      </c>
      <c r="L456" s="31">
        <v>227.15</v>
      </c>
      <c r="M456" s="31">
        <v>67.116510000000005</v>
      </c>
      <c r="N456" s="1"/>
      <c r="O456" s="1"/>
    </row>
    <row r="457" spans="1:15" ht="12.75" customHeight="1">
      <c r="A457" s="31">
        <v>447</v>
      </c>
      <c r="B457" s="31" t="s">
        <v>200</v>
      </c>
      <c r="C457" s="31">
        <v>215.8</v>
      </c>
      <c r="D457" s="40">
        <v>217.5</v>
      </c>
      <c r="E457" s="40">
        <v>212.3</v>
      </c>
      <c r="F457" s="40">
        <v>208.8</v>
      </c>
      <c r="G457" s="40">
        <v>203.60000000000002</v>
      </c>
      <c r="H457" s="40">
        <v>221</v>
      </c>
      <c r="I457" s="40">
        <v>226.2</v>
      </c>
      <c r="J457" s="40">
        <v>229.7</v>
      </c>
      <c r="K457" s="31">
        <v>222.7</v>
      </c>
      <c r="L457" s="31">
        <v>214</v>
      </c>
      <c r="M457" s="31">
        <v>388.13929000000002</v>
      </c>
      <c r="N457" s="1"/>
      <c r="O457" s="1"/>
    </row>
    <row r="458" spans="1:15" ht="12.75" customHeight="1">
      <c r="A458" s="31">
        <v>448</v>
      </c>
      <c r="B458" s="31" t="s">
        <v>201</v>
      </c>
      <c r="C458" s="31">
        <v>1132.0999999999999</v>
      </c>
      <c r="D458" s="40">
        <v>1138.6499999999999</v>
      </c>
      <c r="E458" s="40">
        <v>1118.4499999999998</v>
      </c>
      <c r="F458" s="40">
        <v>1104.8</v>
      </c>
      <c r="G458" s="40">
        <v>1084.5999999999999</v>
      </c>
      <c r="H458" s="40">
        <v>1152.2999999999997</v>
      </c>
      <c r="I458" s="40">
        <v>1172.5</v>
      </c>
      <c r="J458" s="40">
        <v>1186.1499999999996</v>
      </c>
      <c r="K458" s="31">
        <v>1158.8499999999999</v>
      </c>
      <c r="L458" s="31">
        <v>1125</v>
      </c>
      <c r="M458" s="31">
        <v>47.435020000000002</v>
      </c>
      <c r="N458" s="1"/>
      <c r="O458" s="1"/>
    </row>
    <row r="459" spans="1:15" ht="12.75" customHeight="1">
      <c r="A459" s="31">
        <v>449</v>
      </c>
      <c r="B459" s="31" t="s">
        <v>861</v>
      </c>
      <c r="C459" s="31">
        <v>739.35</v>
      </c>
      <c r="D459" s="40">
        <v>748.45000000000016</v>
      </c>
      <c r="E459" s="40">
        <v>725.95000000000027</v>
      </c>
      <c r="F459" s="40">
        <v>712.55000000000007</v>
      </c>
      <c r="G459" s="40">
        <v>690.05000000000018</v>
      </c>
      <c r="H459" s="40">
        <v>761.85000000000036</v>
      </c>
      <c r="I459" s="40">
        <v>784.35000000000014</v>
      </c>
      <c r="J459" s="40">
        <v>797.75000000000045</v>
      </c>
      <c r="K459" s="31">
        <v>770.95</v>
      </c>
      <c r="L459" s="31">
        <v>735.05</v>
      </c>
      <c r="M459" s="31">
        <v>0.61812999999999996</v>
      </c>
      <c r="N459" s="1"/>
      <c r="O459" s="1"/>
    </row>
    <row r="460" spans="1:15" ht="12.75" customHeight="1">
      <c r="A460" s="31">
        <v>450</v>
      </c>
      <c r="B460" s="31" t="s">
        <v>527</v>
      </c>
      <c r="C460" s="31">
        <v>2233.3000000000002</v>
      </c>
      <c r="D460" s="40">
        <v>2234.9500000000003</v>
      </c>
      <c r="E460" s="40">
        <v>2199.9000000000005</v>
      </c>
      <c r="F460" s="40">
        <v>2166.5000000000005</v>
      </c>
      <c r="G460" s="40">
        <v>2131.4500000000007</v>
      </c>
      <c r="H460" s="40">
        <v>2268.3500000000004</v>
      </c>
      <c r="I460" s="40">
        <v>2303.4000000000005</v>
      </c>
      <c r="J460" s="40">
        <v>2336.8000000000002</v>
      </c>
      <c r="K460" s="31">
        <v>2270</v>
      </c>
      <c r="L460" s="31">
        <v>2201.5500000000002</v>
      </c>
      <c r="M460" s="31">
        <v>0.37143999999999999</v>
      </c>
      <c r="N460" s="1"/>
      <c r="O460" s="1"/>
    </row>
    <row r="461" spans="1:15" ht="12.75" customHeight="1">
      <c r="A461" s="31">
        <v>451</v>
      </c>
      <c r="B461" s="31" t="s">
        <v>528</v>
      </c>
      <c r="C461" s="31">
        <v>780</v>
      </c>
      <c r="D461" s="40">
        <v>788.48333333333323</v>
      </c>
      <c r="E461" s="40">
        <v>766.51666666666642</v>
      </c>
      <c r="F461" s="40">
        <v>753.03333333333319</v>
      </c>
      <c r="G461" s="40">
        <v>731.06666666666638</v>
      </c>
      <c r="H461" s="40">
        <v>801.96666666666647</v>
      </c>
      <c r="I461" s="40">
        <v>823.93333333333339</v>
      </c>
      <c r="J461" s="40">
        <v>837.41666666666652</v>
      </c>
      <c r="K461" s="31">
        <v>810.45</v>
      </c>
      <c r="L461" s="31">
        <v>775</v>
      </c>
      <c r="M461" s="31">
        <v>0.17391000000000001</v>
      </c>
      <c r="N461" s="1"/>
      <c r="O461" s="1"/>
    </row>
    <row r="462" spans="1:15" ht="12.75" customHeight="1">
      <c r="A462" s="31">
        <v>452</v>
      </c>
      <c r="B462" s="31" t="s">
        <v>202</v>
      </c>
      <c r="C462" s="31">
        <v>3584.35</v>
      </c>
      <c r="D462" s="40">
        <v>3603.1333333333332</v>
      </c>
      <c r="E462" s="40">
        <v>3554.9166666666665</v>
      </c>
      <c r="F462" s="40">
        <v>3525.4833333333331</v>
      </c>
      <c r="G462" s="40">
        <v>3477.2666666666664</v>
      </c>
      <c r="H462" s="40">
        <v>3632.5666666666666</v>
      </c>
      <c r="I462" s="40">
        <v>3680.7833333333338</v>
      </c>
      <c r="J462" s="40">
        <v>3710.2166666666667</v>
      </c>
      <c r="K462" s="31">
        <v>3651.35</v>
      </c>
      <c r="L462" s="31">
        <v>3573.7</v>
      </c>
      <c r="M462" s="31">
        <v>43.339919999999999</v>
      </c>
      <c r="N462" s="1"/>
      <c r="O462" s="1"/>
    </row>
    <row r="463" spans="1:15" ht="12.75" customHeight="1">
      <c r="A463" s="31">
        <v>453</v>
      </c>
      <c r="B463" s="31" t="s">
        <v>536</v>
      </c>
      <c r="C463" s="31">
        <v>4172.1499999999996</v>
      </c>
      <c r="D463" s="40">
        <v>4155.8833333333332</v>
      </c>
      <c r="E463" s="40">
        <v>4126.3666666666668</v>
      </c>
      <c r="F463" s="40">
        <v>4080.5833333333339</v>
      </c>
      <c r="G463" s="40">
        <v>4051.0666666666675</v>
      </c>
      <c r="H463" s="40">
        <v>4201.6666666666661</v>
      </c>
      <c r="I463" s="40">
        <v>4231.1833333333325</v>
      </c>
      <c r="J463" s="40">
        <v>4276.9666666666653</v>
      </c>
      <c r="K463" s="31">
        <v>4185.3999999999996</v>
      </c>
      <c r="L463" s="31">
        <v>4110.1000000000004</v>
      </c>
      <c r="M463" s="31">
        <v>0.1052</v>
      </c>
      <c r="N463" s="1"/>
      <c r="O463" s="1"/>
    </row>
    <row r="464" spans="1:15" ht="12.75" customHeight="1">
      <c r="A464" s="31">
        <v>454</v>
      </c>
      <c r="B464" s="31" t="s">
        <v>203</v>
      </c>
      <c r="C464" s="31">
        <v>1642.85</v>
      </c>
      <c r="D464" s="40">
        <v>1648.25</v>
      </c>
      <c r="E464" s="40">
        <v>1621.5</v>
      </c>
      <c r="F464" s="40">
        <v>1600.15</v>
      </c>
      <c r="G464" s="40">
        <v>1573.4</v>
      </c>
      <c r="H464" s="40">
        <v>1669.6</v>
      </c>
      <c r="I464" s="40">
        <v>1696.35</v>
      </c>
      <c r="J464" s="40">
        <v>1717.6999999999998</v>
      </c>
      <c r="K464" s="31">
        <v>1675</v>
      </c>
      <c r="L464" s="31">
        <v>1626.9</v>
      </c>
      <c r="M464" s="31">
        <v>34.050840000000001</v>
      </c>
      <c r="N464" s="1"/>
      <c r="O464" s="1"/>
    </row>
    <row r="465" spans="1:15" ht="12.75" customHeight="1">
      <c r="A465" s="31">
        <v>455</v>
      </c>
      <c r="B465" s="31" t="s">
        <v>538</v>
      </c>
      <c r="C465" s="31">
        <v>1639</v>
      </c>
      <c r="D465" s="40">
        <v>1663.3333333333333</v>
      </c>
      <c r="E465" s="40">
        <v>1590.6666666666665</v>
      </c>
      <c r="F465" s="40">
        <v>1542.3333333333333</v>
      </c>
      <c r="G465" s="40">
        <v>1469.6666666666665</v>
      </c>
      <c r="H465" s="40">
        <v>1711.6666666666665</v>
      </c>
      <c r="I465" s="40">
        <v>1784.333333333333</v>
      </c>
      <c r="J465" s="40">
        <v>1832.6666666666665</v>
      </c>
      <c r="K465" s="31">
        <v>1736</v>
      </c>
      <c r="L465" s="31">
        <v>1615</v>
      </c>
      <c r="M465" s="31">
        <v>1.2942199999999999</v>
      </c>
      <c r="N465" s="1"/>
      <c r="O465" s="1"/>
    </row>
    <row r="466" spans="1:15" ht="12.75" customHeight="1">
      <c r="A466" s="31">
        <v>456</v>
      </c>
      <c r="B466" s="31" t="s">
        <v>539</v>
      </c>
      <c r="C466" s="31">
        <v>1029</v>
      </c>
      <c r="D466" s="40">
        <v>1033.4166666666667</v>
      </c>
      <c r="E466" s="40">
        <v>1012.3333333333335</v>
      </c>
      <c r="F466" s="40">
        <v>995.66666666666674</v>
      </c>
      <c r="G466" s="40">
        <v>974.58333333333348</v>
      </c>
      <c r="H466" s="40">
        <v>1050.0833333333335</v>
      </c>
      <c r="I466" s="40">
        <v>1071.166666666667</v>
      </c>
      <c r="J466" s="40">
        <v>1087.8333333333335</v>
      </c>
      <c r="K466" s="31">
        <v>1054.5</v>
      </c>
      <c r="L466" s="31">
        <v>1016.75</v>
      </c>
      <c r="M466" s="31">
        <v>1.01762</v>
      </c>
      <c r="N466" s="1"/>
      <c r="O466" s="1"/>
    </row>
    <row r="467" spans="1:15" ht="12.75" customHeight="1">
      <c r="A467" s="31">
        <v>457</v>
      </c>
      <c r="B467" s="31" t="s">
        <v>543</v>
      </c>
      <c r="C467" s="31">
        <v>1553.15</v>
      </c>
      <c r="D467" s="40">
        <v>1571.0333333333335</v>
      </c>
      <c r="E467" s="40">
        <v>1531.166666666667</v>
      </c>
      <c r="F467" s="40">
        <v>1509.1833333333334</v>
      </c>
      <c r="G467" s="40">
        <v>1469.3166666666668</v>
      </c>
      <c r="H467" s="40">
        <v>1593.0166666666671</v>
      </c>
      <c r="I467" s="40">
        <v>1632.8833333333334</v>
      </c>
      <c r="J467" s="40">
        <v>1654.8666666666672</v>
      </c>
      <c r="K467" s="31">
        <v>1610.9</v>
      </c>
      <c r="L467" s="31">
        <v>1549.05</v>
      </c>
      <c r="M467" s="31">
        <v>1.6002799999999999</v>
      </c>
      <c r="N467" s="1"/>
      <c r="O467" s="1"/>
    </row>
    <row r="468" spans="1:15" ht="12.75" customHeight="1">
      <c r="A468" s="31">
        <v>458</v>
      </c>
      <c r="B468" s="31" t="s">
        <v>540</v>
      </c>
      <c r="C468" s="31">
        <v>1835.25</v>
      </c>
      <c r="D468" s="40">
        <v>1837.75</v>
      </c>
      <c r="E468" s="40">
        <v>1807.5</v>
      </c>
      <c r="F468" s="40">
        <v>1779.75</v>
      </c>
      <c r="G468" s="40">
        <v>1749.5</v>
      </c>
      <c r="H468" s="40">
        <v>1865.5</v>
      </c>
      <c r="I468" s="40">
        <v>1895.75</v>
      </c>
      <c r="J468" s="40">
        <v>1923.5</v>
      </c>
      <c r="K468" s="31">
        <v>1868</v>
      </c>
      <c r="L468" s="31">
        <v>1810</v>
      </c>
      <c r="M468" s="31">
        <v>1.3703799999999999</v>
      </c>
      <c r="N468" s="1"/>
      <c r="O468" s="1"/>
    </row>
    <row r="469" spans="1:15" ht="12.75" customHeight="1">
      <c r="A469" s="31">
        <v>459</v>
      </c>
      <c r="B469" s="31" t="s">
        <v>204</v>
      </c>
      <c r="C469" s="31">
        <v>2280.4</v>
      </c>
      <c r="D469" s="40">
        <v>2292.2666666666669</v>
      </c>
      <c r="E469" s="40">
        <v>2245.2333333333336</v>
      </c>
      <c r="F469" s="40">
        <v>2210.0666666666666</v>
      </c>
      <c r="G469" s="40">
        <v>2163.0333333333333</v>
      </c>
      <c r="H469" s="40">
        <v>2327.4333333333338</v>
      </c>
      <c r="I469" s="40">
        <v>2374.4666666666676</v>
      </c>
      <c r="J469" s="40">
        <v>2409.6333333333341</v>
      </c>
      <c r="K469" s="31">
        <v>2339.3000000000002</v>
      </c>
      <c r="L469" s="31">
        <v>2257.1</v>
      </c>
      <c r="M469" s="31">
        <v>15.91893</v>
      </c>
      <c r="N469" s="1"/>
      <c r="O469" s="1"/>
    </row>
    <row r="470" spans="1:15" ht="12.75" customHeight="1">
      <c r="A470" s="31">
        <v>460</v>
      </c>
      <c r="B470" s="31" t="s">
        <v>205</v>
      </c>
      <c r="C470" s="31">
        <v>3081.3</v>
      </c>
      <c r="D470" s="40">
        <v>3080.8333333333335</v>
      </c>
      <c r="E470" s="40">
        <v>3049.666666666667</v>
      </c>
      <c r="F470" s="40">
        <v>3018.0333333333333</v>
      </c>
      <c r="G470" s="40">
        <v>2986.8666666666668</v>
      </c>
      <c r="H470" s="40">
        <v>3112.4666666666672</v>
      </c>
      <c r="I470" s="40">
        <v>3143.6333333333341</v>
      </c>
      <c r="J470" s="40">
        <v>3175.2666666666673</v>
      </c>
      <c r="K470" s="31">
        <v>3112</v>
      </c>
      <c r="L470" s="31">
        <v>3049.2</v>
      </c>
      <c r="M470" s="31">
        <v>1.60595</v>
      </c>
      <c r="N470" s="1"/>
      <c r="O470" s="1"/>
    </row>
    <row r="471" spans="1:15" ht="12.75" customHeight="1">
      <c r="A471" s="31">
        <v>461</v>
      </c>
      <c r="B471" s="31" t="s">
        <v>206</v>
      </c>
      <c r="C471" s="31">
        <v>544.45000000000005</v>
      </c>
      <c r="D471" s="40">
        <v>547.85</v>
      </c>
      <c r="E471" s="40">
        <v>535.70000000000005</v>
      </c>
      <c r="F471" s="40">
        <v>526.95000000000005</v>
      </c>
      <c r="G471" s="40">
        <v>514.80000000000007</v>
      </c>
      <c r="H471" s="40">
        <v>556.6</v>
      </c>
      <c r="I471" s="40">
        <v>568.74999999999989</v>
      </c>
      <c r="J471" s="40">
        <v>577.5</v>
      </c>
      <c r="K471" s="31">
        <v>560</v>
      </c>
      <c r="L471" s="31">
        <v>539.1</v>
      </c>
      <c r="M471" s="31">
        <v>14.26816</v>
      </c>
      <c r="N471" s="1"/>
      <c r="O471" s="1"/>
    </row>
    <row r="472" spans="1:15" ht="12.75" customHeight="1">
      <c r="A472" s="31">
        <v>462</v>
      </c>
      <c r="B472" s="31" t="s">
        <v>207</v>
      </c>
      <c r="C472" s="31">
        <v>1035.0999999999999</v>
      </c>
      <c r="D472" s="40">
        <v>1037.3833333333334</v>
      </c>
      <c r="E472" s="40">
        <v>1010.8666666666668</v>
      </c>
      <c r="F472" s="40">
        <v>986.63333333333333</v>
      </c>
      <c r="G472" s="40">
        <v>960.11666666666667</v>
      </c>
      <c r="H472" s="40">
        <v>1061.6166666666668</v>
      </c>
      <c r="I472" s="40">
        <v>1088.1333333333337</v>
      </c>
      <c r="J472" s="40">
        <v>1112.366666666667</v>
      </c>
      <c r="K472" s="31">
        <v>1063.9000000000001</v>
      </c>
      <c r="L472" s="31">
        <v>1013.15</v>
      </c>
      <c r="M472" s="31">
        <v>8.0580300000000005</v>
      </c>
      <c r="N472" s="1"/>
      <c r="O472" s="1"/>
    </row>
    <row r="473" spans="1:15" ht="12.75" customHeight="1">
      <c r="A473" s="31">
        <v>463</v>
      </c>
      <c r="B473" s="31" t="s">
        <v>541</v>
      </c>
      <c r="C473" s="31">
        <v>54.85</v>
      </c>
      <c r="D473" s="40">
        <v>56.016666666666673</v>
      </c>
      <c r="E473" s="40">
        <v>53.333333333333343</v>
      </c>
      <c r="F473" s="40">
        <v>51.81666666666667</v>
      </c>
      <c r="G473" s="40">
        <v>49.13333333333334</v>
      </c>
      <c r="H473" s="40">
        <v>57.533333333333346</v>
      </c>
      <c r="I473" s="40">
        <v>60.216666666666669</v>
      </c>
      <c r="J473" s="40">
        <v>61.733333333333348</v>
      </c>
      <c r="K473" s="31">
        <v>58.7</v>
      </c>
      <c r="L473" s="31">
        <v>54.5</v>
      </c>
      <c r="M473" s="31">
        <v>298.72805</v>
      </c>
      <c r="N473" s="1"/>
      <c r="O473" s="1"/>
    </row>
    <row r="474" spans="1:15" ht="12.75" customHeight="1">
      <c r="A474" s="31">
        <v>464</v>
      </c>
      <c r="B474" s="31" t="s">
        <v>542</v>
      </c>
      <c r="C474" s="31">
        <v>174.95</v>
      </c>
      <c r="D474" s="40">
        <v>176.95000000000002</v>
      </c>
      <c r="E474" s="40">
        <v>170.35000000000002</v>
      </c>
      <c r="F474" s="40">
        <v>165.75</v>
      </c>
      <c r="G474" s="40">
        <v>159.15</v>
      </c>
      <c r="H474" s="40">
        <v>181.55000000000004</v>
      </c>
      <c r="I474" s="40">
        <v>188.15</v>
      </c>
      <c r="J474" s="40">
        <v>192.75000000000006</v>
      </c>
      <c r="K474" s="31">
        <v>183.55</v>
      </c>
      <c r="L474" s="31">
        <v>172.35</v>
      </c>
      <c r="M474" s="31">
        <v>2.3223099999999999</v>
      </c>
      <c r="N474" s="1"/>
      <c r="O474" s="1"/>
    </row>
    <row r="475" spans="1:15" ht="12.75" customHeight="1">
      <c r="A475" s="31">
        <v>465</v>
      </c>
      <c r="B475" s="31" t="s">
        <v>529</v>
      </c>
      <c r="C475" s="31">
        <v>1004.4</v>
      </c>
      <c r="D475" s="40">
        <v>1019.8000000000001</v>
      </c>
      <c r="E475" s="40">
        <v>984.60000000000014</v>
      </c>
      <c r="F475" s="40">
        <v>964.80000000000007</v>
      </c>
      <c r="G475" s="40">
        <v>929.60000000000014</v>
      </c>
      <c r="H475" s="40">
        <v>1039.6000000000001</v>
      </c>
      <c r="I475" s="40">
        <v>1074.8000000000002</v>
      </c>
      <c r="J475" s="40">
        <v>1094.6000000000001</v>
      </c>
      <c r="K475" s="31">
        <v>1055</v>
      </c>
      <c r="L475" s="31">
        <v>1000</v>
      </c>
      <c r="M475" s="31">
        <v>2.3796300000000001</v>
      </c>
      <c r="N475" s="1"/>
      <c r="O475" s="1"/>
    </row>
    <row r="476" spans="1:15" ht="12.75" customHeight="1">
      <c r="A476" s="31">
        <v>466</v>
      </c>
      <c r="B476" s="31" t="s">
        <v>862</v>
      </c>
      <c r="C476" s="31">
        <v>189.1</v>
      </c>
      <c r="D476" s="40">
        <v>183.1</v>
      </c>
      <c r="E476" s="40">
        <v>177.1</v>
      </c>
      <c r="F476" s="40">
        <v>165.1</v>
      </c>
      <c r="G476" s="40">
        <v>159.1</v>
      </c>
      <c r="H476" s="40">
        <v>195.1</v>
      </c>
      <c r="I476" s="40">
        <v>201.1</v>
      </c>
      <c r="J476" s="40">
        <v>213.1</v>
      </c>
      <c r="K476" s="31">
        <v>189.1</v>
      </c>
      <c r="L476" s="31">
        <v>171.1</v>
      </c>
      <c r="M476" s="31">
        <v>109.17834999999999</v>
      </c>
      <c r="N476" s="1"/>
      <c r="O476" s="1"/>
    </row>
    <row r="477" spans="1:15" ht="12.75" customHeight="1">
      <c r="A477" s="31">
        <v>467</v>
      </c>
      <c r="B477" s="31" t="s">
        <v>530</v>
      </c>
      <c r="C477" s="31">
        <v>45.55</v>
      </c>
      <c r="D477" s="40">
        <v>46.783333333333331</v>
      </c>
      <c r="E477" s="40">
        <v>43.86666666666666</v>
      </c>
      <c r="F477" s="40">
        <v>42.18333333333333</v>
      </c>
      <c r="G477" s="40">
        <v>39.266666666666659</v>
      </c>
      <c r="H477" s="40">
        <v>48.466666666666661</v>
      </c>
      <c r="I477" s="40">
        <v>51.383333333333333</v>
      </c>
      <c r="J477" s="40">
        <v>53.066666666666663</v>
      </c>
      <c r="K477" s="31">
        <v>49.7</v>
      </c>
      <c r="L477" s="31">
        <v>45.1</v>
      </c>
      <c r="M477" s="31">
        <v>107.35422</v>
      </c>
      <c r="N477" s="1"/>
      <c r="O477" s="1"/>
    </row>
    <row r="478" spans="1:15" ht="12.75" customHeight="1">
      <c r="A478" s="31">
        <v>468</v>
      </c>
      <c r="B478" s="31" t="s">
        <v>208</v>
      </c>
      <c r="C478" s="31">
        <v>615.54999999999995</v>
      </c>
      <c r="D478" s="40">
        <v>620.19999999999993</v>
      </c>
      <c r="E478" s="40">
        <v>605.34999999999991</v>
      </c>
      <c r="F478" s="40">
        <v>595.15</v>
      </c>
      <c r="G478" s="40">
        <v>580.29999999999995</v>
      </c>
      <c r="H478" s="40">
        <v>630.39999999999986</v>
      </c>
      <c r="I478" s="40">
        <v>645.25</v>
      </c>
      <c r="J478" s="40">
        <v>655.44999999999982</v>
      </c>
      <c r="K478" s="31">
        <v>635.04999999999995</v>
      </c>
      <c r="L478" s="31">
        <v>610</v>
      </c>
      <c r="M478" s="31">
        <v>32.612229999999997</v>
      </c>
      <c r="N478" s="1"/>
      <c r="O478" s="1"/>
    </row>
    <row r="479" spans="1:15" ht="12.75" customHeight="1">
      <c r="A479" s="31">
        <v>469</v>
      </c>
      <c r="B479" s="31" t="s">
        <v>209</v>
      </c>
      <c r="C479" s="31">
        <v>1559.5</v>
      </c>
      <c r="D479" s="40">
        <v>1571.7333333333333</v>
      </c>
      <c r="E479" s="40">
        <v>1540.4666666666667</v>
      </c>
      <c r="F479" s="40">
        <v>1521.4333333333334</v>
      </c>
      <c r="G479" s="40">
        <v>1490.1666666666667</v>
      </c>
      <c r="H479" s="40">
        <v>1590.7666666666667</v>
      </c>
      <c r="I479" s="40">
        <v>1622.0333333333335</v>
      </c>
      <c r="J479" s="40">
        <v>1641.0666666666666</v>
      </c>
      <c r="K479" s="31">
        <v>1603</v>
      </c>
      <c r="L479" s="31">
        <v>1552.7</v>
      </c>
      <c r="M479" s="31">
        <v>2.5167899999999999</v>
      </c>
      <c r="N479" s="1"/>
      <c r="O479" s="1"/>
    </row>
    <row r="480" spans="1:15" ht="12.75" customHeight="1">
      <c r="A480" s="31">
        <v>470</v>
      </c>
      <c r="B480" s="31" t="s">
        <v>544</v>
      </c>
      <c r="C480" s="31">
        <v>13.05</v>
      </c>
      <c r="D480" s="40">
        <v>13.133333333333333</v>
      </c>
      <c r="E480" s="40">
        <v>12.916666666666666</v>
      </c>
      <c r="F480" s="40">
        <v>12.783333333333333</v>
      </c>
      <c r="G480" s="40">
        <v>12.566666666666666</v>
      </c>
      <c r="H480" s="40">
        <v>13.266666666666666</v>
      </c>
      <c r="I480" s="40">
        <v>13.483333333333334</v>
      </c>
      <c r="J480" s="40">
        <v>13.616666666666665</v>
      </c>
      <c r="K480" s="31">
        <v>13.35</v>
      </c>
      <c r="L480" s="31">
        <v>13</v>
      </c>
      <c r="M480" s="31">
        <v>27.834240000000001</v>
      </c>
      <c r="N480" s="1"/>
      <c r="O480" s="1"/>
    </row>
    <row r="481" spans="1:15" ht="12.75" customHeight="1">
      <c r="A481" s="31">
        <v>471</v>
      </c>
      <c r="B481" s="31" t="s">
        <v>545</v>
      </c>
      <c r="C481" s="31">
        <v>520.95000000000005</v>
      </c>
      <c r="D481" s="40">
        <v>525.25</v>
      </c>
      <c r="E481" s="40">
        <v>515.29999999999995</v>
      </c>
      <c r="F481" s="40">
        <v>509.65</v>
      </c>
      <c r="G481" s="40">
        <v>499.69999999999993</v>
      </c>
      <c r="H481" s="40">
        <v>530.9</v>
      </c>
      <c r="I481" s="40">
        <v>540.85</v>
      </c>
      <c r="J481" s="40">
        <v>546.5</v>
      </c>
      <c r="K481" s="31">
        <v>535.20000000000005</v>
      </c>
      <c r="L481" s="31">
        <v>519.6</v>
      </c>
      <c r="M481" s="31">
        <v>1.4443900000000001</v>
      </c>
      <c r="N481" s="1"/>
      <c r="O481" s="1"/>
    </row>
    <row r="482" spans="1:15" ht="12.75" customHeight="1">
      <c r="A482" s="31">
        <v>472</v>
      </c>
      <c r="B482" s="31" t="s">
        <v>547</v>
      </c>
      <c r="C482" s="31">
        <v>131.94999999999999</v>
      </c>
      <c r="D482" s="40">
        <v>133.13333333333335</v>
      </c>
      <c r="E482" s="40">
        <v>128.8666666666667</v>
      </c>
      <c r="F482" s="40">
        <v>125.78333333333336</v>
      </c>
      <c r="G482" s="40">
        <v>121.51666666666671</v>
      </c>
      <c r="H482" s="40">
        <v>136.2166666666667</v>
      </c>
      <c r="I482" s="40">
        <v>140.48333333333335</v>
      </c>
      <c r="J482" s="40">
        <v>143.56666666666669</v>
      </c>
      <c r="K482" s="31">
        <v>137.4</v>
      </c>
      <c r="L482" s="31">
        <v>130.05000000000001</v>
      </c>
      <c r="M482" s="31">
        <v>6.7224700000000004</v>
      </c>
      <c r="N482" s="1"/>
      <c r="O482" s="1"/>
    </row>
    <row r="483" spans="1:15" ht="12.75" customHeight="1">
      <c r="A483" s="31">
        <v>473</v>
      </c>
      <c r="B483" s="31" t="s">
        <v>548</v>
      </c>
      <c r="C483" s="31">
        <v>18.899999999999999</v>
      </c>
      <c r="D483" s="40">
        <v>19.016666666666669</v>
      </c>
      <c r="E483" s="40">
        <v>18.733333333333338</v>
      </c>
      <c r="F483" s="40">
        <v>18.56666666666667</v>
      </c>
      <c r="G483" s="40">
        <v>18.283333333333339</v>
      </c>
      <c r="H483" s="40">
        <v>19.183333333333337</v>
      </c>
      <c r="I483" s="40">
        <v>19.466666666666669</v>
      </c>
      <c r="J483" s="40">
        <v>19.633333333333336</v>
      </c>
      <c r="K483" s="31">
        <v>19.3</v>
      </c>
      <c r="L483" s="31">
        <v>18.850000000000001</v>
      </c>
      <c r="M483" s="31">
        <v>11.24006</v>
      </c>
      <c r="N483" s="1"/>
      <c r="O483" s="1"/>
    </row>
    <row r="484" spans="1:15" ht="12.75" customHeight="1">
      <c r="A484" s="31">
        <v>474</v>
      </c>
      <c r="B484" s="31" t="s">
        <v>210</v>
      </c>
      <c r="C484" s="31">
        <v>7337.35</v>
      </c>
      <c r="D484" s="40">
        <v>7350.05</v>
      </c>
      <c r="E484" s="40">
        <v>7289.3</v>
      </c>
      <c r="F484" s="40">
        <v>7241.25</v>
      </c>
      <c r="G484" s="40">
        <v>7180.5</v>
      </c>
      <c r="H484" s="40">
        <v>7398.1</v>
      </c>
      <c r="I484" s="40">
        <v>7458.85</v>
      </c>
      <c r="J484" s="40">
        <v>7506.9000000000005</v>
      </c>
      <c r="K484" s="31">
        <v>7410.8</v>
      </c>
      <c r="L484" s="31">
        <v>7302</v>
      </c>
      <c r="M484" s="31">
        <v>2.7960600000000002</v>
      </c>
      <c r="N484" s="1"/>
      <c r="O484" s="1"/>
    </row>
    <row r="485" spans="1:15" ht="12.75" customHeight="1">
      <c r="A485" s="31">
        <v>475</v>
      </c>
      <c r="B485" s="31" t="s">
        <v>279</v>
      </c>
      <c r="C485" s="31">
        <v>44.1</v>
      </c>
      <c r="D485" s="40">
        <v>44.783333333333339</v>
      </c>
      <c r="E485" s="40">
        <v>43.116666666666674</v>
      </c>
      <c r="F485" s="40">
        <v>42.133333333333333</v>
      </c>
      <c r="G485" s="40">
        <v>40.466666666666669</v>
      </c>
      <c r="H485" s="40">
        <v>45.76666666666668</v>
      </c>
      <c r="I485" s="40">
        <v>47.433333333333351</v>
      </c>
      <c r="J485" s="40">
        <v>48.416666666666686</v>
      </c>
      <c r="K485" s="31">
        <v>46.45</v>
      </c>
      <c r="L485" s="31">
        <v>43.8</v>
      </c>
      <c r="M485" s="31">
        <v>138.78295</v>
      </c>
      <c r="N485" s="1"/>
      <c r="O485" s="1"/>
    </row>
    <row r="486" spans="1:15" ht="12.75" customHeight="1">
      <c r="A486" s="31">
        <v>476</v>
      </c>
      <c r="B486" s="31" t="s">
        <v>211</v>
      </c>
      <c r="C486" s="31">
        <v>715.6</v>
      </c>
      <c r="D486" s="40">
        <v>720.43333333333339</v>
      </c>
      <c r="E486" s="40">
        <v>708.71666666666681</v>
      </c>
      <c r="F486" s="40">
        <v>701.83333333333337</v>
      </c>
      <c r="G486" s="40">
        <v>690.11666666666679</v>
      </c>
      <c r="H486" s="40">
        <v>727.31666666666683</v>
      </c>
      <c r="I486" s="40">
        <v>739.03333333333353</v>
      </c>
      <c r="J486" s="40">
        <v>745.91666666666686</v>
      </c>
      <c r="K486" s="31">
        <v>732.15</v>
      </c>
      <c r="L486" s="31">
        <v>713.55</v>
      </c>
      <c r="M486" s="31">
        <v>28.1065</v>
      </c>
      <c r="N486" s="1"/>
      <c r="O486" s="1"/>
    </row>
    <row r="487" spans="1:15" ht="12.75" customHeight="1">
      <c r="A487" s="31">
        <v>477</v>
      </c>
      <c r="B487" s="31" t="s">
        <v>546</v>
      </c>
      <c r="C487" s="31">
        <v>1026.05</v>
      </c>
      <c r="D487" s="40">
        <v>1034.3666666666668</v>
      </c>
      <c r="E487" s="40">
        <v>1011.7333333333336</v>
      </c>
      <c r="F487" s="40">
        <v>997.41666666666674</v>
      </c>
      <c r="G487" s="40">
        <v>974.78333333333353</v>
      </c>
      <c r="H487" s="40">
        <v>1048.6833333333336</v>
      </c>
      <c r="I487" s="40">
        <v>1071.3166666666668</v>
      </c>
      <c r="J487" s="40">
        <v>1085.6333333333337</v>
      </c>
      <c r="K487" s="31">
        <v>1057</v>
      </c>
      <c r="L487" s="31">
        <v>1020.05</v>
      </c>
      <c r="M487" s="31">
        <v>1.1543099999999999</v>
      </c>
      <c r="N487" s="1"/>
      <c r="O487" s="1"/>
    </row>
    <row r="488" spans="1:15" ht="12.75" customHeight="1">
      <c r="A488" s="31">
        <v>478</v>
      </c>
      <c r="B488" s="31" t="s">
        <v>551</v>
      </c>
      <c r="C488" s="31">
        <v>568.75</v>
      </c>
      <c r="D488" s="40">
        <v>570.01666666666665</v>
      </c>
      <c r="E488" s="40">
        <v>554.0333333333333</v>
      </c>
      <c r="F488" s="40">
        <v>539.31666666666661</v>
      </c>
      <c r="G488" s="40">
        <v>523.33333333333326</v>
      </c>
      <c r="H488" s="40">
        <v>584.73333333333335</v>
      </c>
      <c r="I488" s="40">
        <v>600.7166666666667</v>
      </c>
      <c r="J488" s="40">
        <v>615.43333333333339</v>
      </c>
      <c r="K488" s="31">
        <v>586</v>
      </c>
      <c r="L488" s="31">
        <v>555.29999999999995</v>
      </c>
      <c r="M488" s="31">
        <v>1.5211300000000001</v>
      </c>
      <c r="N488" s="1"/>
      <c r="O488" s="1"/>
    </row>
    <row r="489" spans="1:15" ht="12.75" customHeight="1">
      <c r="A489" s="31">
        <v>479</v>
      </c>
      <c r="B489" s="31" t="s">
        <v>552</v>
      </c>
      <c r="C489" s="31">
        <v>37.25</v>
      </c>
      <c r="D489" s="40">
        <v>37.566666666666663</v>
      </c>
      <c r="E489" s="40">
        <v>36.333333333333329</v>
      </c>
      <c r="F489" s="40">
        <v>35.416666666666664</v>
      </c>
      <c r="G489" s="40">
        <v>34.18333333333333</v>
      </c>
      <c r="H489" s="40">
        <v>38.483333333333327</v>
      </c>
      <c r="I489" s="40">
        <v>39.716666666666661</v>
      </c>
      <c r="J489" s="40">
        <v>40.633333333333326</v>
      </c>
      <c r="K489" s="31">
        <v>38.799999999999997</v>
      </c>
      <c r="L489" s="31">
        <v>36.65</v>
      </c>
      <c r="M489" s="31">
        <v>45.54853</v>
      </c>
      <c r="N489" s="1"/>
      <c r="O489" s="1"/>
    </row>
    <row r="490" spans="1:15" ht="12.75" customHeight="1">
      <c r="A490" s="31">
        <v>480</v>
      </c>
      <c r="B490" s="31" t="s">
        <v>553</v>
      </c>
      <c r="C490" s="31">
        <v>1013.7</v>
      </c>
      <c r="D490" s="40">
        <v>1013.8166666666666</v>
      </c>
      <c r="E490" s="40">
        <v>1000.3333333333333</v>
      </c>
      <c r="F490" s="40">
        <v>986.9666666666667</v>
      </c>
      <c r="G490" s="40">
        <v>973.48333333333335</v>
      </c>
      <c r="H490" s="40">
        <v>1027.1833333333332</v>
      </c>
      <c r="I490" s="40">
        <v>1040.6666666666665</v>
      </c>
      <c r="J490" s="40">
        <v>1054.0333333333331</v>
      </c>
      <c r="K490" s="31">
        <v>1027.3</v>
      </c>
      <c r="L490" s="31">
        <v>1000.45</v>
      </c>
      <c r="M490" s="31">
        <v>0.28859000000000001</v>
      </c>
      <c r="N490" s="1"/>
      <c r="O490" s="1"/>
    </row>
    <row r="491" spans="1:15" ht="12.75" customHeight="1">
      <c r="A491" s="31">
        <v>481</v>
      </c>
      <c r="B491" s="31" t="s">
        <v>555</v>
      </c>
      <c r="C491" s="31">
        <v>330.75</v>
      </c>
      <c r="D491" s="40">
        <v>327.7</v>
      </c>
      <c r="E491" s="40">
        <v>318.59999999999997</v>
      </c>
      <c r="F491" s="40">
        <v>306.45</v>
      </c>
      <c r="G491" s="40">
        <v>297.34999999999997</v>
      </c>
      <c r="H491" s="40">
        <v>339.84999999999997</v>
      </c>
      <c r="I491" s="40">
        <v>348.95</v>
      </c>
      <c r="J491" s="40">
        <v>361.09999999999997</v>
      </c>
      <c r="K491" s="31">
        <v>336.8</v>
      </c>
      <c r="L491" s="31">
        <v>315.55</v>
      </c>
      <c r="M491" s="31">
        <v>4.7492099999999997</v>
      </c>
      <c r="N491" s="1"/>
      <c r="O491" s="1"/>
    </row>
    <row r="492" spans="1:15" ht="12.75" customHeight="1">
      <c r="A492" s="31">
        <v>482</v>
      </c>
      <c r="B492" s="31" t="s">
        <v>281</v>
      </c>
      <c r="C492" s="31">
        <v>866.2</v>
      </c>
      <c r="D492" s="40">
        <v>867.21666666666658</v>
      </c>
      <c r="E492" s="40">
        <v>856.28333333333319</v>
      </c>
      <c r="F492" s="40">
        <v>846.36666666666656</v>
      </c>
      <c r="G492" s="40">
        <v>835.43333333333317</v>
      </c>
      <c r="H492" s="40">
        <v>877.13333333333321</v>
      </c>
      <c r="I492" s="40">
        <v>888.06666666666661</v>
      </c>
      <c r="J492" s="40">
        <v>897.98333333333323</v>
      </c>
      <c r="K492" s="31">
        <v>878.15</v>
      </c>
      <c r="L492" s="31">
        <v>857.3</v>
      </c>
      <c r="M492" s="31">
        <v>3.2175699999999998</v>
      </c>
      <c r="N492" s="1"/>
      <c r="O492" s="1"/>
    </row>
    <row r="493" spans="1:15" ht="12.75" customHeight="1">
      <c r="A493" s="31">
        <v>483</v>
      </c>
      <c r="B493" s="31" t="s">
        <v>212</v>
      </c>
      <c r="C493" s="31">
        <v>332.55</v>
      </c>
      <c r="D493" s="40">
        <v>336.9666666666667</v>
      </c>
      <c r="E493" s="40">
        <v>326.28333333333342</v>
      </c>
      <c r="F493" s="40">
        <v>320.01666666666671</v>
      </c>
      <c r="G493" s="40">
        <v>309.33333333333343</v>
      </c>
      <c r="H493" s="40">
        <v>343.23333333333341</v>
      </c>
      <c r="I493" s="40">
        <v>353.91666666666669</v>
      </c>
      <c r="J493" s="40">
        <v>360.18333333333339</v>
      </c>
      <c r="K493" s="31">
        <v>347.65</v>
      </c>
      <c r="L493" s="31">
        <v>330.7</v>
      </c>
      <c r="M493" s="31">
        <v>125.01228999999999</v>
      </c>
      <c r="N493" s="1"/>
      <c r="O493" s="1"/>
    </row>
    <row r="494" spans="1:15" ht="12.75" customHeight="1">
      <c r="A494" s="31">
        <v>484</v>
      </c>
      <c r="B494" s="31" t="s">
        <v>556</v>
      </c>
      <c r="C494" s="31">
        <v>2491.1999999999998</v>
      </c>
      <c r="D494" s="40">
        <v>2514.3666666666668</v>
      </c>
      <c r="E494" s="40">
        <v>2457.8333333333335</v>
      </c>
      <c r="F494" s="40">
        <v>2424.4666666666667</v>
      </c>
      <c r="G494" s="40">
        <v>2367.9333333333334</v>
      </c>
      <c r="H494" s="40">
        <v>2547.7333333333336</v>
      </c>
      <c r="I494" s="40">
        <v>2604.2666666666664</v>
      </c>
      <c r="J494" s="40">
        <v>2637.6333333333337</v>
      </c>
      <c r="K494" s="31">
        <v>2570.9</v>
      </c>
      <c r="L494" s="31">
        <v>2481</v>
      </c>
      <c r="M494" s="31">
        <v>0.26013999999999998</v>
      </c>
      <c r="N494" s="1"/>
      <c r="O494" s="1"/>
    </row>
    <row r="495" spans="1:15" ht="12.75" customHeight="1">
      <c r="A495" s="31">
        <v>485</v>
      </c>
      <c r="B495" s="31" t="s">
        <v>280</v>
      </c>
      <c r="C495" s="31">
        <v>227.65</v>
      </c>
      <c r="D495" s="40">
        <v>228.73333333333335</v>
      </c>
      <c r="E495" s="40">
        <v>225.56666666666669</v>
      </c>
      <c r="F495" s="40">
        <v>223.48333333333335</v>
      </c>
      <c r="G495" s="40">
        <v>220.31666666666669</v>
      </c>
      <c r="H495" s="40">
        <v>230.81666666666669</v>
      </c>
      <c r="I495" s="40">
        <v>233.98333333333332</v>
      </c>
      <c r="J495" s="40">
        <v>236.06666666666669</v>
      </c>
      <c r="K495" s="31">
        <v>231.9</v>
      </c>
      <c r="L495" s="31">
        <v>226.65</v>
      </c>
      <c r="M495" s="31">
        <v>2.1822499999999998</v>
      </c>
      <c r="N495" s="1"/>
      <c r="O495" s="1"/>
    </row>
    <row r="496" spans="1:15" ht="12.75" customHeight="1">
      <c r="A496" s="31">
        <v>486</v>
      </c>
      <c r="B496" s="31" t="s">
        <v>557</v>
      </c>
      <c r="C496" s="31">
        <v>1980.85</v>
      </c>
      <c r="D496" s="40">
        <v>1972.6166666666668</v>
      </c>
      <c r="E496" s="40">
        <v>1949.3333333333335</v>
      </c>
      <c r="F496" s="40">
        <v>1917.8166666666666</v>
      </c>
      <c r="G496" s="40">
        <v>1894.5333333333333</v>
      </c>
      <c r="H496" s="40">
        <v>2004.1333333333337</v>
      </c>
      <c r="I496" s="40">
        <v>2027.416666666667</v>
      </c>
      <c r="J496" s="40">
        <v>2058.9333333333338</v>
      </c>
      <c r="K496" s="31">
        <v>1995.9</v>
      </c>
      <c r="L496" s="31">
        <v>1941.1</v>
      </c>
      <c r="M496" s="31">
        <v>0.28304000000000001</v>
      </c>
      <c r="N496" s="1"/>
      <c r="O496" s="1"/>
    </row>
    <row r="497" spans="1:15" ht="12.75" customHeight="1">
      <c r="A497" s="31">
        <v>487</v>
      </c>
      <c r="B497" s="31" t="s">
        <v>550</v>
      </c>
      <c r="C497" s="31">
        <v>565.35</v>
      </c>
      <c r="D497" s="40">
        <v>568.94999999999993</v>
      </c>
      <c r="E497" s="40">
        <v>552.39999999999986</v>
      </c>
      <c r="F497" s="40">
        <v>539.44999999999993</v>
      </c>
      <c r="G497" s="40">
        <v>522.89999999999986</v>
      </c>
      <c r="H497" s="40">
        <v>581.89999999999986</v>
      </c>
      <c r="I497" s="40">
        <v>598.44999999999982</v>
      </c>
      <c r="J497" s="40">
        <v>611.39999999999986</v>
      </c>
      <c r="K497" s="31">
        <v>585.5</v>
      </c>
      <c r="L497" s="31">
        <v>556</v>
      </c>
      <c r="M497" s="31">
        <v>6.3403799999999997</v>
      </c>
      <c r="N497" s="1"/>
      <c r="O497" s="1"/>
    </row>
    <row r="498" spans="1:15" ht="12.75" customHeight="1">
      <c r="A498" s="31">
        <v>488</v>
      </c>
      <c r="B498" s="31" t="s">
        <v>549</v>
      </c>
      <c r="C498" s="31">
        <v>3562.45</v>
      </c>
      <c r="D498" s="40">
        <v>3586.2166666666667</v>
      </c>
      <c r="E498" s="40">
        <v>3523.2333333333336</v>
      </c>
      <c r="F498" s="40">
        <v>3484.0166666666669</v>
      </c>
      <c r="G498" s="40">
        <v>3421.0333333333338</v>
      </c>
      <c r="H498" s="40">
        <v>3625.4333333333334</v>
      </c>
      <c r="I498" s="40">
        <v>3688.4166666666661</v>
      </c>
      <c r="J498" s="40">
        <v>3727.6333333333332</v>
      </c>
      <c r="K498" s="31">
        <v>3649.2</v>
      </c>
      <c r="L498" s="31">
        <v>3547</v>
      </c>
      <c r="M498" s="31">
        <v>0.10144</v>
      </c>
      <c r="N498" s="1"/>
      <c r="O498" s="1"/>
    </row>
    <row r="499" spans="1:15" ht="12.75" customHeight="1">
      <c r="A499" s="31">
        <v>489</v>
      </c>
      <c r="B499" s="31" t="s">
        <v>213</v>
      </c>
      <c r="C499" s="31">
        <v>1198.25</v>
      </c>
      <c r="D499" s="40">
        <v>1197.5333333333333</v>
      </c>
      <c r="E499" s="40">
        <v>1175.2166666666667</v>
      </c>
      <c r="F499" s="40">
        <v>1152.1833333333334</v>
      </c>
      <c r="G499" s="40">
        <v>1129.8666666666668</v>
      </c>
      <c r="H499" s="40">
        <v>1220.5666666666666</v>
      </c>
      <c r="I499" s="40">
        <v>1242.8833333333332</v>
      </c>
      <c r="J499" s="40">
        <v>1265.9166666666665</v>
      </c>
      <c r="K499" s="31">
        <v>1219.8499999999999</v>
      </c>
      <c r="L499" s="31">
        <v>1174.5</v>
      </c>
      <c r="M499" s="31">
        <v>7.0975599999999996</v>
      </c>
      <c r="N499" s="1"/>
      <c r="O499" s="1"/>
    </row>
    <row r="500" spans="1:15" ht="12.75" customHeight="1">
      <c r="A500" s="31">
        <v>490</v>
      </c>
      <c r="B500" s="31" t="s">
        <v>554</v>
      </c>
      <c r="C500" s="31">
        <v>2236.1999999999998</v>
      </c>
      <c r="D500" s="40">
        <v>2261.6666666666665</v>
      </c>
      <c r="E500" s="40">
        <v>2179.9833333333331</v>
      </c>
      <c r="F500" s="40">
        <v>2123.7666666666664</v>
      </c>
      <c r="G500" s="40">
        <v>2042.083333333333</v>
      </c>
      <c r="H500" s="40">
        <v>2317.8833333333332</v>
      </c>
      <c r="I500" s="40">
        <v>2399.5666666666666</v>
      </c>
      <c r="J500" s="40">
        <v>2455.7833333333333</v>
      </c>
      <c r="K500" s="31">
        <v>2343.35</v>
      </c>
      <c r="L500" s="31">
        <v>2205.4499999999998</v>
      </c>
      <c r="M500" s="31">
        <v>1.88296</v>
      </c>
      <c r="N500" s="1"/>
      <c r="O500" s="1"/>
    </row>
    <row r="501" spans="1:15" ht="12.75" customHeight="1">
      <c r="A501" s="31">
        <v>491</v>
      </c>
      <c r="B501" s="31" t="s">
        <v>558</v>
      </c>
      <c r="C501" s="31">
        <v>8154.75</v>
      </c>
      <c r="D501" s="40">
        <v>8174.6833333333334</v>
      </c>
      <c r="E501" s="40">
        <v>8055.0666666666675</v>
      </c>
      <c r="F501" s="40">
        <v>7955.3833333333341</v>
      </c>
      <c r="G501" s="40">
        <v>7835.7666666666682</v>
      </c>
      <c r="H501" s="40">
        <v>8274.3666666666668</v>
      </c>
      <c r="I501" s="40">
        <v>8393.9833333333336</v>
      </c>
      <c r="J501" s="40">
        <v>8493.6666666666661</v>
      </c>
      <c r="K501" s="31">
        <v>8294.2999999999993</v>
      </c>
      <c r="L501" s="31">
        <v>8075</v>
      </c>
      <c r="M501" s="31">
        <v>5.2560000000000003E-2</v>
      </c>
      <c r="N501" s="1"/>
      <c r="O501" s="1"/>
    </row>
    <row r="502" spans="1:15" ht="12.75" customHeight="1">
      <c r="A502" s="31">
        <v>492</v>
      </c>
      <c r="B502" s="31" t="s">
        <v>559</v>
      </c>
      <c r="C502" s="31">
        <v>166.8</v>
      </c>
      <c r="D502" s="40">
        <v>168.33333333333334</v>
      </c>
      <c r="E502" s="40">
        <v>163.36666666666667</v>
      </c>
      <c r="F502" s="40">
        <v>159.93333333333334</v>
      </c>
      <c r="G502" s="40">
        <v>154.96666666666667</v>
      </c>
      <c r="H502" s="40">
        <v>171.76666666666668</v>
      </c>
      <c r="I502" s="40">
        <v>176.73333333333332</v>
      </c>
      <c r="J502" s="40">
        <v>180.16666666666669</v>
      </c>
      <c r="K502" s="31">
        <v>173.3</v>
      </c>
      <c r="L502" s="31">
        <v>164.9</v>
      </c>
      <c r="M502" s="31">
        <v>35.136859999999999</v>
      </c>
      <c r="N502" s="1"/>
      <c r="O502" s="1"/>
    </row>
    <row r="503" spans="1:15" ht="12.75" customHeight="1">
      <c r="A503" s="31">
        <v>493</v>
      </c>
      <c r="B503" s="31" t="s">
        <v>560</v>
      </c>
      <c r="C503" s="31">
        <v>141.30000000000001</v>
      </c>
      <c r="D503" s="40">
        <v>141.25</v>
      </c>
      <c r="E503" s="40">
        <v>138.19999999999999</v>
      </c>
      <c r="F503" s="40">
        <v>135.1</v>
      </c>
      <c r="G503" s="40">
        <v>132.04999999999998</v>
      </c>
      <c r="H503" s="40">
        <v>144.35</v>
      </c>
      <c r="I503" s="40">
        <v>147.4</v>
      </c>
      <c r="J503" s="40">
        <v>150.5</v>
      </c>
      <c r="K503" s="31">
        <v>144.30000000000001</v>
      </c>
      <c r="L503" s="31">
        <v>138.15</v>
      </c>
      <c r="M503" s="31">
        <v>12.423209999999999</v>
      </c>
      <c r="N503" s="1"/>
      <c r="O503" s="1"/>
    </row>
    <row r="504" spans="1:15" ht="12.75" customHeight="1">
      <c r="A504" s="31">
        <v>494</v>
      </c>
      <c r="B504" s="31" t="s">
        <v>561</v>
      </c>
      <c r="C504" s="31">
        <v>579.79999999999995</v>
      </c>
      <c r="D504" s="40">
        <v>578.65</v>
      </c>
      <c r="E504" s="40">
        <v>572.09999999999991</v>
      </c>
      <c r="F504" s="40">
        <v>564.4</v>
      </c>
      <c r="G504" s="40">
        <v>557.84999999999991</v>
      </c>
      <c r="H504" s="40">
        <v>586.34999999999991</v>
      </c>
      <c r="I504" s="40">
        <v>592.89999999999986</v>
      </c>
      <c r="J504" s="40">
        <v>600.59999999999991</v>
      </c>
      <c r="K504" s="31">
        <v>585.20000000000005</v>
      </c>
      <c r="L504" s="31">
        <v>570.95000000000005</v>
      </c>
      <c r="M504" s="31">
        <v>2.4260799999999998</v>
      </c>
      <c r="N504" s="1"/>
      <c r="O504" s="1"/>
    </row>
    <row r="505" spans="1:15" ht="12.75" customHeight="1">
      <c r="A505" s="31">
        <v>495</v>
      </c>
      <c r="B505" s="309" t="s">
        <v>282</v>
      </c>
      <c r="C505" s="309">
        <v>1815.3</v>
      </c>
      <c r="D505" s="310">
        <v>1820.4166666666667</v>
      </c>
      <c r="E505" s="310">
        <v>1790.9833333333336</v>
      </c>
      <c r="F505" s="310">
        <v>1766.6666666666667</v>
      </c>
      <c r="G505" s="310">
        <v>1737.2333333333336</v>
      </c>
      <c r="H505" s="310">
        <v>1844.7333333333336</v>
      </c>
      <c r="I505" s="310">
        <v>1874.1666666666665</v>
      </c>
      <c r="J505" s="310">
        <v>1898.4833333333336</v>
      </c>
      <c r="K505" s="309">
        <v>1849.85</v>
      </c>
      <c r="L505" s="309">
        <v>1796.1</v>
      </c>
      <c r="M505" s="309">
        <v>2.6301600000000001</v>
      </c>
      <c r="N505" s="1"/>
      <c r="O505" s="1"/>
    </row>
    <row r="506" spans="1:15" ht="12.75" customHeight="1">
      <c r="A506" s="31">
        <v>496</v>
      </c>
      <c r="B506" s="311" t="s">
        <v>214</v>
      </c>
      <c r="C506" s="297">
        <v>670.8</v>
      </c>
      <c r="D506" s="312">
        <v>665.9</v>
      </c>
      <c r="E506" s="312">
        <v>655</v>
      </c>
      <c r="F506" s="312">
        <v>639.20000000000005</v>
      </c>
      <c r="G506" s="312">
        <v>628.30000000000007</v>
      </c>
      <c r="H506" s="312">
        <v>681.69999999999993</v>
      </c>
      <c r="I506" s="312">
        <v>692.5999999999998</v>
      </c>
      <c r="J506" s="312">
        <v>708.39999999999986</v>
      </c>
      <c r="K506" s="297">
        <v>676.8</v>
      </c>
      <c r="L506" s="297">
        <v>650.1</v>
      </c>
      <c r="M506" s="297">
        <v>523.00009</v>
      </c>
      <c r="N506" s="1"/>
      <c r="O506" s="1"/>
    </row>
    <row r="507" spans="1:15" ht="12.75" customHeight="1">
      <c r="A507" s="31">
        <v>497</v>
      </c>
      <c r="B507" s="311" t="s">
        <v>562</v>
      </c>
      <c r="C507" s="297">
        <v>414.2</v>
      </c>
      <c r="D507" s="312">
        <v>418.73333333333335</v>
      </c>
      <c r="E507" s="312">
        <v>408.2166666666667</v>
      </c>
      <c r="F507" s="312">
        <v>402.23333333333335</v>
      </c>
      <c r="G507" s="312">
        <v>391.7166666666667</v>
      </c>
      <c r="H507" s="312">
        <v>424.7166666666667</v>
      </c>
      <c r="I507" s="312">
        <v>435.23333333333335</v>
      </c>
      <c r="J507" s="312">
        <v>441.2166666666667</v>
      </c>
      <c r="K507" s="297">
        <v>429.25</v>
      </c>
      <c r="L507" s="297">
        <v>412.75</v>
      </c>
      <c r="M507" s="297">
        <v>3.6798899999999999</v>
      </c>
      <c r="N507" s="1"/>
      <c r="O507" s="1"/>
    </row>
    <row r="508" spans="1:15" ht="12.75" customHeight="1">
      <c r="A508" s="31">
        <v>498</v>
      </c>
      <c r="B508" s="311" t="s">
        <v>283</v>
      </c>
      <c r="C508" s="297">
        <v>13.15</v>
      </c>
      <c r="D508" s="312">
        <v>13.266666666666666</v>
      </c>
      <c r="E508" s="312">
        <v>12.933333333333332</v>
      </c>
      <c r="F508" s="312">
        <v>12.716666666666667</v>
      </c>
      <c r="G508" s="312">
        <v>12.383333333333333</v>
      </c>
      <c r="H508" s="312">
        <v>13.483333333333331</v>
      </c>
      <c r="I508" s="312">
        <v>13.816666666666666</v>
      </c>
      <c r="J508" s="312">
        <v>14.03333333333333</v>
      </c>
      <c r="K508" s="297">
        <v>13.6</v>
      </c>
      <c r="L508" s="297">
        <v>13.05</v>
      </c>
      <c r="M508" s="297">
        <v>1114.0550800000001</v>
      </c>
      <c r="N508" s="1"/>
      <c r="O508" s="1"/>
    </row>
    <row r="509" spans="1:15" ht="12.75" customHeight="1">
      <c r="A509" s="31">
        <v>499</v>
      </c>
      <c r="B509" s="296" t="s">
        <v>215</v>
      </c>
      <c r="C509" s="297">
        <v>342.35</v>
      </c>
      <c r="D509" s="312">
        <v>348.89999999999992</v>
      </c>
      <c r="E509" s="312">
        <v>332.09999999999985</v>
      </c>
      <c r="F509" s="312">
        <v>321.84999999999991</v>
      </c>
      <c r="G509" s="312">
        <v>305.04999999999984</v>
      </c>
      <c r="H509" s="312">
        <v>359.14999999999986</v>
      </c>
      <c r="I509" s="312">
        <v>375.94999999999993</v>
      </c>
      <c r="J509" s="312">
        <v>386.19999999999987</v>
      </c>
      <c r="K509" s="297">
        <v>365.7</v>
      </c>
      <c r="L509" s="297">
        <v>338.65</v>
      </c>
      <c r="M509" s="297">
        <v>295.50772999999998</v>
      </c>
      <c r="N509" s="1"/>
      <c r="O509" s="1"/>
    </row>
    <row r="510" spans="1:15" ht="12.75" customHeight="1">
      <c r="A510" s="31">
        <v>500</v>
      </c>
      <c r="B510" s="297" t="s">
        <v>563</v>
      </c>
      <c r="C510" s="312">
        <v>473.6</v>
      </c>
      <c r="D510" s="312">
        <v>480.23333333333335</v>
      </c>
      <c r="E510" s="312">
        <v>461.4666666666667</v>
      </c>
      <c r="F510" s="312">
        <v>449.33333333333337</v>
      </c>
      <c r="G510" s="312">
        <v>430.56666666666672</v>
      </c>
      <c r="H510" s="312">
        <v>492.36666666666667</v>
      </c>
      <c r="I510" s="312">
        <v>511.13333333333333</v>
      </c>
      <c r="J510" s="297">
        <v>523.26666666666665</v>
      </c>
      <c r="K510" s="297">
        <v>499</v>
      </c>
      <c r="L510" s="297">
        <v>468.1</v>
      </c>
      <c r="M510" s="296">
        <v>60.004719999999999</v>
      </c>
      <c r="N510" s="1"/>
      <c r="O510" s="1"/>
    </row>
    <row r="511" spans="1:15" ht="12.75" customHeight="1">
      <c r="A511" s="31">
        <v>501</v>
      </c>
      <c r="B511" s="297" t="s">
        <v>564</v>
      </c>
      <c r="C511" s="312">
        <v>1878.65</v>
      </c>
      <c r="D511" s="312">
        <v>1892.6666666666667</v>
      </c>
      <c r="E511" s="312">
        <v>1850.1333333333334</v>
      </c>
      <c r="F511" s="312">
        <v>1821.6166666666668</v>
      </c>
      <c r="G511" s="312">
        <v>1779.0833333333335</v>
      </c>
      <c r="H511" s="312">
        <v>1921.1833333333334</v>
      </c>
      <c r="I511" s="312">
        <v>1963.7166666666667</v>
      </c>
      <c r="J511" s="297">
        <v>1992.2333333333333</v>
      </c>
      <c r="K511" s="297">
        <v>1935.2</v>
      </c>
      <c r="L511" s="297">
        <v>1864.15</v>
      </c>
      <c r="M511" s="296">
        <v>0.13239999999999999</v>
      </c>
      <c r="N511" s="1"/>
      <c r="O511" s="1"/>
    </row>
    <row r="512" spans="1:15" ht="12.75" customHeight="1">
      <c r="A512" s="352"/>
      <c r="B512" s="352"/>
      <c r="C512" s="353"/>
      <c r="D512" s="353"/>
      <c r="E512" s="353"/>
      <c r="F512" s="353"/>
      <c r="G512" s="353"/>
      <c r="H512" s="353"/>
      <c r="I512" s="353"/>
      <c r="J512" s="352"/>
      <c r="K512" s="352"/>
      <c r="L512" s="352"/>
      <c r="M512" s="354"/>
      <c r="N512" s="1"/>
      <c r="O512" s="1"/>
    </row>
    <row r="513" spans="1:15" ht="12.75" customHeight="1">
      <c r="A513" s="352"/>
      <c r="B513" s="352"/>
      <c r="C513" s="353"/>
      <c r="D513" s="353"/>
      <c r="E513" s="353"/>
      <c r="F513" s="353"/>
      <c r="G513" s="353"/>
      <c r="H513" s="353"/>
      <c r="I513" s="353"/>
      <c r="J513" s="352"/>
      <c r="K513" s="352"/>
      <c r="L513" s="352"/>
      <c r="M513" s="354"/>
      <c r="N513" s="1"/>
      <c r="O513" s="1"/>
    </row>
    <row r="514" spans="1:15" ht="12.75" customHeight="1">
      <c r="A514" s="352"/>
      <c r="B514" s="352"/>
      <c r="C514" s="353"/>
      <c r="D514" s="353"/>
      <c r="E514" s="353"/>
      <c r="F514" s="353"/>
      <c r="G514" s="353"/>
      <c r="H514" s="353"/>
      <c r="I514" s="353"/>
      <c r="J514" s="352"/>
      <c r="K514" s="352"/>
      <c r="L514" s="352"/>
      <c r="M514" s="354"/>
      <c r="N514" s="1"/>
      <c r="O514" s="1"/>
    </row>
    <row r="515" spans="1:15" ht="12.75" customHeight="1">
      <c r="A515" s="352"/>
      <c r="B515" s="352"/>
      <c r="C515" s="353"/>
      <c r="D515" s="353"/>
      <c r="E515" s="353"/>
      <c r="F515" s="353"/>
      <c r="G515" s="353"/>
      <c r="H515" s="353"/>
      <c r="I515" s="353"/>
      <c r="J515" s="352"/>
      <c r="K515" s="352"/>
      <c r="L515" s="352"/>
      <c r="M515" s="354"/>
      <c r="N515" s="1"/>
      <c r="O515" s="1"/>
    </row>
    <row r="516" spans="1:15" ht="12.75" customHeight="1">
      <c r="J516" s="1"/>
      <c r="K516" s="1"/>
      <c r="L516" s="1"/>
      <c r="M516" s="1"/>
      <c r="N516" s="1"/>
      <c r="O516" s="1"/>
    </row>
    <row r="517" spans="1:15" ht="12.75" customHeight="1">
      <c r="J517" s="1"/>
      <c r="K517" s="1"/>
      <c r="L517" s="1"/>
      <c r="M517" s="1"/>
      <c r="N517" s="1"/>
      <c r="O517" s="1"/>
    </row>
    <row r="518" spans="1:15" ht="12.75" customHeight="1">
      <c r="J518" s="1"/>
      <c r="K518" s="1"/>
      <c r="L518" s="1"/>
      <c r="M518" s="1"/>
      <c r="N518" s="1"/>
      <c r="O518" s="1"/>
    </row>
    <row r="519" spans="1:15" ht="12.75" customHeight="1">
      <c r="A519" s="66" t="s">
        <v>286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9" t="s">
        <v>216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9" t="s">
        <v>217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49" t="s">
        <v>218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49" t="s">
        <v>219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49" t="s">
        <v>220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70" t="s">
        <v>222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70" t="s">
        <v>223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70" t="s">
        <v>224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70" t="s">
        <v>225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70" t="s">
        <v>226</v>
      </c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</row>
    <row r="530" spans="1:15" ht="12.75" customHeight="1">
      <c r="A530" s="70" t="s">
        <v>227</v>
      </c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</row>
    <row r="531" spans="1:15" ht="12.75" customHeight="1">
      <c r="A531" s="70" t="s">
        <v>228</v>
      </c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</row>
    <row r="532" spans="1:15" ht="12.75" customHeight="1">
      <c r="A532" s="70" t="s">
        <v>229</v>
      </c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</row>
    <row r="533" spans="1:15" ht="12.75" customHeight="1">
      <c r="A533" s="70" t="s">
        <v>230</v>
      </c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500"/>
  <sheetViews>
    <sheetView zoomScale="85" zoomScaleNormal="85" workbookViewId="0">
      <pane ySplit="9" topLeftCell="A10" activePane="bottomLeft" state="frozen"/>
      <selection pane="bottomLeft" activeCell="B18" sqref="B18"/>
    </sheetView>
  </sheetViews>
  <sheetFormatPr defaultColWidth="17.285156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35" width="9.28515625" customWidth="1"/>
  </cols>
  <sheetData>
    <row r="1" spans="1:35" ht="12" customHeight="1">
      <c r="A1" s="74" t="s">
        <v>288</v>
      </c>
      <c r="B1" s="75"/>
      <c r="C1" s="76"/>
      <c r="D1" s="77"/>
      <c r="E1" s="75"/>
      <c r="F1" s="75"/>
      <c r="G1" s="75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  <c r="AH1" s="78"/>
      <c r="AI1" s="78"/>
    </row>
    <row r="2" spans="1:35" ht="12.75" customHeight="1">
      <c r="A2" s="79"/>
      <c r="B2" s="80"/>
      <c r="C2" s="81"/>
      <c r="D2" s="82"/>
      <c r="E2" s="80"/>
      <c r="F2" s="80"/>
      <c r="G2" s="80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  <c r="AH2" s="78"/>
      <c r="AI2" s="78"/>
    </row>
    <row r="3" spans="1:35" ht="12.75" customHeight="1">
      <c r="A3" s="79"/>
      <c r="B3" s="80"/>
      <c r="C3" s="81"/>
      <c r="D3" s="82"/>
      <c r="E3" s="80"/>
      <c r="F3" s="80"/>
      <c r="G3" s="80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78"/>
      <c r="AF3" s="78"/>
      <c r="AG3" s="78"/>
      <c r="AH3" s="78"/>
      <c r="AI3" s="78"/>
    </row>
    <row r="4" spans="1:35" ht="12.75" customHeight="1">
      <c r="A4" s="79"/>
      <c r="B4" s="80"/>
      <c r="C4" s="81"/>
      <c r="D4" s="82"/>
      <c r="E4" s="80"/>
      <c r="F4" s="80"/>
      <c r="G4" s="80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</row>
    <row r="5" spans="1:35" ht="6" customHeight="1">
      <c r="A5" s="507"/>
      <c r="B5" s="508"/>
      <c r="C5" s="507"/>
      <c r="D5" s="508"/>
      <c r="E5" s="75"/>
      <c r="F5" s="75"/>
      <c r="G5" s="75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</row>
    <row r="6" spans="1:35" ht="26.25" customHeight="1">
      <c r="A6" s="78"/>
      <c r="B6" s="83"/>
      <c r="C6" s="71"/>
      <c r="D6" s="71"/>
      <c r="E6" s="23" t="s">
        <v>287</v>
      </c>
      <c r="F6" s="75"/>
      <c r="G6" s="75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  <c r="AC6" s="78"/>
      <c r="AD6" s="78"/>
      <c r="AE6" s="78"/>
      <c r="AF6" s="78"/>
      <c r="AG6" s="78"/>
      <c r="AH6" s="78"/>
      <c r="AI6" s="78"/>
    </row>
    <row r="7" spans="1:35" ht="16.5" customHeight="1">
      <c r="A7" s="84" t="s">
        <v>566</v>
      </c>
      <c r="B7" s="509" t="s">
        <v>567</v>
      </c>
      <c r="C7" s="508"/>
      <c r="D7" s="7">
        <f>Main!B10</f>
        <v>44550</v>
      </c>
      <c r="E7" s="85"/>
      <c r="F7" s="75"/>
      <c r="G7" s="86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  <c r="AC7" s="78"/>
      <c r="AD7" s="78"/>
      <c r="AE7" s="78"/>
      <c r="AF7" s="78"/>
      <c r="AG7" s="78"/>
      <c r="AH7" s="78"/>
      <c r="AI7" s="78"/>
    </row>
    <row r="8" spans="1:35" ht="12.75" customHeight="1">
      <c r="A8" s="74"/>
      <c r="B8" s="75"/>
      <c r="C8" s="76"/>
      <c r="D8" s="77"/>
      <c r="E8" s="85"/>
      <c r="F8" s="85"/>
      <c r="G8" s="85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  <c r="Z8" s="78"/>
      <c r="AA8" s="78"/>
      <c r="AB8" s="78"/>
      <c r="AC8" s="78"/>
      <c r="AD8" s="78"/>
      <c r="AE8" s="78"/>
      <c r="AF8" s="78"/>
      <c r="AG8" s="78"/>
      <c r="AH8" s="78"/>
      <c r="AI8" s="78"/>
    </row>
    <row r="9" spans="1:35" ht="51">
      <c r="A9" s="87" t="s">
        <v>568</v>
      </c>
      <c r="B9" s="88" t="s">
        <v>569</v>
      </c>
      <c r="C9" s="88" t="s">
        <v>570</v>
      </c>
      <c r="D9" s="88" t="s">
        <v>571</v>
      </c>
      <c r="E9" s="88" t="s">
        <v>572</v>
      </c>
      <c r="F9" s="88" t="s">
        <v>573</v>
      </c>
      <c r="G9" s="88" t="s">
        <v>574</v>
      </c>
      <c r="H9" s="88" t="s">
        <v>575</v>
      </c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</row>
    <row r="10" spans="1:35" ht="12.75" customHeight="1">
      <c r="A10" s="89">
        <v>44547</v>
      </c>
      <c r="B10" s="32">
        <v>539562</v>
      </c>
      <c r="C10" s="31" t="s">
        <v>1033</v>
      </c>
      <c r="D10" s="31" t="s">
        <v>1034</v>
      </c>
      <c r="E10" s="31" t="s">
        <v>576</v>
      </c>
      <c r="F10" s="90">
        <v>95532</v>
      </c>
      <c r="G10" s="32">
        <v>124.06</v>
      </c>
      <c r="H10" s="32" t="s">
        <v>312</v>
      </c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</row>
    <row r="11" spans="1:35" ht="12.75" customHeight="1">
      <c r="A11" s="89">
        <v>44547</v>
      </c>
      <c r="B11" s="32">
        <v>539562</v>
      </c>
      <c r="C11" s="31" t="s">
        <v>1033</v>
      </c>
      <c r="D11" s="31" t="s">
        <v>1034</v>
      </c>
      <c r="E11" s="31" t="s">
        <v>577</v>
      </c>
      <c r="F11" s="90">
        <v>9336</v>
      </c>
      <c r="G11" s="32">
        <v>124.35</v>
      </c>
      <c r="H11" s="32" t="s">
        <v>312</v>
      </c>
      <c r="I11" s="78"/>
      <c r="J11" s="78"/>
      <c r="K11" s="78"/>
      <c r="L11" s="78"/>
      <c r="M11" s="78"/>
      <c r="N11" s="78"/>
      <c r="O11" s="78"/>
      <c r="P11" s="78"/>
      <c r="Q11" s="78"/>
      <c r="R11" s="78"/>
      <c r="S11" s="78"/>
      <c r="T11" s="78"/>
      <c r="U11" s="78"/>
      <c r="V11" s="78"/>
      <c r="W11" s="78"/>
      <c r="X11" s="78"/>
      <c r="Y11" s="78"/>
      <c r="Z11" s="78"/>
      <c r="AA11" s="78"/>
      <c r="AB11" s="78"/>
      <c r="AC11" s="78"/>
      <c r="AD11" s="78"/>
      <c r="AE11" s="78"/>
      <c r="AF11" s="78"/>
      <c r="AG11" s="78"/>
      <c r="AH11" s="78"/>
      <c r="AI11" s="78"/>
    </row>
    <row r="12" spans="1:35" ht="12.75" customHeight="1">
      <c r="A12" s="89">
        <v>44547</v>
      </c>
      <c r="B12" s="32">
        <v>543346</v>
      </c>
      <c r="C12" s="31" t="s">
        <v>1035</v>
      </c>
      <c r="D12" s="31" t="s">
        <v>1036</v>
      </c>
      <c r="E12" s="31" t="s">
        <v>576</v>
      </c>
      <c r="F12" s="90">
        <v>2000</v>
      </c>
      <c r="G12" s="32">
        <v>49.8</v>
      </c>
      <c r="H12" s="32" t="s">
        <v>312</v>
      </c>
      <c r="I12" s="78"/>
      <c r="J12" s="78"/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8"/>
      <c r="AE12" s="78"/>
      <c r="AF12" s="78"/>
      <c r="AG12" s="78"/>
      <c r="AH12" s="78"/>
      <c r="AI12" s="78"/>
    </row>
    <row r="13" spans="1:35" ht="12.75" customHeight="1">
      <c r="A13" s="89">
        <v>44547</v>
      </c>
      <c r="B13" s="32">
        <v>543346</v>
      </c>
      <c r="C13" s="31" t="s">
        <v>1035</v>
      </c>
      <c r="D13" s="31" t="s">
        <v>1036</v>
      </c>
      <c r="E13" s="31" t="s">
        <v>577</v>
      </c>
      <c r="F13" s="90">
        <v>154000</v>
      </c>
      <c r="G13" s="32">
        <v>46.84</v>
      </c>
      <c r="H13" s="32" t="s">
        <v>312</v>
      </c>
      <c r="I13" s="78"/>
      <c r="J13" s="78"/>
      <c r="K13" s="78"/>
      <c r="L13" s="78"/>
      <c r="M13" s="78"/>
      <c r="N13" s="78"/>
      <c r="O13" s="78"/>
      <c r="P13" s="78"/>
      <c r="Q13" s="78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78"/>
      <c r="AC13" s="78"/>
      <c r="AD13" s="78"/>
      <c r="AE13" s="78"/>
      <c r="AF13" s="78"/>
      <c r="AG13" s="78"/>
      <c r="AH13" s="78"/>
      <c r="AI13" s="78"/>
    </row>
    <row r="14" spans="1:35" ht="12.75" customHeight="1">
      <c r="A14" s="89">
        <v>44547</v>
      </c>
      <c r="B14" s="32">
        <v>539506</v>
      </c>
      <c r="C14" s="31" t="s">
        <v>987</v>
      </c>
      <c r="D14" s="31" t="s">
        <v>989</v>
      </c>
      <c r="E14" s="31" t="s">
        <v>576</v>
      </c>
      <c r="F14" s="90">
        <v>20000</v>
      </c>
      <c r="G14" s="32">
        <v>11</v>
      </c>
      <c r="H14" s="32" t="s">
        <v>312</v>
      </c>
      <c r="I14" s="78"/>
      <c r="J14" s="78"/>
      <c r="K14" s="78"/>
      <c r="L14" s="78"/>
      <c r="M14" s="78"/>
      <c r="N14" s="78"/>
      <c r="O14" s="78"/>
      <c r="P14" s="78"/>
      <c r="Q14" s="78"/>
      <c r="R14" s="78"/>
      <c r="S14" s="78"/>
      <c r="T14" s="78"/>
      <c r="U14" s="78"/>
      <c r="V14" s="78"/>
      <c r="W14" s="78"/>
      <c r="X14" s="78"/>
      <c r="Y14" s="78"/>
      <c r="Z14" s="78"/>
      <c r="AA14" s="78"/>
      <c r="AB14" s="78"/>
      <c r="AC14" s="78"/>
      <c r="AD14" s="78"/>
      <c r="AE14" s="78"/>
      <c r="AF14" s="78"/>
      <c r="AG14" s="78"/>
      <c r="AH14" s="78"/>
      <c r="AI14" s="78"/>
    </row>
    <row r="15" spans="1:35" ht="12.75" customHeight="1">
      <c r="A15" s="89">
        <v>44547</v>
      </c>
      <c r="B15" s="32">
        <v>539506</v>
      </c>
      <c r="C15" s="31" t="s">
        <v>987</v>
      </c>
      <c r="D15" s="31" t="s">
        <v>988</v>
      </c>
      <c r="E15" s="31" t="s">
        <v>577</v>
      </c>
      <c r="F15" s="90">
        <v>100000</v>
      </c>
      <c r="G15" s="32">
        <v>11</v>
      </c>
      <c r="H15" s="32" t="s">
        <v>312</v>
      </c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</row>
    <row r="16" spans="1:35" ht="12.75" customHeight="1">
      <c r="A16" s="89">
        <v>44547</v>
      </c>
      <c r="B16" s="32">
        <v>539506</v>
      </c>
      <c r="C16" s="31" t="s">
        <v>987</v>
      </c>
      <c r="D16" s="31" t="s">
        <v>1037</v>
      </c>
      <c r="E16" s="31" t="s">
        <v>576</v>
      </c>
      <c r="F16" s="90">
        <v>20000</v>
      </c>
      <c r="G16" s="32">
        <v>11</v>
      </c>
      <c r="H16" s="32" t="s">
        <v>312</v>
      </c>
      <c r="I16" s="78"/>
      <c r="J16" s="78"/>
      <c r="K16" s="78"/>
      <c r="L16" s="78"/>
      <c r="M16" s="78"/>
      <c r="N16" s="78"/>
      <c r="O16" s="78"/>
      <c r="P16" s="78"/>
      <c r="Q16" s="78"/>
      <c r="R16" s="78"/>
      <c r="S16" s="78"/>
      <c r="T16" s="78"/>
      <c r="U16" s="78"/>
      <c r="V16" s="78"/>
      <c r="W16" s="78"/>
      <c r="X16" s="78"/>
      <c r="Y16" s="78"/>
      <c r="Z16" s="78"/>
      <c r="AA16" s="78"/>
      <c r="AB16" s="78"/>
      <c r="AC16" s="78"/>
      <c r="AD16" s="78"/>
      <c r="AE16" s="78"/>
      <c r="AF16" s="78"/>
      <c r="AG16" s="78"/>
      <c r="AH16" s="78"/>
      <c r="AI16" s="78"/>
    </row>
    <row r="17" spans="1:35" ht="12.75" customHeight="1">
      <c r="A17" s="89">
        <v>44547</v>
      </c>
      <c r="B17" s="32">
        <v>540718</v>
      </c>
      <c r="C17" s="31" t="s">
        <v>1038</v>
      </c>
      <c r="D17" s="31" t="s">
        <v>1039</v>
      </c>
      <c r="E17" s="31" t="s">
        <v>577</v>
      </c>
      <c r="F17" s="90">
        <v>18000</v>
      </c>
      <c r="G17" s="32">
        <v>28.1</v>
      </c>
      <c r="H17" s="32" t="s">
        <v>312</v>
      </c>
      <c r="I17" s="78"/>
      <c r="J17" s="78"/>
      <c r="K17" s="78"/>
      <c r="L17" s="78"/>
      <c r="M17" s="78"/>
      <c r="N17" s="78"/>
      <c r="O17" s="78"/>
      <c r="P17" s="78"/>
      <c r="Q17" s="78"/>
      <c r="R17" s="78"/>
      <c r="S17" s="78"/>
      <c r="T17" s="78"/>
      <c r="U17" s="78"/>
      <c r="V17" s="78"/>
      <c r="W17" s="78"/>
      <c r="X17" s="78"/>
      <c r="Y17" s="78"/>
      <c r="Z17" s="78"/>
      <c r="AA17" s="78"/>
      <c r="AB17" s="78"/>
      <c r="AC17" s="78"/>
      <c r="AD17" s="78"/>
      <c r="AE17" s="78"/>
      <c r="AF17" s="78"/>
      <c r="AG17" s="78"/>
      <c r="AH17" s="78"/>
      <c r="AI17" s="78"/>
    </row>
    <row r="18" spans="1:35" ht="12.75" customHeight="1">
      <c r="A18" s="89">
        <v>44547</v>
      </c>
      <c r="B18" s="32">
        <v>540718</v>
      </c>
      <c r="C18" s="31" t="s">
        <v>1038</v>
      </c>
      <c r="D18" s="31" t="s">
        <v>1040</v>
      </c>
      <c r="E18" s="31" t="s">
        <v>576</v>
      </c>
      <c r="F18" s="90">
        <v>54000</v>
      </c>
      <c r="G18" s="32">
        <v>28.38</v>
      </c>
      <c r="H18" s="32" t="s">
        <v>312</v>
      </c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8"/>
    </row>
    <row r="19" spans="1:35" ht="12.75" customHeight="1">
      <c r="A19" s="89">
        <v>44547</v>
      </c>
      <c r="B19" s="32">
        <v>540718</v>
      </c>
      <c r="C19" s="31" t="s">
        <v>1038</v>
      </c>
      <c r="D19" s="31" t="s">
        <v>1041</v>
      </c>
      <c r="E19" s="31" t="s">
        <v>576</v>
      </c>
      <c r="F19" s="90">
        <v>132000</v>
      </c>
      <c r="G19" s="32">
        <v>28</v>
      </c>
      <c r="H19" s="32" t="s">
        <v>312</v>
      </c>
      <c r="I19" s="78"/>
      <c r="J19" s="78"/>
      <c r="K19" s="78"/>
      <c r="L19" s="78"/>
      <c r="M19" s="78"/>
      <c r="N19" s="78"/>
      <c r="O19" s="78"/>
      <c r="P19" s="78"/>
      <c r="Q19" s="78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78"/>
      <c r="AC19" s="78"/>
      <c r="AD19" s="78"/>
      <c r="AE19" s="78"/>
      <c r="AF19" s="78"/>
      <c r="AG19" s="78"/>
      <c r="AH19" s="78"/>
      <c r="AI19" s="78"/>
    </row>
    <row r="20" spans="1:35" ht="12.75" customHeight="1">
      <c r="A20" s="89">
        <v>44547</v>
      </c>
      <c r="B20" s="32">
        <v>540718</v>
      </c>
      <c r="C20" s="31" t="s">
        <v>1038</v>
      </c>
      <c r="D20" s="31" t="s">
        <v>1042</v>
      </c>
      <c r="E20" s="31" t="s">
        <v>577</v>
      </c>
      <c r="F20" s="90">
        <v>42000</v>
      </c>
      <c r="G20" s="32">
        <v>28</v>
      </c>
      <c r="H20" s="32" t="s">
        <v>312</v>
      </c>
      <c r="I20" s="78"/>
      <c r="J20" s="78"/>
      <c r="K20" s="78"/>
      <c r="L20" s="78"/>
      <c r="M20" s="78"/>
      <c r="N20" s="78"/>
      <c r="O20" s="78"/>
      <c r="P20" s="78"/>
      <c r="Q20" s="78"/>
      <c r="R20" s="78"/>
      <c r="S20" s="78"/>
      <c r="T20" s="78"/>
      <c r="U20" s="78"/>
      <c r="V20" s="78"/>
      <c r="W20" s="78"/>
      <c r="X20" s="78"/>
      <c r="Y20" s="78"/>
      <c r="Z20" s="78"/>
      <c r="AA20" s="78"/>
      <c r="AB20" s="78"/>
      <c r="AC20" s="78"/>
      <c r="AD20" s="78"/>
      <c r="AE20" s="78"/>
      <c r="AF20" s="78"/>
      <c r="AG20" s="78"/>
      <c r="AH20" s="78"/>
      <c r="AI20" s="78"/>
    </row>
    <row r="21" spans="1:35" ht="12.75" customHeight="1">
      <c r="A21" s="89">
        <v>44547</v>
      </c>
      <c r="B21" s="32">
        <v>540718</v>
      </c>
      <c r="C21" s="31" t="s">
        <v>1038</v>
      </c>
      <c r="D21" s="31" t="s">
        <v>1043</v>
      </c>
      <c r="E21" s="31" t="s">
        <v>577</v>
      </c>
      <c r="F21" s="90">
        <v>78000</v>
      </c>
      <c r="G21" s="32">
        <v>28</v>
      </c>
      <c r="H21" s="32" t="s">
        <v>312</v>
      </c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8"/>
      <c r="T21" s="78"/>
      <c r="U21" s="78"/>
      <c r="V21" s="78"/>
      <c r="W21" s="78"/>
      <c r="X21" s="78"/>
      <c r="Y21" s="78"/>
      <c r="Z21" s="78"/>
      <c r="AA21" s="78"/>
      <c r="AB21" s="78"/>
      <c r="AC21" s="78"/>
      <c r="AD21" s="78"/>
      <c r="AE21" s="78"/>
      <c r="AF21" s="78"/>
      <c r="AG21" s="78"/>
      <c r="AH21" s="78"/>
      <c r="AI21" s="78"/>
    </row>
    <row r="22" spans="1:35" ht="12.75" customHeight="1">
      <c r="A22" s="89">
        <v>44547</v>
      </c>
      <c r="B22" s="32">
        <v>541303</v>
      </c>
      <c r="C22" s="31" t="s">
        <v>1044</v>
      </c>
      <c r="D22" s="31" t="s">
        <v>1045</v>
      </c>
      <c r="E22" s="31" t="s">
        <v>577</v>
      </c>
      <c r="F22" s="90">
        <v>165000</v>
      </c>
      <c r="G22" s="32">
        <v>35.07</v>
      </c>
      <c r="H22" s="32" t="s">
        <v>312</v>
      </c>
      <c r="I22" s="78"/>
      <c r="J22" s="78"/>
      <c r="K22" s="78"/>
      <c r="L22" s="78"/>
      <c r="M22" s="78"/>
      <c r="N22" s="78"/>
      <c r="O22" s="78"/>
      <c r="P22" s="78"/>
      <c r="Q22" s="78"/>
      <c r="R22" s="78"/>
      <c r="S22" s="78"/>
      <c r="T22" s="78"/>
      <c r="U22" s="78"/>
      <c r="V22" s="78"/>
      <c r="W22" s="78"/>
      <c r="X22" s="78"/>
      <c r="Y22" s="78"/>
      <c r="Z22" s="78"/>
      <c r="AA22" s="78"/>
      <c r="AB22" s="78"/>
      <c r="AC22" s="78"/>
      <c r="AD22" s="78"/>
      <c r="AE22" s="78"/>
      <c r="AF22" s="78"/>
      <c r="AG22" s="78"/>
      <c r="AH22" s="78"/>
      <c r="AI22" s="78"/>
    </row>
    <row r="23" spans="1:35" ht="12.75" customHeight="1">
      <c r="A23" s="89">
        <v>44547</v>
      </c>
      <c r="B23" s="32">
        <v>541303</v>
      </c>
      <c r="C23" s="31" t="s">
        <v>1044</v>
      </c>
      <c r="D23" s="31" t="s">
        <v>1046</v>
      </c>
      <c r="E23" s="31" t="s">
        <v>576</v>
      </c>
      <c r="F23" s="90">
        <v>171000</v>
      </c>
      <c r="G23" s="32">
        <v>35.43</v>
      </c>
      <c r="H23" s="32" t="s">
        <v>312</v>
      </c>
      <c r="I23" s="78"/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78"/>
      <c r="U23" s="78"/>
      <c r="V23" s="78"/>
      <c r="W23" s="78"/>
      <c r="X23" s="78"/>
      <c r="Y23" s="78"/>
      <c r="Z23" s="78"/>
      <c r="AA23" s="78"/>
      <c r="AB23" s="78"/>
      <c r="AC23" s="78"/>
      <c r="AD23" s="78"/>
      <c r="AE23" s="78"/>
      <c r="AF23" s="78"/>
      <c r="AG23" s="78"/>
      <c r="AH23" s="78"/>
      <c r="AI23" s="78"/>
    </row>
    <row r="24" spans="1:35" ht="12.75" customHeight="1">
      <c r="A24" s="89">
        <v>44547</v>
      </c>
      <c r="B24" s="32">
        <v>531156</v>
      </c>
      <c r="C24" s="31" t="s">
        <v>1047</v>
      </c>
      <c r="D24" s="31" t="s">
        <v>1048</v>
      </c>
      <c r="E24" s="31" t="s">
        <v>576</v>
      </c>
      <c r="F24" s="90">
        <v>17760</v>
      </c>
      <c r="G24" s="32">
        <v>117.77</v>
      </c>
      <c r="H24" s="32" t="s">
        <v>312</v>
      </c>
      <c r="I24" s="78"/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78"/>
      <c r="U24" s="78"/>
      <c r="V24" s="78"/>
      <c r="W24" s="78"/>
      <c r="X24" s="78"/>
      <c r="Y24" s="78"/>
      <c r="Z24" s="78"/>
      <c r="AA24" s="78"/>
      <c r="AB24" s="78"/>
      <c r="AC24" s="78"/>
      <c r="AD24" s="78"/>
      <c r="AE24" s="78"/>
      <c r="AF24" s="78"/>
      <c r="AG24" s="78"/>
      <c r="AH24" s="78"/>
      <c r="AI24" s="78"/>
    </row>
    <row r="25" spans="1:35" ht="12.75" customHeight="1">
      <c r="A25" s="89">
        <v>44547</v>
      </c>
      <c r="B25" s="32">
        <v>530889</v>
      </c>
      <c r="C25" s="31" t="s">
        <v>1049</v>
      </c>
      <c r="D25" s="31" t="s">
        <v>864</v>
      </c>
      <c r="E25" s="31" t="s">
        <v>576</v>
      </c>
      <c r="F25" s="90">
        <v>12</v>
      </c>
      <c r="G25" s="32">
        <v>1.95</v>
      </c>
      <c r="H25" s="32" t="s">
        <v>312</v>
      </c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78"/>
      <c r="AD25" s="78"/>
      <c r="AE25" s="78"/>
      <c r="AF25" s="78"/>
      <c r="AG25" s="78"/>
      <c r="AH25" s="78"/>
      <c r="AI25" s="78"/>
    </row>
    <row r="26" spans="1:35" ht="12.75" customHeight="1">
      <c r="A26" s="89">
        <v>44547</v>
      </c>
      <c r="B26" s="32">
        <v>530889</v>
      </c>
      <c r="C26" s="31" t="s">
        <v>1049</v>
      </c>
      <c r="D26" s="31" t="s">
        <v>864</v>
      </c>
      <c r="E26" s="31" t="s">
        <v>577</v>
      </c>
      <c r="F26" s="90">
        <v>5066488</v>
      </c>
      <c r="G26" s="32">
        <v>1.98</v>
      </c>
      <c r="H26" s="32" t="s">
        <v>312</v>
      </c>
      <c r="I26" s="78"/>
      <c r="J26" s="78"/>
      <c r="K26" s="78"/>
      <c r="L26" s="78"/>
      <c r="M26" s="78"/>
      <c r="N26" s="78"/>
      <c r="O26" s="78"/>
      <c r="P26" s="78"/>
      <c r="Q26" s="78"/>
      <c r="R26" s="78"/>
      <c r="S26" s="78"/>
      <c r="T26" s="78"/>
      <c r="U26" s="78"/>
      <c r="V26" s="78"/>
      <c r="W26" s="78"/>
      <c r="X26" s="78"/>
      <c r="Y26" s="78"/>
      <c r="Z26" s="78"/>
      <c r="AA26" s="78"/>
      <c r="AB26" s="78"/>
      <c r="AC26" s="78"/>
      <c r="AD26" s="78"/>
      <c r="AE26" s="78"/>
      <c r="AF26" s="78"/>
      <c r="AG26" s="78"/>
      <c r="AH26" s="78"/>
      <c r="AI26" s="78"/>
    </row>
    <row r="27" spans="1:35" ht="12.75" customHeight="1">
      <c r="A27" s="89">
        <v>44547</v>
      </c>
      <c r="B27" s="32">
        <v>531991</v>
      </c>
      <c r="C27" s="31" t="s">
        <v>1050</v>
      </c>
      <c r="D27" s="31" t="s">
        <v>864</v>
      </c>
      <c r="E27" s="31" t="s">
        <v>576</v>
      </c>
      <c r="F27" s="90">
        <v>1000016</v>
      </c>
      <c r="G27" s="32">
        <v>1.02</v>
      </c>
      <c r="H27" s="32" t="s">
        <v>312</v>
      </c>
      <c r="I27" s="78"/>
      <c r="J27" s="78"/>
      <c r="K27" s="78"/>
      <c r="L27" s="78"/>
      <c r="M27" s="78"/>
      <c r="N27" s="78"/>
      <c r="O27" s="78"/>
      <c r="P27" s="78"/>
      <c r="Q27" s="78"/>
      <c r="R27" s="78"/>
      <c r="S27" s="78"/>
      <c r="T27" s="78"/>
      <c r="U27" s="78"/>
      <c r="V27" s="78"/>
      <c r="W27" s="78"/>
      <c r="X27" s="78"/>
      <c r="Y27" s="78"/>
      <c r="Z27" s="78"/>
      <c r="AA27" s="78"/>
      <c r="AB27" s="78"/>
      <c r="AC27" s="78"/>
      <c r="AD27" s="78"/>
      <c r="AE27" s="78"/>
      <c r="AF27" s="78"/>
      <c r="AG27" s="78"/>
      <c r="AH27" s="78"/>
      <c r="AI27" s="78"/>
    </row>
    <row r="28" spans="1:35" ht="12.75" customHeight="1">
      <c r="A28" s="89">
        <v>44547</v>
      </c>
      <c r="B28" s="32">
        <v>531991</v>
      </c>
      <c r="C28" s="31" t="s">
        <v>1050</v>
      </c>
      <c r="D28" s="31" t="s">
        <v>864</v>
      </c>
      <c r="E28" s="31" t="s">
        <v>577</v>
      </c>
      <c r="F28" s="90">
        <v>5100179</v>
      </c>
      <c r="G28" s="32">
        <v>1.1200000000000001</v>
      </c>
      <c r="H28" s="32" t="s">
        <v>312</v>
      </c>
      <c r="I28" s="78"/>
      <c r="J28" s="78"/>
      <c r="K28" s="78"/>
      <c r="L28" s="78"/>
      <c r="M28" s="78"/>
      <c r="N28" s="78"/>
      <c r="O28" s="78"/>
      <c r="P28" s="78"/>
      <c r="Q28" s="78"/>
      <c r="R28" s="78"/>
      <c r="S28" s="78"/>
      <c r="T28" s="78"/>
      <c r="U28" s="78"/>
      <c r="V28" s="78"/>
      <c r="W28" s="78"/>
      <c r="X28" s="78"/>
      <c r="Y28" s="78"/>
      <c r="Z28" s="78"/>
      <c r="AA28" s="78"/>
      <c r="AB28" s="78"/>
      <c r="AC28" s="78"/>
      <c r="AD28" s="78"/>
      <c r="AE28" s="78"/>
      <c r="AF28" s="78"/>
      <c r="AG28" s="78"/>
      <c r="AH28" s="78"/>
      <c r="AI28" s="78"/>
    </row>
    <row r="29" spans="1:35" ht="12.75" customHeight="1">
      <c r="A29" s="89">
        <v>44547</v>
      </c>
      <c r="B29" s="32">
        <v>531991</v>
      </c>
      <c r="C29" s="31" t="s">
        <v>1050</v>
      </c>
      <c r="D29" s="31" t="s">
        <v>1051</v>
      </c>
      <c r="E29" s="31" t="s">
        <v>577</v>
      </c>
      <c r="F29" s="90">
        <v>700000</v>
      </c>
      <c r="G29" s="32">
        <v>1.04</v>
      </c>
      <c r="H29" s="32" t="s">
        <v>312</v>
      </c>
      <c r="I29" s="78"/>
      <c r="J29" s="78"/>
      <c r="K29" s="78"/>
      <c r="L29" s="78"/>
      <c r="M29" s="78"/>
      <c r="N29" s="78"/>
      <c r="O29" s="78"/>
      <c r="P29" s="78"/>
      <c r="Q29" s="78"/>
      <c r="R29" s="78"/>
      <c r="S29" s="78"/>
      <c r="T29" s="78"/>
      <c r="U29" s="78"/>
      <c r="V29" s="78"/>
      <c r="W29" s="78"/>
      <c r="X29" s="78"/>
      <c r="Y29" s="78"/>
      <c r="Z29" s="78"/>
      <c r="AA29" s="78"/>
      <c r="AB29" s="78"/>
      <c r="AC29" s="78"/>
      <c r="AD29" s="78"/>
      <c r="AE29" s="78"/>
      <c r="AF29" s="78"/>
      <c r="AG29" s="78"/>
      <c r="AH29" s="78"/>
      <c r="AI29" s="78"/>
    </row>
    <row r="30" spans="1:35" ht="12.75" customHeight="1">
      <c r="A30" s="89">
        <v>44547</v>
      </c>
      <c r="B30" s="32">
        <v>531991</v>
      </c>
      <c r="C30" s="31" t="s">
        <v>1050</v>
      </c>
      <c r="D30" s="31" t="s">
        <v>1052</v>
      </c>
      <c r="E30" s="31" t="s">
        <v>577</v>
      </c>
      <c r="F30" s="90">
        <v>837456</v>
      </c>
      <c r="G30" s="32">
        <v>1.04</v>
      </c>
      <c r="H30" s="32" t="s">
        <v>312</v>
      </c>
      <c r="I30" s="78"/>
      <c r="J30" s="78"/>
      <c r="K30" s="78"/>
      <c r="L30" s="78"/>
      <c r="M30" s="78"/>
      <c r="N30" s="78"/>
      <c r="O30" s="78"/>
      <c r="P30" s="78"/>
      <c r="Q30" s="78"/>
      <c r="R30" s="78"/>
      <c r="S30" s="78"/>
      <c r="T30" s="78"/>
      <c r="U30" s="78"/>
      <c r="V30" s="78"/>
      <c r="W30" s="78"/>
      <c r="X30" s="78"/>
      <c r="Y30" s="78"/>
      <c r="Z30" s="78"/>
      <c r="AA30" s="78"/>
      <c r="AB30" s="78"/>
      <c r="AC30" s="78"/>
      <c r="AD30" s="78"/>
      <c r="AE30" s="78"/>
      <c r="AF30" s="78"/>
      <c r="AG30" s="78"/>
      <c r="AH30" s="78"/>
      <c r="AI30" s="78"/>
    </row>
    <row r="31" spans="1:35" ht="12.75" customHeight="1">
      <c r="A31" s="89">
        <v>44547</v>
      </c>
      <c r="B31" s="32">
        <v>530109</v>
      </c>
      <c r="C31" s="31" t="s">
        <v>990</v>
      </c>
      <c r="D31" s="31" t="s">
        <v>991</v>
      </c>
      <c r="E31" s="31" t="s">
        <v>577</v>
      </c>
      <c r="F31" s="90">
        <v>800000</v>
      </c>
      <c r="G31" s="32">
        <v>3.82</v>
      </c>
      <c r="H31" s="32" t="s">
        <v>312</v>
      </c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78"/>
      <c r="AC31" s="78"/>
      <c r="AD31" s="78"/>
      <c r="AE31" s="78"/>
      <c r="AF31" s="78"/>
      <c r="AG31" s="78"/>
      <c r="AH31" s="78"/>
      <c r="AI31" s="78"/>
    </row>
    <row r="32" spans="1:35" ht="12.75" customHeight="1">
      <c r="A32" s="89">
        <v>44547</v>
      </c>
      <c r="B32" s="32">
        <v>539288</v>
      </c>
      <c r="C32" s="31" t="s">
        <v>1053</v>
      </c>
      <c r="D32" s="31" t="s">
        <v>1054</v>
      </c>
      <c r="E32" s="31" t="s">
        <v>576</v>
      </c>
      <c r="F32" s="90">
        <v>28138</v>
      </c>
      <c r="G32" s="32">
        <v>44.19</v>
      </c>
      <c r="H32" s="32" t="s">
        <v>312</v>
      </c>
      <c r="I32" s="78"/>
      <c r="J32" s="78"/>
      <c r="K32" s="78"/>
      <c r="L32" s="78"/>
      <c r="M32" s="78"/>
      <c r="N32" s="78"/>
      <c r="O32" s="78"/>
      <c r="P32" s="78"/>
      <c r="Q32" s="78"/>
      <c r="R32" s="78"/>
      <c r="S32" s="78"/>
      <c r="T32" s="78"/>
      <c r="U32" s="78"/>
      <c r="V32" s="78"/>
      <c r="W32" s="78"/>
      <c r="X32" s="78"/>
      <c r="Y32" s="78"/>
      <c r="Z32" s="78"/>
      <c r="AA32" s="78"/>
      <c r="AB32" s="78"/>
      <c r="AC32" s="78"/>
      <c r="AD32" s="78"/>
      <c r="AE32" s="78"/>
      <c r="AF32" s="78"/>
      <c r="AG32" s="78"/>
      <c r="AH32" s="78"/>
      <c r="AI32" s="78"/>
    </row>
    <row r="33" spans="1:35" ht="12.75" customHeight="1">
      <c r="A33" s="89">
        <v>44547</v>
      </c>
      <c r="B33" s="32">
        <v>540829</v>
      </c>
      <c r="C33" s="31" t="s">
        <v>1055</v>
      </c>
      <c r="D33" s="31" t="s">
        <v>1056</v>
      </c>
      <c r="E33" s="31" t="s">
        <v>577</v>
      </c>
      <c r="F33" s="90">
        <v>16591</v>
      </c>
      <c r="G33" s="32">
        <v>5.1100000000000003</v>
      </c>
      <c r="H33" s="32" t="s">
        <v>312</v>
      </c>
      <c r="I33" s="78"/>
      <c r="J33" s="78"/>
      <c r="K33" s="78"/>
      <c r="L33" s="78"/>
      <c r="M33" s="78"/>
      <c r="N33" s="78"/>
      <c r="O33" s="78"/>
      <c r="P33" s="78"/>
      <c r="Q33" s="78"/>
      <c r="R33" s="78"/>
      <c r="S33" s="78"/>
      <c r="T33" s="78"/>
      <c r="U33" s="78"/>
      <c r="V33" s="78"/>
      <c r="W33" s="78"/>
      <c r="X33" s="78"/>
      <c r="Y33" s="78"/>
      <c r="Z33" s="78"/>
      <c r="AA33" s="78"/>
      <c r="AB33" s="78"/>
      <c r="AC33" s="78"/>
      <c r="AD33" s="78"/>
      <c r="AE33" s="78"/>
      <c r="AF33" s="78"/>
      <c r="AG33" s="78"/>
      <c r="AH33" s="78"/>
      <c r="AI33" s="78"/>
    </row>
    <row r="34" spans="1:35" ht="12.75" customHeight="1">
      <c r="A34" s="89">
        <v>44547</v>
      </c>
      <c r="B34" s="32">
        <v>540829</v>
      </c>
      <c r="C34" s="31" t="s">
        <v>1055</v>
      </c>
      <c r="D34" s="31" t="s">
        <v>1057</v>
      </c>
      <c r="E34" s="31" t="s">
        <v>576</v>
      </c>
      <c r="F34" s="90">
        <v>21885</v>
      </c>
      <c r="G34" s="32">
        <v>5.1100000000000003</v>
      </c>
      <c r="H34" s="32" t="s">
        <v>312</v>
      </c>
      <c r="I34" s="78"/>
      <c r="J34" s="78"/>
      <c r="K34" s="78"/>
      <c r="L34" s="78"/>
      <c r="M34" s="78"/>
      <c r="N34" s="78"/>
      <c r="O34" s="78"/>
      <c r="P34" s="78"/>
      <c r="Q34" s="78"/>
      <c r="R34" s="78"/>
      <c r="S34" s="78"/>
      <c r="T34" s="78"/>
      <c r="U34" s="78"/>
      <c r="V34" s="78"/>
      <c r="W34" s="78"/>
      <c r="X34" s="78"/>
      <c r="Y34" s="78"/>
      <c r="Z34" s="78"/>
      <c r="AA34" s="78"/>
      <c r="AB34" s="78"/>
      <c r="AC34" s="78"/>
      <c r="AD34" s="78"/>
      <c r="AE34" s="78"/>
      <c r="AF34" s="78"/>
      <c r="AG34" s="78"/>
      <c r="AH34" s="78"/>
      <c r="AI34" s="78"/>
    </row>
    <row r="35" spans="1:35" ht="12.75" customHeight="1">
      <c r="A35" s="89">
        <v>44547</v>
      </c>
      <c r="B35" s="32">
        <v>537326</v>
      </c>
      <c r="C35" s="31" t="s">
        <v>1058</v>
      </c>
      <c r="D35" s="31" t="s">
        <v>1059</v>
      </c>
      <c r="E35" s="31" t="s">
        <v>577</v>
      </c>
      <c r="F35" s="90">
        <v>71554</v>
      </c>
      <c r="G35" s="32">
        <v>10.34</v>
      </c>
      <c r="H35" s="32" t="s">
        <v>312</v>
      </c>
      <c r="I35" s="78"/>
      <c r="J35" s="78"/>
      <c r="K35" s="78"/>
      <c r="L35" s="78"/>
      <c r="M35" s="78"/>
      <c r="N35" s="78"/>
      <c r="O35" s="78"/>
      <c r="P35" s="78"/>
      <c r="Q35" s="78"/>
      <c r="R35" s="78"/>
      <c r="S35" s="78"/>
      <c r="T35" s="78"/>
      <c r="U35" s="78"/>
      <c r="V35" s="78"/>
      <c r="W35" s="78"/>
      <c r="X35" s="78"/>
      <c r="Y35" s="78"/>
      <c r="Z35" s="78"/>
      <c r="AA35" s="78"/>
      <c r="AB35" s="78"/>
      <c r="AC35" s="78"/>
      <c r="AD35" s="78"/>
      <c r="AE35" s="78"/>
      <c r="AF35" s="78"/>
      <c r="AG35" s="78"/>
      <c r="AH35" s="78"/>
      <c r="AI35" s="78"/>
    </row>
    <row r="36" spans="1:35" ht="12.75" customHeight="1">
      <c r="A36" s="89">
        <v>44547</v>
      </c>
      <c r="B36" s="32">
        <v>512379</v>
      </c>
      <c r="C36" s="31" t="s">
        <v>908</v>
      </c>
      <c r="D36" s="31" t="s">
        <v>1060</v>
      </c>
      <c r="E36" s="31" t="s">
        <v>577</v>
      </c>
      <c r="F36" s="90">
        <v>2600000</v>
      </c>
      <c r="G36" s="32">
        <v>7.23</v>
      </c>
      <c r="H36" s="32" t="s">
        <v>312</v>
      </c>
      <c r="I36" s="78"/>
      <c r="J36" s="78"/>
      <c r="K36" s="78"/>
      <c r="L36" s="78"/>
      <c r="M36" s="78"/>
      <c r="N36" s="78"/>
      <c r="O36" s="78"/>
      <c r="P36" s="78"/>
      <c r="Q36" s="78"/>
      <c r="R36" s="78"/>
      <c r="S36" s="78"/>
      <c r="T36" s="78"/>
      <c r="U36" s="78"/>
      <c r="V36" s="78"/>
      <c r="W36" s="78"/>
      <c r="X36" s="78"/>
      <c r="Y36" s="78"/>
      <c r="Z36" s="78"/>
      <c r="AA36" s="78"/>
      <c r="AB36" s="78"/>
      <c r="AC36" s="78"/>
      <c r="AD36" s="78"/>
      <c r="AE36" s="78"/>
      <c r="AF36" s="78"/>
      <c r="AG36" s="78"/>
      <c r="AH36" s="78"/>
      <c r="AI36" s="78"/>
    </row>
    <row r="37" spans="1:35" ht="12.75" customHeight="1">
      <c r="A37" s="89">
        <v>44547</v>
      </c>
      <c r="B37" s="32">
        <v>524752</v>
      </c>
      <c r="C37" s="31" t="s">
        <v>945</v>
      </c>
      <c r="D37" s="31" t="s">
        <v>864</v>
      </c>
      <c r="E37" s="31" t="s">
        <v>576</v>
      </c>
      <c r="F37" s="90">
        <v>13</v>
      </c>
      <c r="G37" s="32">
        <v>82.55</v>
      </c>
      <c r="H37" s="32" t="s">
        <v>312</v>
      </c>
      <c r="I37" s="78"/>
      <c r="J37" s="78"/>
      <c r="K37" s="78"/>
      <c r="L37" s="78"/>
      <c r="M37" s="78"/>
      <c r="N37" s="78"/>
      <c r="O37" s="78"/>
      <c r="P37" s="78"/>
      <c r="Q37" s="78"/>
      <c r="R37" s="78"/>
      <c r="S37" s="78"/>
      <c r="T37" s="78"/>
      <c r="U37" s="78"/>
      <c r="V37" s="78"/>
      <c r="W37" s="78"/>
      <c r="X37" s="78"/>
      <c r="Y37" s="78"/>
      <c r="Z37" s="78"/>
      <c r="AA37" s="78"/>
      <c r="AB37" s="78"/>
      <c r="AC37" s="78"/>
      <c r="AD37" s="78"/>
      <c r="AE37" s="78"/>
      <c r="AF37" s="78"/>
      <c r="AG37" s="78"/>
      <c r="AH37" s="78"/>
      <c r="AI37" s="78"/>
    </row>
    <row r="38" spans="1:35" ht="12.75" customHeight="1">
      <c r="A38" s="89">
        <v>44547</v>
      </c>
      <c r="B38" s="32">
        <v>524752</v>
      </c>
      <c r="C38" s="31" t="s">
        <v>945</v>
      </c>
      <c r="D38" s="31" t="s">
        <v>864</v>
      </c>
      <c r="E38" s="31" t="s">
        <v>577</v>
      </c>
      <c r="F38" s="90">
        <v>85104</v>
      </c>
      <c r="G38" s="32">
        <v>82.92</v>
      </c>
      <c r="H38" s="32" t="s">
        <v>312</v>
      </c>
      <c r="I38" s="78"/>
      <c r="J38" s="78"/>
      <c r="K38" s="78"/>
      <c r="L38" s="78"/>
      <c r="M38" s="78"/>
      <c r="N38" s="78"/>
      <c r="O38" s="78"/>
      <c r="P38" s="78"/>
      <c r="Q38" s="78"/>
      <c r="R38" s="78"/>
      <c r="S38" s="78"/>
      <c r="T38" s="78"/>
      <c r="U38" s="78"/>
      <c r="V38" s="78"/>
      <c r="W38" s="78"/>
      <c r="X38" s="78"/>
      <c r="Y38" s="78"/>
      <c r="Z38" s="78"/>
      <c r="AA38" s="78"/>
      <c r="AB38" s="78"/>
      <c r="AC38" s="78"/>
      <c r="AD38" s="78"/>
      <c r="AE38" s="78"/>
      <c r="AF38" s="78"/>
      <c r="AG38" s="78"/>
      <c r="AH38" s="78"/>
      <c r="AI38" s="78"/>
    </row>
    <row r="39" spans="1:35" ht="12.75" customHeight="1">
      <c r="A39" s="89">
        <v>44547</v>
      </c>
      <c r="B39" s="32">
        <v>524752</v>
      </c>
      <c r="C39" s="31" t="s">
        <v>945</v>
      </c>
      <c r="D39" s="31" t="s">
        <v>957</v>
      </c>
      <c r="E39" s="31" t="s">
        <v>576</v>
      </c>
      <c r="F39" s="90">
        <v>159985</v>
      </c>
      <c r="G39" s="32">
        <v>81.06</v>
      </c>
      <c r="H39" s="32" t="s">
        <v>312</v>
      </c>
      <c r="I39" s="78"/>
      <c r="J39" s="78"/>
      <c r="K39" s="78"/>
      <c r="L39" s="78"/>
      <c r="M39" s="78"/>
      <c r="N39" s="78"/>
      <c r="O39" s="78"/>
      <c r="P39" s="78"/>
      <c r="Q39" s="78"/>
      <c r="R39" s="78"/>
      <c r="S39" s="78"/>
      <c r="T39" s="78"/>
      <c r="U39" s="78"/>
      <c r="V39" s="78"/>
      <c r="W39" s="78"/>
      <c r="X39" s="78"/>
      <c r="Y39" s="78"/>
      <c r="Z39" s="78"/>
      <c r="AA39" s="78"/>
      <c r="AB39" s="78"/>
      <c r="AC39" s="78"/>
      <c r="AD39" s="78"/>
      <c r="AE39" s="78"/>
      <c r="AF39" s="78"/>
      <c r="AG39" s="78"/>
      <c r="AH39" s="78"/>
      <c r="AI39" s="78"/>
    </row>
    <row r="40" spans="1:35" ht="12.75" customHeight="1">
      <c r="A40" s="89">
        <v>44547</v>
      </c>
      <c r="B40" s="32">
        <v>524752</v>
      </c>
      <c r="C40" s="31" t="s">
        <v>945</v>
      </c>
      <c r="D40" s="31" t="s">
        <v>957</v>
      </c>
      <c r="E40" s="31" t="s">
        <v>577</v>
      </c>
      <c r="F40" s="90">
        <v>159985</v>
      </c>
      <c r="G40" s="32">
        <v>85.07</v>
      </c>
      <c r="H40" s="32" t="s">
        <v>312</v>
      </c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  <c r="AA40" s="78"/>
      <c r="AB40" s="78"/>
      <c r="AC40" s="78"/>
      <c r="AD40" s="78"/>
      <c r="AE40" s="78"/>
      <c r="AF40" s="78"/>
      <c r="AG40" s="78"/>
      <c r="AH40" s="78"/>
      <c r="AI40" s="78"/>
    </row>
    <row r="41" spans="1:35" ht="12.75" customHeight="1">
      <c r="A41" s="89">
        <v>44547</v>
      </c>
      <c r="B41" s="32">
        <v>539197</v>
      </c>
      <c r="C41" s="31" t="s">
        <v>992</v>
      </c>
      <c r="D41" s="31" t="s">
        <v>1061</v>
      </c>
      <c r="E41" s="31" t="s">
        <v>576</v>
      </c>
      <c r="F41" s="90">
        <v>525000</v>
      </c>
      <c r="G41" s="32">
        <v>0.9</v>
      </c>
      <c r="H41" s="32" t="s">
        <v>312</v>
      </c>
      <c r="I41" s="78"/>
      <c r="J41" s="78"/>
      <c r="K41" s="78"/>
      <c r="L41" s="78"/>
      <c r="M41" s="78"/>
      <c r="N41" s="78"/>
      <c r="O41" s="78"/>
      <c r="P41" s="78"/>
      <c r="Q41" s="78"/>
      <c r="R41" s="78"/>
      <c r="S41" s="78"/>
      <c r="T41" s="78"/>
      <c r="U41" s="78"/>
      <c r="V41" s="78"/>
      <c r="W41" s="78"/>
      <c r="X41" s="78"/>
      <c r="Y41" s="78"/>
      <c r="Z41" s="78"/>
      <c r="AA41" s="78"/>
      <c r="AB41" s="78"/>
      <c r="AC41" s="78"/>
      <c r="AD41" s="78"/>
      <c r="AE41" s="78"/>
      <c r="AF41" s="78"/>
      <c r="AG41" s="78"/>
      <c r="AH41" s="78"/>
      <c r="AI41" s="78"/>
    </row>
    <row r="42" spans="1:35" ht="12.75" customHeight="1">
      <c r="A42" s="89">
        <v>44547</v>
      </c>
      <c r="B42" s="32">
        <v>539979</v>
      </c>
      <c r="C42" s="31" t="s">
        <v>1062</v>
      </c>
      <c r="D42" s="31" t="s">
        <v>995</v>
      </c>
      <c r="E42" s="31" t="s">
        <v>577</v>
      </c>
      <c r="F42" s="90">
        <v>12148</v>
      </c>
      <c r="G42" s="32">
        <v>152.1</v>
      </c>
      <c r="H42" s="32" t="s">
        <v>312</v>
      </c>
      <c r="I42" s="78"/>
      <c r="J42" s="78"/>
      <c r="K42" s="78"/>
      <c r="L42" s="78"/>
      <c r="M42" s="78"/>
      <c r="N42" s="78"/>
      <c r="O42" s="78"/>
      <c r="P42" s="78"/>
      <c r="Q42" s="78"/>
      <c r="R42" s="78"/>
      <c r="S42" s="78"/>
      <c r="T42" s="78"/>
      <c r="U42" s="78"/>
      <c r="V42" s="78"/>
      <c r="W42" s="78"/>
      <c r="X42" s="78"/>
      <c r="Y42" s="78"/>
      <c r="Z42" s="78"/>
      <c r="AA42" s="78"/>
      <c r="AB42" s="78"/>
      <c r="AC42" s="78"/>
      <c r="AD42" s="78"/>
      <c r="AE42" s="78"/>
      <c r="AF42" s="78"/>
      <c r="AG42" s="78"/>
      <c r="AH42" s="78"/>
      <c r="AI42" s="78"/>
    </row>
    <row r="43" spans="1:35" ht="12.75" customHeight="1">
      <c r="A43" s="89">
        <v>44547</v>
      </c>
      <c r="B43" s="32">
        <v>539405</v>
      </c>
      <c r="C43" s="31" t="s">
        <v>993</v>
      </c>
      <c r="D43" s="31" t="s">
        <v>994</v>
      </c>
      <c r="E43" s="31" t="s">
        <v>577</v>
      </c>
      <c r="F43" s="90">
        <v>20000</v>
      </c>
      <c r="G43" s="32">
        <v>18.600000000000001</v>
      </c>
      <c r="H43" s="32" t="s">
        <v>312</v>
      </c>
      <c r="I43" s="78"/>
      <c r="J43" s="78"/>
      <c r="K43" s="78"/>
      <c r="L43" s="78"/>
      <c r="M43" s="78"/>
      <c r="N43" s="78"/>
      <c r="O43" s="78"/>
      <c r="P43" s="78"/>
      <c r="Q43" s="78"/>
      <c r="R43" s="78"/>
      <c r="S43" s="78"/>
      <c r="T43" s="78"/>
      <c r="U43" s="78"/>
      <c r="V43" s="78"/>
      <c r="W43" s="78"/>
      <c r="X43" s="78"/>
      <c r="Y43" s="78"/>
      <c r="Z43" s="78"/>
      <c r="AA43" s="78"/>
      <c r="AB43" s="78"/>
      <c r="AC43" s="78"/>
      <c r="AD43" s="78"/>
      <c r="AE43" s="78"/>
      <c r="AF43" s="78"/>
      <c r="AG43" s="78"/>
      <c r="AH43" s="78"/>
      <c r="AI43" s="78"/>
    </row>
    <row r="44" spans="1:35" ht="12.75" customHeight="1">
      <c r="A44" s="89">
        <v>44547</v>
      </c>
      <c r="B44" s="32">
        <v>540811</v>
      </c>
      <c r="C44" s="31" t="s">
        <v>1063</v>
      </c>
      <c r="D44" s="31" t="s">
        <v>1064</v>
      </c>
      <c r="E44" s="31" t="s">
        <v>576</v>
      </c>
      <c r="F44" s="90">
        <v>60000</v>
      </c>
      <c r="G44" s="32">
        <v>13.6</v>
      </c>
      <c r="H44" s="32" t="s">
        <v>312</v>
      </c>
      <c r="I44" s="78"/>
      <c r="J44" s="78"/>
      <c r="K44" s="78"/>
      <c r="L44" s="78"/>
      <c r="M44" s="78"/>
      <c r="N44" s="78"/>
      <c r="O44" s="78"/>
      <c r="P44" s="78"/>
      <c r="Q44" s="78"/>
      <c r="R44" s="78"/>
      <c r="S44" s="78"/>
      <c r="T44" s="78"/>
      <c r="U44" s="78"/>
      <c r="V44" s="78"/>
      <c r="W44" s="78"/>
      <c r="X44" s="78"/>
      <c r="Y44" s="78"/>
      <c r="Z44" s="78"/>
      <c r="AA44" s="78"/>
      <c r="AB44" s="78"/>
      <c r="AC44" s="78"/>
      <c r="AD44" s="78"/>
      <c r="AE44" s="78"/>
      <c r="AF44" s="78"/>
      <c r="AG44" s="78"/>
      <c r="AH44" s="78"/>
      <c r="AI44" s="78"/>
    </row>
    <row r="45" spans="1:35" ht="12.75" customHeight="1">
      <c r="A45" s="89">
        <v>44547</v>
      </c>
      <c r="B45" s="32">
        <v>539032</v>
      </c>
      <c r="C45" s="31" t="s">
        <v>996</v>
      </c>
      <c r="D45" s="31" t="s">
        <v>1065</v>
      </c>
      <c r="E45" s="31" t="s">
        <v>577</v>
      </c>
      <c r="F45" s="90">
        <v>57000</v>
      </c>
      <c r="G45" s="32">
        <v>14</v>
      </c>
      <c r="H45" s="32" t="s">
        <v>312</v>
      </c>
      <c r="I45" s="78"/>
      <c r="J45" s="78"/>
      <c r="K45" s="78"/>
      <c r="L45" s="78"/>
      <c r="M45" s="78"/>
      <c r="N45" s="78"/>
      <c r="O45" s="78"/>
      <c r="P45" s="78"/>
      <c r="Q45" s="78"/>
      <c r="R45" s="78"/>
      <c r="S45" s="78"/>
      <c r="T45" s="78"/>
      <c r="U45" s="78"/>
      <c r="V45" s="78"/>
      <c r="W45" s="78"/>
      <c r="X45" s="78"/>
      <c r="Y45" s="78"/>
      <c r="Z45" s="78"/>
      <c r="AA45" s="78"/>
      <c r="AB45" s="78"/>
      <c r="AC45" s="78"/>
      <c r="AD45" s="78"/>
      <c r="AE45" s="78"/>
      <c r="AF45" s="78"/>
      <c r="AG45" s="78"/>
      <c r="AH45" s="78"/>
      <c r="AI45" s="78"/>
    </row>
    <row r="46" spans="1:35" ht="12.75" customHeight="1">
      <c r="A46" s="89">
        <v>44547</v>
      </c>
      <c r="B46" s="32">
        <v>531137</v>
      </c>
      <c r="C46" s="31" t="s">
        <v>1066</v>
      </c>
      <c r="D46" s="31" t="s">
        <v>1067</v>
      </c>
      <c r="E46" s="31" t="s">
        <v>577</v>
      </c>
      <c r="F46" s="90">
        <v>394157</v>
      </c>
      <c r="G46" s="32">
        <v>1.92</v>
      </c>
      <c r="H46" s="32" t="s">
        <v>312</v>
      </c>
      <c r="I46" s="78"/>
      <c r="J46" s="78"/>
      <c r="K46" s="78"/>
      <c r="L46" s="78"/>
      <c r="M46" s="78"/>
      <c r="N46" s="78"/>
      <c r="O46" s="78"/>
      <c r="P46" s="78"/>
      <c r="Q46" s="78"/>
      <c r="R46" s="78"/>
      <c r="S46" s="78"/>
      <c r="T46" s="78"/>
      <c r="U46" s="78"/>
      <c r="V46" s="78"/>
      <c r="W46" s="78"/>
      <c r="X46" s="78"/>
      <c r="Y46" s="78"/>
      <c r="Z46" s="78"/>
      <c r="AA46" s="78"/>
      <c r="AB46" s="78"/>
      <c r="AC46" s="78"/>
      <c r="AD46" s="78"/>
      <c r="AE46" s="78"/>
      <c r="AF46" s="78"/>
      <c r="AG46" s="78"/>
      <c r="AH46" s="78"/>
      <c r="AI46" s="78"/>
    </row>
    <row r="47" spans="1:35" ht="12.75" customHeight="1">
      <c r="A47" s="89">
        <v>44547</v>
      </c>
      <c r="B47" s="32">
        <v>531137</v>
      </c>
      <c r="C47" s="31" t="s">
        <v>1066</v>
      </c>
      <c r="D47" s="31" t="s">
        <v>1068</v>
      </c>
      <c r="E47" s="31" t="s">
        <v>576</v>
      </c>
      <c r="F47" s="90">
        <v>589390</v>
      </c>
      <c r="G47" s="32">
        <v>1.9</v>
      </c>
      <c r="H47" s="32" t="s">
        <v>312</v>
      </c>
      <c r="I47" s="78"/>
      <c r="J47" s="78"/>
      <c r="K47" s="78"/>
      <c r="L47" s="78"/>
      <c r="M47" s="78"/>
      <c r="N47" s="78"/>
      <c r="O47" s="78"/>
      <c r="P47" s="78"/>
      <c r="Q47" s="78"/>
      <c r="R47" s="78"/>
      <c r="S47" s="78"/>
      <c r="T47" s="78"/>
      <c r="U47" s="78"/>
      <c r="V47" s="78"/>
      <c r="W47" s="78"/>
      <c r="X47" s="78"/>
      <c r="Y47" s="78"/>
      <c r="Z47" s="78"/>
      <c r="AA47" s="78"/>
      <c r="AB47" s="78"/>
      <c r="AC47" s="78"/>
      <c r="AD47" s="78"/>
      <c r="AE47" s="78"/>
      <c r="AF47" s="78"/>
      <c r="AG47" s="78"/>
      <c r="AH47" s="78"/>
      <c r="AI47" s="78"/>
    </row>
    <row r="48" spans="1:35" ht="12.75" customHeight="1">
      <c r="A48" s="89">
        <v>44547</v>
      </c>
      <c r="B48" s="32">
        <v>540936</v>
      </c>
      <c r="C48" s="31" t="s">
        <v>1069</v>
      </c>
      <c r="D48" s="31" t="s">
        <v>1070</v>
      </c>
      <c r="E48" s="31" t="s">
        <v>577</v>
      </c>
      <c r="F48" s="90">
        <v>71000</v>
      </c>
      <c r="G48" s="32">
        <v>11.51</v>
      </c>
      <c r="H48" s="32" t="s">
        <v>312</v>
      </c>
      <c r="I48" s="78"/>
      <c r="J48" s="78"/>
      <c r="K48" s="78"/>
      <c r="L48" s="78"/>
      <c r="M48" s="78"/>
      <c r="N48" s="78"/>
      <c r="O48" s="78"/>
      <c r="P48" s="78"/>
      <c r="Q48" s="78"/>
      <c r="R48" s="78"/>
      <c r="S48" s="78"/>
      <c r="T48" s="78"/>
      <c r="U48" s="78"/>
      <c r="V48" s="78"/>
      <c r="W48" s="78"/>
      <c r="X48" s="78"/>
      <c r="Y48" s="78"/>
      <c r="Z48" s="78"/>
      <c r="AA48" s="78"/>
      <c r="AB48" s="78"/>
      <c r="AC48" s="78"/>
      <c r="AD48" s="78"/>
      <c r="AE48" s="78"/>
      <c r="AF48" s="78"/>
      <c r="AG48" s="78"/>
      <c r="AH48" s="78"/>
      <c r="AI48" s="78"/>
    </row>
    <row r="49" spans="1:35" ht="12.75" customHeight="1">
      <c r="A49" s="89">
        <v>44547</v>
      </c>
      <c r="B49" s="32">
        <v>513536</v>
      </c>
      <c r="C49" s="31" t="s">
        <v>975</v>
      </c>
      <c r="D49" s="31" t="s">
        <v>1071</v>
      </c>
      <c r="E49" s="31" t="s">
        <v>577</v>
      </c>
      <c r="F49" s="90">
        <v>750000</v>
      </c>
      <c r="G49" s="32">
        <v>11.5</v>
      </c>
      <c r="H49" s="32" t="s">
        <v>312</v>
      </c>
      <c r="I49" s="78"/>
      <c r="J49" s="78"/>
      <c r="K49" s="78"/>
      <c r="L49" s="78"/>
      <c r="M49" s="78"/>
      <c r="N49" s="78"/>
      <c r="O49" s="78"/>
      <c r="P49" s="78"/>
      <c r="Q49" s="78"/>
      <c r="R49" s="78"/>
      <c r="S49" s="78"/>
      <c r="T49" s="78"/>
      <c r="U49" s="78"/>
      <c r="V49" s="78"/>
      <c r="W49" s="78"/>
      <c r="X49" s="78"/>
      <c r="Y49" s="78"/>
      <c r="Z49" s="78"/>
      <c r="AA49" s="78"/>
      <c r="AB49" s="78"/>
      <c r="AC49" s="78"/>
      <c r="AD49" s="78"/>
      <c r="AE49" s="78"/>
      <c r="AF49" s="78"/>
      <c r="AG49" s="78"/>
      <c r="AH49" s="78"/>
      <c r="AI49" s="78"/>
    </row>
    <row r="50" spans="1:35" ht="12.75" customHeight="1">
      <c r="A50" s="89">
        <v>44547</v>
      </c>
      <c r="B50" s="32">
        <v>524013</v>
      </c>
      <c r="C50" s="31" t="s">
        <v>976</v>
      </c>
      <c r="D50" s="31" t="s">
        <v>1072</v>
      </c>
      <c r="E50" s="31" t="s">
        <v>577</v>
      </c>
      <c r="F50" s="90">
        <v>127673</v>
      </c>
      <c r="G50" s="32">
        <v>19.39</v>
      </c>
      <c r="H50" s="32" t="s">
        <v>312</v>
      </c>
      <c r="I50" s="78"/>
      <c r="J50" s="78"/>
      <c r="K50" s="78"/>
      <c r="L50" s="78"/>
      <c r="M50" s="78"/>
      <c r="N50" s="78"/>
      <c r="O50" s="78"/>
      <c r="P50" s="78"/>
      <c r="Q50" s="78"/>
      <c r="R50" s="78"/>
      <c r="S50" s="78"/>
      <c r="T50" s="78"/>
      <c r="U50" s="78"/>
      <c r="V50" s="78"/>
      <c r="W50" s="78"/>
      <c r="X50" s="78"/>
      <c r="Y50" s="78"/>
      <c r="Z50" s="78"/>
      <c r="AA50" s="78"/>
      <c r="AB50" s="78"/>
      <c r="AC50" s="78"/>
      <c r="AD50" s="78"/>
      <c r="AE50" s="78"/>
      <c r="AF50" s="78"/>
      <c r="AG50" s="78"/>
      <c r="AH50" s="78"/>
      <c r="AI50" s="78"/>
    </row>
    <row r="51" spans="1:35" ht="12.75" customHeight="1">
      <c r="A51" s="89">
        <v>44547</v>
      </c>
      <c r="B51" s="32">
        <v>540377</v>
      </c>
      <c r="C51" s="31" t="s">
        <v>946</v>
      </c>
      <c r="D51" s="31" t="s">
        <v>998</v>
      </c>
      <c r="E51" s="31" t="s">
        <v>577</v>
      </c>
      <c r="F51" s="90">
        <v>24000</v>
      </c>
      <c r="G51" s="32">
        <v>21.55</v>
      </c>
      <c r="H51" s="32" t="s">
        <v>312</v>
      </c>
      <c r="I51" s="78"/>
      <c r="J51" s="78"/>
      <c r="K51" s="78"/>
      <c r="L51" s="78"/>
      <c r="M51" s="78"/>
      <c r="N51" s="78"/>
      <c r="O51" s="78"/>
      <c r="P51" s="78"/>
      <c r="Q51" s="78"/>
      <c r="R51" s="78"/>
      <c r="S51" s="78"/>
      <c r="T51" s="78"/>
      <c r="U51" s="78"/>
      <c r="V51" s="78"/>
      <c r="W51" s="78"/>
      <c r="X51" s="78"/>
      <c r="Y51" s="78"/>
      <c r="Z51" s="78"/>
      <c r="AA51" s="78"/>
      <c r="AB51" s="78"/>
      <c r="AC51" s="78"/>
      <c r="AD51" s="78"/>
      <c r="AE51" s="78"/>
      <c r="AF51" s="78"/>
      <c r="AG51" s="78"/>
      <c r="AH51" s="78"/>
      <c r="AI51" s="78"/>
    </row>
    <row r="52" spans="1:35" ht="12.75" customHeight="1">
      <c r="A52" s="89">
        <v>44547</v>
      </c>
      <c r="B52" s="32">
        <v>540377</v>
      </c>
      <c r="C52" s="31" t="s">
        <v>946</v>
      </c>
      <c r="D52" s="31" t="s">
        <v>1073</v>
      </c>
      <c r="E52" s="31" t="s">
        <v>577</v>
      </c>
      <c r="F52" s="90">
        <v>24000</v>
      </c>
      <c r="G52" s="32">
        <v>22.1</v>
      </c>
      <c r="H52" s="32" t="s">
        <v>312</v>
      </c>
      <c r="I52" s="78"/>
      <c r="J52" s="78"/>
      <c r="K52" s="78"/>
      <c r="L52" s="78"/>
      <c r="M52" s="78"/>
      <c r="N52" s="78"/>
      <c r="O52" s="78"/>
      <c r="P52" s="78"/>
      <c r="Q52" s="78"/>
      <c r="R52" s="78"/>
      <c r="S52" s="78"/>
      <c r="T52" s="78"/>
      <c r="U52" s="78"/>
      <c r="V52" s="78"/>
      <c r="W52" s="78"/>
      <c r="X52" s="78"/>
      <c r="Y52" s="78"/>
      <c r="Z52" s="78"/>
      <c r="AA52" s="78"/>
      <c r="AB52" s="78"/>
      <c r="AC52" s="78"/>
      <c r="AD52" s="78"/>
      <c r="AE52" s="78"/>
      <c r="AF52" s="78"/>
      <c r="AG52" s="78"/>
      <c r="AH52" s="78"/>
      <c r="AI52" s="78"/>
    </row>
    <row r="53" spans="1:35" ht="12.75" customHeight="1">
      <c r="A53" s="89">
        <v>44547</v>
      </c>
      <c r="B53" s="32">
        <v>540377</v>
      </c>
      <c r="C53" s="31" t="s">
        <v>946</v>
      </c>
      <c r="D53" s="31" t="s">
        <v>999</v>
      </c>
      <c r="E53" s="31" t="s">
        <v>576</v>
      </c>
      <c r="F53" s="90">
        <v>18000</v>
      </c>
      <c r="G53" s="32">
        <v>21.7</v>
      </c>
      <c r="H53" s="32" t="s">
        <v>312</v>
      </c>
      <c r="I53" s="78"/>
      <c r="J53" s="78"/>
      <c r="K53" s="78"/>
      <c r="L53" s="78"/>
      <c r="M53" s="78"/>
      <c r="N53" s="78"/>
      <c r="O53" s="78"/>
      <c r="P53" s="78"/>
      <c r="Q53" s="78"/>
      <c r="R53" s="78"/>
      <c r="S53" s="78"/>
      <c r="T53" s="78"/>
      <c r="U53" s="78"/>
      <c r="V53" s="78"/>
      <c r="W53" s="78"/>
      <c r="X53" s="78"/>
      <c r="Y53" s="78"/>
      <c r="Z53" s="78"/>
      <c r="AA53" s="78"/>
      <c r="AB53" s="78"/>
      <c r="AC53" s="78"/>
      <c r="AD53" s="78"/>
      <c r="AE53" s="78"/>
      <c r="AF53" s="78"/>
      <c r="AG53" s="78"/>
      <c r="AH53" s="78"/>
      <c r="AI53" s="78"/>
    </row>
    <row r="54" spans="1:35" ht="12.75" customHeight="1">
      <c r="A54" s="89">
        <v>44547</v>
      </c>
      <c r="B54" s="32">
        <v>540377</v>
      </c>
      <c r="C54" s="31" t="s">
        <v>946</v>
      </c>
      <c r="D54" s="31" t="s">
        <v>1000</v>
      </c>
      <c r="E54" s="31" t="s">
        <v>576</v>
      </c>
      <c r="F54" s="90">
        <v>24000</v>
      </c>
      <c r="G54" s="32">
        <v>21.75</v>
      </c>
      <c r="H54" s="32" t="s">
        <v>312</v>
      </c>
      <c r="I54" s="78"/>
      <c r="J54" s="78"/>
      <c r="K54" s="78"/>
      <c r="L54" s="78"/>
      <c r="M54" s="78"/>
      <c r="N54" s="78"/>
      <c r="O54" s="78"/>
      <c r="P54" s="78"/>
      <c r="Q54" s="78"/>
      <c r="R54" s="78"/>
      <c r="S54" s="78"/>
      <c r="T54" s="78"/>
      <c r="U54" s="78"/>
      <c r="V54" s="78"/>
      <c r="W54" s="78"/>
      <c r="X54" s="78"/>
      <c r="Y54" s="78"/>
      <c r="Z54" s="78"/>
      <c r="AA54" s="78"/>
      <c r="AB54" s="78"/>
      <c r="AC54" s="78"/>
      <c r="AD54" s="78"/>
      <c r="AE54" s="78"/>
      <c r="AF54" s="78"/>
      <c r="AG54" s="78"/>
      <c r="AH54" s="78"/>
      <c r="AI54" s="78"/>
    </row>
    <row r="55" spans="1:35" ht="12.75" customHeight="1">
      <c r="A55" s="89">
        <v>44547</v>
      </c>
      <c r="B55" s="32">
        <v>540377</v>
      </c>
      <c r="C55" s="31" t="s">
        <v>946</v>
      </c>
      <c r="D55" s="31" t="s">
        <v>1074</v>
      </c>
      <c r="E55" s="31" t="s">
        <v>576</v>
      </c>
      <c r="F55" s="90">
        <v>24000</v>
      </c>
      <c r="G55" s="32">
        <v>21.75</v>
      </c>
      <c r="H55" s="32" t="s">
        <v>312</v>
      </c>
      <c r="I55" s="78"/>
      <c r="J55" s="78"/>
      <c r="K55" s="78"/>
      <c r="L55" s="78"/>
      <c r="M55" s="78"/>
      <c r="N55" s="78"/>
      <c r="O55" s="78"/>
      <c r="P55" s="78"/>
      <c r="Q55" s="78"/>
      <c r="R55" s="78"/>
      <c r="S55" s="78"/>
      <c r="T55" s="78"/>
      <c r="U55" s="78"/>
      <c r="V55" s="78"/>
      <c r="W55" s="78"/>
      <c r="X55" s="78"/>
      <c r="Y55" s="78"/>
      <c r="Z55" s="78"/>
      <c r="AA55" s="78"/>
      <c r="AB55" s="78"/>
      <c r="AC55" s="78"/>
      <c r="AD55" s="78"/>
      <c r="AE55" s="78"/>
      <c r="AF55" s="78"/>
      <c r="AG55" s="78"/>
      <c r="AH55" s="78"/>
      <c r="AI55" s="78"/>
    </row>
    <row r="56" spans="1:35" ht="12.75" customHeight="1">
      <c r="A56" s="89">
        <v>44547</v>
      </c>
      <c r="B56" s="32">
        <v>540377</v>
      </c>
      <c r="C56" s="31" t="s">
        <v>946</v>
      </c>
      <c r="D56" s="31" t="s">
        <v>997</v>
      </c>
      <c r="E56" s="31" t="s">
        <v>577</v>
      </c>
      <c r="F56" s="90">
        <v>78000</v>
      </c>
      <c r="G56" s="32">
        <v>21.75</v>
      </c>
      <c r="H56" s="32" t="s">
        <v>312</v>
      </c>
      <c r="I56" s="78"/>
      <c r="J56" s="78"/>
      <c r="K56" s="78"/>
      <c r="L56" s="78"/>
      <c r="M56" s="78"/>
      <c r="N56" s="78"/>
      <c r="O56" s="78"/>
      <c r="P56" s="78"/>
      <c r="Q56" s="78"/>
      <c r="R56" s="78"/>
      <c r="S56" s="78"/>
      <c r="T56" s="78"/>
      <c r="U56" s="78"/>
      <c r="V56" s="78"/>
      <c r="W56" s="78"/>
      <c r="X56" s="78"/>
      <c r="Y56" s="78"/>
      <c r="Z56" s="78"/>
      <c r="AA56" s="78"/>
      <c r="AB56" s="78"/>
      <c r="AC56" s="78"/>
      <c r="AD56" s="78"/>
      <c r="AE56" s="78"/>
      <c r="AF56" s="78"/>
      <c r="AG56" s="78"/>
      <c r="AH56" s="78"/>
      <c r="AI56" s="78"/>
    </row>
    <row r="57" spans="1:35" ht="12.75" customHeight="1">
      <c r="A57" s="89">
        <v>44547</v>
      </c>
      <c r="B57" s="32">
        <v>542543</v>
      </c>
      <c r="C57" s="31" t="s">
        <v>1075</v>
      </c>
      <c r="D57" s="31" t="s">
        <v>1076</v>
      </c>
      <c r="E57" s="31" t="s">
        <v>577</v>
      </c>
      <c r="F57" s="90">
        <v>17200000</v>
      </c>
      <c r="G57" s="32">
        <v>101</v>
      </c>
      <c r="H57" s="32" t="s">
        <v>312</v>
      </c>
      <c r="I57" s="78"/>
      <c r="J57" s="78"/>
      <c r="K57" s="78"/>
      <c r="L57" s="78"/>
      <c r="M57" s="78"/>
      <c r="N57" s="78"/>
      <c r="O57" s="78"/>
      <c r="P57" s="78"/>
      <c r="Q57" s="78"/>
      <c r="R57" s="78"/>
      <c r="S57" s="78"/>
      <c r="T57" s="78"/>
      <c r="U57" s="78"/>
      <c r="V57" s="78"/>
      <c r="W57" s="78"/>
      <c r="X57" s="78"/>
      <c r="Y57" s="78"/>
      <c r="Z57" s="78"/>
      <c r="AA57" s="78"/>
      <c r="AB57" s="78"/>
      <c r="AC57" s="78"/>
      <c r="AD57" s="78"/>
      <c r="AE57" s="78"/>
      <c r="AF57" s="78"/>
      <c r="AG57" s="78"/>
      <c r="AH57" s="78"/>
      <c r="AI57" s="78"/>
    </row>
    <row r="58" spans="1:35" ht="12.75" customHeight="1">
      <c r="A58" s="89">
        <v>44547</v>
      </c>
      <c r="B58" s="32">
        <v>542543</v>
      </c>
      <c r="C58" s="31" t="s">
        <v>1075</v>
      </c>
      <c r="D58" s="31" t="s">
        <v>1077</v>
      </c>
      <c r="E58" s="31" t="s">
        <v>576</v>
      </c>
      <c r="F58" s="90">
        <v>14800000</v>
      </c>
      <c r="G58" s="32">
        <v>101</v>
      </c>
      <c r="H58" s="32" t="s">
        <v>312</v>
      </c>
      <c r="I58" s="78"/>
      <c r="J58" s="78"/>
      <c r="K58" s="78"/>
      <c r="L58" s="78"/>
      <c r="M58" s="78"/>
      <c r="N58" s="78"/>
      <c r="O58" s="78"/>
      <c r="P58" s="78"/>
      <c r="Q58" s="78"/>
      <c r="R58" s="78"/>
      <c r="S58" s="78"/>
      <c r="T58" s="78"/>
      <c r="U58" s="78"/>
      <c r="V58" s="78"/>
      <c r="W58" s="78"/>
      <c r="X58" s="78"/>
      <c r="Y58" s="78"/>
      <c r="Z58" s="78"/>
      <c r="AA58" s="78"/>
      <c r="AB58" s="78"/>
      <c r="AC58" s="78"/>
      <c r="AD58" s="78"/>
      <c r="AE58" s="78"/>
      <c r="AF58" s="78"/>
      <c r="AG58" s="78"/>
      <c r="AH58" s="78"/>
      <c r="AI58" s="78"/>
    </row>
    <row r="59" spans="1:35" ht="12.75" customHeight="1">
      <c r="A59" s="89">
        <v>44547</v>
      </c>
      <c r="B59" s="32">
        <v>541983</v>
      </c>
      <c r="C59" s="31" t="s">
        <v>1078</v>
      </c>
      <c r="D59" s="31" t="s">
        <v>1079</v>
      </c>
      <c r="E59" s="31" t="s">
        <v>576</v>
      </c>
      <c r="F59" s="90">
        <v>68000</v>
      </c>
      <c r="G59" s="32">
        <v>4.7</v>
      </c>
      <c r="H59" s="32" t="s">
        <v>312</v>
      </c>
      <c r="I59" s="78"/>
      <c r="J59" s="78"/>
      <c r="K59" s="78"/>
      <c r="L59" s="78"/>
      <c r="M59" s="78"/>
      <c r="N59" s="78"/>
      <c r="O59" s="78"/>
      <c r="P59" s="78"/>
      <c r="Q59" s="78"/>
      <c r="R59" s="78"/>
      <c r="S59" s="78"/>
      <c r="T59" s="78"/>
      <c r="U59" s="78"/>
      <c r="V59" s="78"/>
      <c r="W59" s="78"/>
      <c r="X59" s="78"/>
      <c r="Y59" s="78"/>
      <c r="Z59" s="78"/>
      <c r="AA59" s="78"/>
      <c r="AB59" s="78"/>
      <c r="AC59" s="78"/>
      <c r="AD59" s="78"/>
      <c r="AE59" s="78"/>
      <c r="AF59" s="78"/>
      <c r="AG59" s="78"/>
      <c r="AH59" s="78"/>
      <c r="AI59" s="78"/>
    </row>
    <row r="60" spans="1:35" ht="12.75" customHeight="1">
      <c r="A60" s="89">
        <v>44547</v>
      </c>
      <c r="B60" s="32">
        <v>541983</v>
      </c>
      <c r="C60" s="31" t="s">
        <v>1078</v>
      </c>
      <c r="D60" s="31" t="s">
        <v>1079</v>
      </c>
      <c r="E60" s="31" t="s">
        <v>577</v>
      </c>
      <c r="F60" s="90">
        <v>68000</v>
      </c>
      <c r="G60" s="32">
        <v>4.7699999999999996</v>
      </c>
      <c r="H60" s="32" t="s">
        <v>312</v>
      </c>
      <c r="I60" s="78"/>
      <c r="J60" s="78"/>
      <c r="K60" s="78"/>
      <c r="L60" s="78"/>
      <c r="M60" s="78"/>
      <c r="N60" s="78"/>
      <c r="O60" s="78"/>
      <c r="P60" s="78"/>
      <c r="Q60" s="78"/>
      <c r="R60" s="78"/>
      <c r="S60" s="78"/>
      <c r="T60" s="78"/>
      <c r="U60" s="78"/>
      <c r="V60" s="78"/>
      <c r="W60" s="78"/>
      <c r="X60" s="78"/>
      <c r="Y60" s="78"/>
      <c r="Z60" s="78"/>
      <c r="AA60" s="78"/>
      <c r="AB60" s="78"/>
      <c r="AC60" s="78"/>
      <c r="AD60" s="78"/>
      <c r="AE60" s="78"/>
      <c r="AF60" s="78"/>
      <c r="AG60" s="78"/>
      <c r="AH60" s="78"/>
      <c r="AI60" s="78"/>
    </row>
    <row r="61" spans="1:35" ht="12.75" customHeight="1">
      <c r="A61" s="89">
        <v>44547</v>
      </c>
      <c r="B61" s="32">
        <v>541983</v>
      </c>
      <c r="C61" s="31" t="s">
        <v>1078</v>
      </c>
      <c r="D61" s="31" t="s">
        <v>1080</v>
      </c>
      <c r="E61" s="31" t="s">
        <v>576</v>
      </c>
      <c r="F61" s="90">
        <v>120000</v>
      </c>
      <c r="G61" s="32">
        <v>4.76</v>
      </c>
      <c r="H61" s="32" t="s">
        <v>312</v>
      </c>
      <c r="I61" s="78"/>
      <c r="J61" s="78"/>
      <c r="K61" s="78"/>
      <c r="L61" s="78"/>
      <c r="M61" s="78"/>
      <c r="N61" s="78"/>
      <c r="O61" s="78"/>
      <c r="P61" s="78"/>
      <c r="Q61" s="78"/>
      <c r="R61" s="78"/>
      <c r="S61" s="78"/>
      <c r="T61" s="78"/>
      <c r="U61" s="78"/>
      <c r="V61" s="78"/>
      <c r="W61" s="78"/>
      <c r="X61" s="78"/>
      <c r="Y61" s="78"/>
      <c r="Z61" s="78"/>
      <c r="AA61" s="78"/>
      <c r="AB61" s="78"/>
      <c r="AC61" s="78"/>
      <c r="AD61" s="78"/>
      <c r="AE61" s="78"/>
      <c r="AF61" s="78"/>
      <c r="AG61" s="78"/>
      <c r="AH61" s="78"/>
      <c r="AI61" s="78"/>
    </row>
    <row r="62" spans="1:35" ht="12.75" customHeight="1">
      <c r="A62" s="89">
        <v>44547</v>
      </c>
      <c r="B62" s="32">
        <v>541983</v>
      </c>
      <c r="C62" s="20" t="s">
        <v>1078</v>
      </c>
      <c r="D62" s="20" t="s">
        <v>1081</v>
      </c>
      <c r="E62" s="31" t="s">
        <v>577</v>
      </c>
      <c r="F62" s="90">
        <v>151000</v>
      </c>
      <c r="G62" s="32">
        <v>4.7</v>
      </c>
      <c r="H62" s="32" t="s">
        <v>312</v>
      </c>
      <c r="I62" s="78"/>
      <c r="J62" s="78"/>
      <c r="K62" s="78"/>
      <c r="L62" s="78"/>
      <c r="M62" s="78"/>
      <c r="N62" s="78"/>
      <c r="O62" s="78"/>
      <c r="P62" s="78"/>
      <c r="Q62" s="78"/>
      <c r="R62" s="78"/>
      <c r="S62" s="78"/>
      <c r="T62" s="78"/>
      <c r="U62" s="78"/>
      <c r="V62" s="78"/>
      <c r="W62" s="78"/>
      <c r="X62" s="78"/>
      <c r="Y62" s="78"/>
      <c r="Z62" s="78"/>
      <c r="AA62" s="78"/>
      <c r="AB62" s="78"/>
      <c r="AC62" s="78"/>
      <c r="AD62" s="78"/>
      <c r="AE62" s="78"/>
      <c r="AF62" s="78"/>
      <c r="AG62" s="78"/>
      <c r="AH62" s="78"/>
      <c r="AI62" s="78"/>
    </row>
    <row r="63" spans="1:35" ht="12.75" customHeight="1">
      <c r="A63" s="89">
        <v>44547</v>
      </c>
      <c r="B63" s="32">
        <v>530443</v>
      </c>
      <c r="C63" s="31" t="s">
        <v>1082</v>
      </c>
      <c r="D63" s="31" t="s">
        <v>1083</v>
      </c>
      <c r="E63" s="31" t="s">
        <v>577</v>
      </c>
      <c r="F63" s="90">
        <v>27500</v>
      </c>
      <c r="G63" s="32">
        <v>4.3499999999999996</v>
      </c>
      <c r="H63" s="32" t="s">
        <v>312</v>
      </c>
      <c r="I63" s="78"/>
      <c r="J63" s="78"/>
      <c r="K63" s="78"/>
      <c r="L63" s="78"/>
      <c r="M63" s="78"/>
      <c r="N63" s="78"/>
      <c r="O63" s="78"/>
      <c r="P63" s="78"/>
      <c r="Q63" s="78"/>
      <c r="R63" s="78"/>
      <c r="S63" s="78"/>
      <c r="T63" s="78"/>
      <c r="U63" s="78"/>
      <c r="V63" s="78"/>
      <c r="W63" s="78"/>
      <c r="X63" s="78"/>
      <c r="Y63" s="78"/>
      <c r="Z63" s="78"/>
      <c r="AA63" s="78"/>
      <c r="AB63" s="78"/>
      <c r="AC63" s="78"/>
      <c r="AD63" s="78"/>
      <c r="AE63" s="78"/>
      <c r="AF63" s="78"/>
      <c r="AG63" s="78"/>
      <c r="AH63" s="78"/>
      <c r="AI63" s="78"/>
    </row>
    <row r="64" spans="1:35" ht="12.75" customHeight="1">
      <c r="A64" s="89">
        <v>44547</v>
      </c>
      <c r="B64" s="32">
        <v>538891</v>
      </c>
      <c r="C64" s="31" t="s">
        <v>1001</v>
      </c>
      <c r="D64" s="31" t="s">
        <v>1002</v>
      </c>
      <c r="E64" s="31" t="s">
        <v>576</v>
      </c>
      <c r="F64" s="90">
        <v>128275</v>
      </c>
      <c r="G64" s="32">
        <v>47</v>
      </c>
      <c r="H64" s="32" t="s">
        <v>312</v>
      </c>
      <c r="I64" s="78"/>
      <c r="J64" s="78"/>
      <c r="K64" s="78"/>
      <c r="L64" s="78"/>
      <c r="M64" s="78"/>
      <c r="N64" s="78"/>
      <c r="O64" s="78"/>
      <c r="P64" s="78"/>
      <c r="Q64" s="78"/>
      <c r="R64" s="78"/>
      <c r="S64" s="78"/>
      <c r="T64" s="78"/>
      <c r="U64" s="78"/>
      <c r="V64" s="78"/>
      <c r="W64" s="78"/>
      <c r="X64" s="78"/>
      <c r="Y64" s="78"/>
      <c r="Z64" s="78"/>
      <c r="AA64" s="78"/>
      <c r="AB64" s="78"/>
      <c r="AC64" s="78"/>
      <c r="AD64" s="78"/>
      <c r="AE64" s="78"/>
      <c r="AF64" s="78"/>
      <c r="AG64" s="78"/>
      <c r="AH64" s="78"/>
      <c r="AI64" s="78"/>
    </row>
    <row r="65" spans="1:35" ht="12.75" customHeight="1">
      <c r="A65" s="89">
        <v>44547</v>
      </c>
      <c r="B65" s="32">
        <v>538891</v>
      </c>
      <c r="C65" s="31" t="s">
        <v>1001</v>
      </c>
      <c r="D65" s="31" t="s">
        <v>1084</v>
      </c>
      <c r="E65" s="31" t="s">
        <v>577</v>
      </c>
      <c r="F65" s="90">
        <v>128375</v>
      </c>
      <c r="G65" s="32">
        <v>47</v>
      </c>
      <c r="H65" s="32" t="s">
        <v>312</v>
      </c>
      <c r="I65" s="78"/>
      <c r="J65" s="78"/>
      <c r="K65" s="78"/>
      <c r="L65" s="78"/>
      <c r="M65" s="78"/>
      <c r="N65" s="78"/>
      <c r="O65" s="78"/>
      <c r="P65" s="78"/>
      <c r="Q65" s="78"/>
      <c r="R65" s="78"/>
      <c r="S65" s="78"/>
      <c r="T65" s="78"/>
      <c r="U65" s="78"/>
      <c r="V65" s="78"/>
      <c r="W65" s="78"/>
      <c r="X65" s="78"/>
      <c r="Y65" s="78"/>
      <c r="Z65" s="78"/>
      <c r="AA65" s="78"/>
      <c r="AB65" s="78"/>
      <c r="AC65" s="78"/>
      <c r="AD65" s="78"/>
      <c r="AE65" s="78"/>
      <c r="AF65" s="78"/>
      <c r="AG65" s="78"/>
      <c r="AH65" s="78"/>
      <c r="AI65" s="78"/>
    </row>
    <row r="66" spans="1:35" ht="12.75" customHeight="1">
      <c r="A66" s="89">
        <v>44547</v>
      </c>
      <c r="B66" s="32">
        <v>526622</v>
      </c>
      <c r="C66" s="31" t="s">
        <v>1085</v>
      </c>
      <c r="D66" s="31" t="s">
        <v>864</v>
      </c>
      <c r="E66" s="31" t="s">
        <v>576</v>
      </c>
      <c r="F66" s="90">
        <v>7195124</v>
      </c>
      <c r="G66" s="32">
        <v>0.89</v>
      </c>
      <c r="H66" s="32" t="s">
        <v>312</v>
      </c>
      <c r="I66" s="78"/>
      <c r="J66" s="78"/>
      <c r="K66" s="78"/>
      <c r="L66" s="78"/>
      <c r="M66" s="78"/>
      <c r="N66" s="78"/>
      <c r="O66" s="78"/>
      <c r="P66" s="78"/>
      <c r="Q66" s="78"/>
      <c r="R66" s="78"/>
      <c r="S66" s="78"/>
      <c r="T66" s="78"/>
      <c r="U66" s="78"/>
      <c r="V66" s="78"/>
      <c r="W66" s="78"/>
      <c r="X66" s="78"/>
      <c r="Y66" s="78"/>
      <c r="Z66" s="78"/>
      <c r="AA66" s="78"/>
      <c r="AB66" s="78"/>
      <c r="AC66" s="78"/>
      <c r="AD66" s="78"/>
      <c r="AE66" s="78"/>
      <c r="AF66" s="78"/>
      <c r="AG66" s="78"/>
      <c r="AH66" s="78"/>
      <c r="AI66" s="78"/>
    </row>
    <row r="67" spans="1:35" ht="12.75" customHeight="1">
      <c r="A67" s="89">
        <v>44547</v>
      </c>
      <c r="B67" s="32">
        <v>526622</v>
      </c>
      <c r="C67" s="31" t="s">
        <v>1085</v>
      </c>
      <c r="D67" s="31" t="s">
        <v>864</v>
      </c>
      <c r="E67" s="31" t="s">
        <v>577</v>
      </c>
      <c r="F67" s="90">
        <v>15403130</v>
      </c>
      <c r="G67" s="32">
        <v>0.89</v>
      </c>
      <c r="H67" s="32" t="s">
        <v>312</v>
      </c>
      <c r="I67" s="78"/>
      <c r="J67" s="78"/>
      <c r="K67" s="78"/>
      <c r="L67" s="78"/>
      <c r="M67" s="78"/>
      <c r="N67" s="78"/>
      <c r="O67" s="78"/>
      <c r="P67" s="78"/>
      <c r="Q67" s="78"/>
      <c r="R67" s="78"/>
      <c r="S67" s="78"/>
      <c r="T67" s="78"/>
      <c r="U67" s="78"/>
      <c r="V67" s="78"/>
      <c r="W67" s="78"/>
      <c r="X67" s="78"/>
      <c r="Y67" s="78"/>
      <c r="Z67" s="78"/>
      <c r="AA67" s="78"/>
      <c r="AB67" s="78"/>
      <c r="AC67" s="78"/>
      <c r="AD67" s="78"/>
      <c r="AE67" s="78"/>
      <c r="AF67" s="78"/>
      <c r="AG67" s="78"/>
      <c r="AH67" s="78"/>
      <c r="AI67" s="78"/>
    </row>
    <row r="68" spans="1:35" ht="12.75" customHeight="1">
      <c r="A68" s="89">
        <v>44547</v>
      </c>
      <c r="B68" s="32">
        <v>526622</v>
      </c>
      <c r="C68" s="31" t="s">
        <v>1085</v>
      </c>
      <c r="D68" s="31" t="s">
        <v>1086</v>
      </c>
      <c r="E68" s="31" t="s">
        <v>577</v>
      </c>
      <c r="F68" s="90">
        <v>2700000</v>
      </c>
      <c r="G68" s="32">
        <v>0.89</v>
      </c>
      <c r="H68" s="32" t="s">
        <v>312</v>
      </c>
      <c r="I68" s="78"/>
      <c r="J68" s="78"/>
      <c r="K68" s="78"/>
      <c r="L68" s="78"/>
      <c r="M68" s="78"/>
      <c r="N68" s="78"/>
      <c r="O68" s="78"/>
      <c r="P68" s="78"/>
      <c r="Q68" s="78"/>
      <c r="R68" s="78"/>
      <c r="S68" s="78"/>
      <c r="T68" s="78"/>
      <c r="U68" s="78"/>
      <c r="V68" s="78"/>
      <c r="W68" s="78"/>
      <c r="X68" s="78"/>
      <c r="Y68" s="78"/>
      <c r="Z68" s="78"/>
      <c r="AA68" s="78"/>
      <c r="AB68" s="78"/>
      <c r="AC68" s="78"/>
      <c r="AD68" s="78"/>
      <c r="AE68" s="78"/>
      <c r="AF68" s="78"/>
      <c r="AG68" s="78"/>
      <c r="AH68" s="78"/>
      <c r="AI68" s="78"/>
    </row>
    <row r="69" spans="1:35" ht="12.75" customHeight="1">
      <c r="A69" s="89">
        <v>44547</v>
      </c>
      <c r="B69" s="32">
        <v>526622</v>
      </c>
      <c r="C69" s="31" t="s">
        <v>1085</v>
      </c>
      <c r="D69" s="31" t="s">
        <v>1087</v>
      </c>
      <c r="E69" s="31" t="s">
        <v>577</v>
      </c>
      <c r="F69" s="90">
        <v>2848050</v>
      </c>
      <c r="G69" s="32">
        <v>0.89</v>
      </c>
      <c r="H69" s="32" t="s">
        <v>312</v>
      </c>
      <c r="I69" s="78"/>
      <c r="J69" s="78"/>
      <c r="K69" s="78"/>
      <c r="L69" s="78"/>
      <c r="M69" s="78"/>
      <c r="N69" s="78"/>
      <c r="O69" s="78"/>
      <c r="P69" s="78"/>
      <c r="Q69" s="78"/>
      <c r="R69" s="78"/>
      <c r="S69" s="78"/>
      <c r="T69" s="78"/>
      <c r="U69" s="78"/>
      <c r="V69" s="78"/>
      <c r="W69" s="78"/>
      <c r="X69" s="78"/>
      <c r="Y69" s="78"/>
      <c r="Z69" s="78"/>
      <c r="AA69" s="78"/>
      <c r="AB69" s="78"/>
      <c r="AC69" s="78"/>
      <c r="AD69" s="78"/>
      <c r="AE69" s="78"/>
      <c r="AF69" s="78"/>
      <c r="AG69" s="78"/>
      <c r="AH69" s="78"/>
      <c r="AI69" s="78"/>
    </row>
    <row r="70" spans="1:35" ht="12.75" customHeight="1">
      <c r="A70" s="89">
        <v>44547</v>
      </c>
      <c r="B70" s="32">
        <v>526622</v>
      </c>
      <c r="C70" s="31" t="s">
        <v>1085</v>
      </c>
      <c r="D70" s="31" t="s">
        <v>995</v>
      </c>
      <c r="E70" s="31" t="s">
        <v>577</v>
      </c>
      <c r="F70" s="90">
        <v>3000000</v>
      </c>
      <c r="G70" s="32">
        <v>0.89</v>
      </c>
      <c r="H70" s="32" t="s">
        <v>312</v>
      </c>
      <c r="I70" s="78"/>
      <c r="J70" s="78"/>
      <c r="K70" s="78"/>
      <c r="L70" s="78"/>
      <c r="M70" s="78"/>
      <c r="N70" s="78"/>
      <c r="O70" s="78"/>
      <c r="P70" s="78"/>
      <c r="Q70" s="78"/>
      <c r="R70" s="78"/>
      <c r="S70" s="78"/>
      <c r="T70" s="78"/>
      <c r="U70" s="78"/>
      <c r="V70" s="78"/>
      <c r="W70" s="78"/>
      <c r="X70" s="78"/>
      <c r="Y70" s="78"/>
      <c r="Z70" s="78"/>
      <c r="AA70" s="78"/>
      <c r="AB70" s="78"/>
      <c r="AC70" s="78"/>
      <c r="AD70" s="78"/>
      <c r="AE70" s="78"/>
      <c r="AF70" s="78"/>
      <c r="AG70" s="78"/>
      <c r="AH70" s="78"/>
      <c r="AI70" s="78"/>
    </row>
    <row r="71" spans="1:35" ht="12.75" customHeight="1">
      <c r="A71" s="89">
        <v>44547</v>
      </c>
      <c r="B71" s="32">
        <v>540809</v>
      </c>
      <c r="C71" s="31" t="s">
        <v>1088</v>
      </c>
      <c r="D71" s="31" t="s">
        <v>1089</v>
      </c>
      <c r="E71" s="31" t="s">
        <v>576</v>
      </c>
      <c r="F71" s="90">
        <v>72000</v>
      </c>
      <c r="G71" s="32">
        <v>15.07</v>
      </c>
      <c r="H71" s="32" t="s">
        <v>312</v>
      </c>
      <c r="I71" s="78"/>
      <c r="J71" s="78"/>
      <c r="K71" s="78"/>
      <c r="L71" s="78"/>
      <c r="M71" s="78"/>
      <c r="N71" s="78"/>
      <c r="O71" s="78"/>
      <c r="P71" s="78"/>
      <c r="Q71" s="78"/>
      <c r="R71" s="78"/>
      <c r="S71" s="78"/>
      <c r="T71" s="78"/>
      <c r="U71" s="78"/>
      <c r="V71" s="78"/>
      <c r="W71" s="78"/>
      <c r="X71" s="78"/>
      <c r="Y71" s="78"/>
      <c r="Z71" s="78"/>
      <c r="AA71" s="78"/>
      <c r="AB71" s="78"/>
      <c r="AC71" s="78"/>
      <c r="AD71" s="78"/>
      <c r="AE71" s="78"/>
      <c r="AF71" s="78"/>
      <c r="AG71" s="78"/>
      <c r="AH71" s="78"/>
      <c r="AI71" s="78"/>
    </row>
    <row r="72" spans="1:35" ht="12.75" customHeight="1">
      <c r="A72" s="89">
        <v>44547</v>
      </c>
      <c r="B72" s="32">
        <v>531834</v>
      </c>
      <c r="C72" s="31" t="s">
        <v>1090</v>
      </c>
      <c r="D72" s="31" t="s">
        <v>1091</v>
      </c>
      <c r="E72" s="31" t="s">
        <v>576</v>
      </c>
      <c r="F72" s="90">
        <v>138783</v>
      </c>
      <c r="G72" s="32">
        <v>6.03</v>
      </c>
      <c r="H72" s="32" t="s">
        <v>312</v>
      </c>
      <c r="I72" s="78"/>
      <c r="J72" s="78"/>
      <c r="K72" s="78"/>
      <c r="L72" s="78"/>
      <c r="M72" s="78"/>
      <c r="N72" s="78"/>
      <c r="O72" s="78"/>
      <c r="P72" s="78"/>
      <c r="Q72" s="78"/>
      <c r="R72" s="78"/>
      <c r="S72" s="78"/>
      <c r="T72" s="78"/>
      <c r="U72" s="78"/>
      <c r="V72" s="78"/>
      <c r="W72" s="78"/>
      <c r="X72" s="78"/>
      <c r="Y72" s="78"/>
      <c r="Z72" s="78"/>
      <c r="AA72" s="78"/>
      <c r="AB72" s="78"/>
      <c r="AC72" s="78"/>
      <c r="AD72" s="78"/>
      <c r="AE72" s="78"/>
      <c r="AF72" s="78"/>
      <c r="AG72" s="78"/>
      <c r="AH72" s="78"/>
      <c r="AI72" s="78"/>
    </row>
    <row r="73" spans="1:35" ht="12.75" customHeight="1">
      <c r="A73" s="89">
        <v>44547</v>
      </c>
      <c r="B73" s="32">
        <v>531834</v>
      </c>
      <c r="C73" s="31" t="s">
        <v>1090</v>
      </c>
      <c r="D73" s="31" t="s">
        <v>1092</v>
      </c>
      <c r="E73" s="31" t="s">
        <v>577</v>
      </c>
      <c r="F73" s="90">
        <v>123100</v>
      </c>
      <c r="G73" s="32">
        <v>6.03</v>
      </c>
      <c r="H73" s="32" t="s">
        <v>312</v>
      </c>
      <c r="I73" s="78"/>
      <c r="J73" s="78"/>
      <c r="K73" s="78"/>
      <c r="L73" s="78"/>
      <c r="M73" s="78"/>
      <c r="N73" s="78"/>
      <c r="O73" s="78"/>
      <c r="P73" s="78"/>
      <c r="Q73" s="78"/>
      <c r="R73" s="78"/>
      <c r="S73" s="78"/>
      <c r="T73" s="78"/>
      <c r="U73" s="78"/>
      <c r="V73" s="78"/>
      <c r="W73" s="78"/>
      <c r="X73" s="78"/>
      <c r="Y73" s="78"/>
      <c r="Z73" s="78"/>
      <c r="AA73" s="78"/>
      <c r="AB73" s="78"/>
      <c r="AC73" s="78"/>
      <c r="AD73" s="78"/>
      <c r="AE73" s="78"/>
      <c r="AF73" s="78"/>
      <c r="AG73" s="78"/>
      <c r="AH73" s="78"/>
      <c r="AI73" s="78"/>
    </row>
    <row r="74" spans="1:35" ht="12.75" customHeight="1">
      <c r="A74" s="89">
        <v>44547</v>
      </c>
      <c r="B74" s="32">
        <v>543207</v>
      </c>
      <c r="C74" s="31" t="s">
        <v>963</v>
      </c>
      <c r="D74" s="31" t="s">
        <v>1093</v>
      </c>
      <c r="E74" s="31" t="s">
        <v>576</v>
      </c>
      <c r="F74" s="90">
        <v>58153</v>
      </c>
      <c r="G74" s="32">
        <v>13.79</v>
      </c>
      <c r="H74" s="32" t="s">
        <v>312</v>
      </c>
      <c r="I74" s="78"/>
      <c r="J74" s="78"/>
      <c r="K74" s="78"/>
      <c r="L74" s="78"/>
      <c r="M74" s="78"/>
      <c r="N74" s="78"/>
      <c r="O74" s="78"/>
      <c r="P74" s="78"/>
      <c r="Q74" s="78"/>
      <c r="R74" s="78"/>
      <c r="S74" s="78"/>
      <c r="T74" s="78"/>
      <c r="U74" s="78"/>
      <c r="V74" s="78"/>
      <c r="W74" s="78"/>
      <c r="X74" s="78"/>
      <c r="Y74" s="78"/>
      <c r="Z74" s="78"/>
      <c r="AA74" s="78"/>
      <c r="AB74" s="78"/>
      <c r="AC74" s="78"/>
      <c r="AD74" s="78"/>
      <c r="AE74" s="78"/>
      <c r="AF74" s="78"/>
      <c r="AG74" s="78"/>
      <c r="AH74" s="78"/>
      <c r="AI74" s="78"/>
    </row>
    <row r="75" spans="1:35" ht="12.75" customHeight="1">
      <c r="A75" s="89">
        <v>44547</v>
      </c>
      <c r="B75" s="32">
        <v>543207</v>
      </c>
      <c r="C75" s="31" t="s">
        <v>963</v>
      </c>
      <c r="D75" s="31" t="s">
        <v>1093</v>
      </c>
      <c r="E75" s="31" t="s">
        <v>577</v>
      </c>
      <c r="F75" s="90">
        <v>58153</v>
      </c>
      <c r="G75" s="32">
        <v>14.41</v>
      </c>
      <c r="H75" s="32" t="s">
        <v>312</v>
      </c>
      <c r="I75" s="78"/>
      <c r="J75" s="78"/>
      <c r="K75" s="78"/>
      <c r="L75" s="78"/>
      <c r="M75" s="78"/>
      <c r="N75" s="78"/>
      <c r="O75" s="78"/>
      <c r="P75" s="78"/>
      <c r="Q75" s="78"/>
      <c r="R75" s="78"/>
      <c r="S75" s="78"/>
      <c r="T75" s="78"/>
      <c r="U75" s="78"/>
      <c r="V75" s="78"/>
      <c r="W75" s="78"/>
      <c r="X75" s="78"/>
      <c r="Y75" s="78"/>
      <c r="Z75" s="78"/>
      <c r="AA75" s="78"/>
      <c r="AB75" s="78"/>
      <c r="AC75" s="78"/>
      <c r="AD75" s="78"/>
      <c r="AE75" s="78"/>
      <c r="AF75" s="78"/>
      <c r="AG75" s="78"/>
      <c r="AH75" s="78"/>
      <c r="AI75" s="78"/>
    </row>
    <row r="76" spans="1:35" ht="12.75" customHeight="1">
      <c r="A76" s="89">
        <v>44547</v>
      </c>
      <c r="B76" s="32">
        <v>543400</v>
      </c>
      <c r="C76" s="31" t="s">
        <v>977</v>
      </c>
      <c r="D76" s="31" t="s">
        <v>1094</v>
      </c>
      <c r="E76" s="31" t="s">
        <v>576</v>
      </c>
      <c r="F76" s="90">
        <v>20000</v>
      </c>
      <c r="G76" s="32">
        <v>40</v>
      </c>
      <c r="H76" s="32" t="s">
        <v>312</v>
      </c>
      <c r="I76" s="78"/>
      <c r="J76" s="78"/>
      <c r="K76" s="78"/>
      <c r="L76" s="78"/>
      <c r="M76" s="78"/>
      <c r="N76" s="78"/>
      <c r="O76" s="78"/>
      <c r="P76" s="78"/>
      <c r="Q76" s="78"/>
      <c r="R76" s="78"/>
      <c r="S76" s="78"/>
      <c r="T76" s="78"/>
      <c r="U76" s="78"/>
      <c r="V76" s="78"/>
      <c r="W76" s="78"/>
      <c r="X76" s="78"/>
      <c r="Y76" s="78"/>
      <c r="Z76" s="78"/>
      <c r="AA76" s="78"/>
      <c r="AB76" s="78"/>
      <c r="AC76" s="78"/>
      <c r="AD76" s="78"/>
      <c r="AE76" s="78"/>
      <c r="AF76" s="78"/>
      <c r="AG76" s="78"/>
      <c r="AH76" s="78"/>
      <c r="AI76" s="78"/>
    </row>
    <row r="77" spans="1:35" ht="12.75" customHeight="1">
      <c r="A77" s="89">
        <v>44547</v>
      </c>
      <c r="B77" s="32">
        <v>543400</v>
      </c>
      <c r="C77" s="31" t="s">
        <v>977</v>
      </c>
      <c r="D77" s="31" t="s">
        <v>1094</v>
      </c>
      <c r="E77" s="31" t="s">
        <v>577</v>
      </c>
      <c r="F77" s="90">
        <v>178000</v>
      </c>
      <c r="G77" s="32">
        <v>39.9</v>
      </c>
      <c r="H77" s="32" t="s">
        <v>312</v>
      </c>
      <c r="I77" s="78"/>
      <c r="J77" s="78"/>
      <c r="K77" s="78"/>
      <c r="L77" s="78"/>
      <c r="M77" s="78"/>
      <c r="N77" s="78"/>
      <c r="O77" s="78"/>
      <c r="P77" s="78"/>
      <c r="Q77" s="78"/>
      <c r="R77" s="78"/>
      <c r="S77" s="78"/>
      <c r="T77" s="78"/>
      <c r="U77" s="78"/>
      <c r="V77" s="78"/>
      <c r="W77" s="78"/>
      <c r="X77" s="78"/>
      <c r="Y77" s="78"/>
      <c r="Z77" s="78"/>
      <c r="AA77" s="78"/>
      <c r="AB77" s="78"/>
      <c r="AC77" s="78"/>
      <c r="AD77" s="78"/>
      <c r="AE77" s="78"/>
      <c r="AF77" s="78"/>
      <c r="AG77" s="78"/>
      <c r="AH77" s="78"/>
      <c r="AI77" s="78"/>
    </row>
    <row r="78" spans="1:35" ht="12.75" customHeight="1">
      <c r="A78" s="89">
        <v>44547</v>
      </c>
      <c r="B78" s="32">
        <v>539598</v>
      </c>
      <c r="C78" s="31" t="s">
        <v>978</v>
      </c>
      <c r="D78" s="31" t="s">
        <v>1003</v>
      </c>
      <c r="E78" s="31" t="s">
        <v>577</v>
      </c>
      <c r="F78" s="90">
        <v>51100</v>
      </c>
      <c r="G78" s="32">
        <v>36.409999999999997</v>
      </c>
      <c r="H78" s="32" t="s">
        <v>312</v>
      </c>
      <c r="I78" s="78"/>
      <c r="J78" s="78"/>
      <c r="K78" s="78"/>
      <c r="L78" s="78"/>
      <c r="M78" s="78"/>
      <c r="N78" s="78"/>
      <c r="O78" s="78"/>
      <c r="P78" s="78"/>
      <c r="Q78" s="78"/>
      <c r="R78" s="78"/>
      <c r="S78" s="78"/>
      <c r="T78" s="78"/>
      <c r="U78" s="78"/>
      <c r="V78" s="78"/>
      <c r="W78" s="78"/>
      <c r="X78" s="78"/>
      <c r="Y78" s="78"/>
      <c r="Z78" s="78"/>
      <c r="AA78" s="78"/>
      <c r="AB78" s="78"/>
      <c r="AC78" s="78"/>
      <c r="AD78" s="78"/>
      <c r="AE78" s="78"/>
      <c r="AF78" s="78"/>
      <c r="AG78" s="78"/>
      <c r="AH78" s="78"/>
      <c r="AI78" s="78"/>
    </row>
    <row r="79" spans="1:35" ht="12.75" customHeight="1">
      <c r="A79" s="89">
        <v>44547</v>
      </c>
      <c r="B79" s="32">
        <v>539598</v>
      </c>
      <c r="C79" s="31" t="s">
        <v>978</v>
      </c>
      <c r="D79" s="31" t="s">
        <v>1095</v>
      </c>
      <c r="E79" s="31" t="s">
        <v>576</v>
      </c>
      <c r="F79" s="90">
        <v>15000</v>
      </c>
      <c r="G79" s="32">
        <v>36.6</v>
      </c>
      <c r="H79" s="32" t="s">
        <v>312</v>
      </c>
      <c r="I79" s="78"/>
      <c r="J79" s="78"/>
      <c r="K79" s="78"/>
      <c r="L79" s="78"/>
      <c r="M79" s="78"/>
      <c r="N79" s="78"/>
      <c r="O79" s="78"/>
      <c r="P79" s="78"/>
      <c r="Q79" s="78"/>
      <c r="R79" s="78"/>
      <c r="S79" s="78"/>
      <c r="T79" s="78"/>
      <c r="U79" s="78"/>
      <c r="V79" s="78"/>
      <c r="W79" s="78"/>
      <c r="X79" s="78"/>
      <c r="Y79" s="78"/>
      <c r="Z79" s="78"/>
      <c r="AA79" s="78"/>
      <c r="AB79" s="78"/>
      <c r="AC79" s="78"/>
      <c r="AD79" s="78"/>
      <c r="AE79" s="78"/>
      <c r="AF79" s="78"/>
      <c r="AG79" s="78"/>
      <c r="AH79" s="78"/>
      <c r="AI79" s="78"/>
    </row>
    <row r="80" spans="1:35" ht="12.75" customHeight="1">
      <c r="A80" s="89">
        <v>44547</v>
      </c>
      <c r="B80" s="32">
        <v>539598</v>
      </c>
      <c r="C80" s="31" t="s">
        <v>978</v>
      </c>
      <c r="D80" s="31" t="s">
        <v>1095</v>
      </c>
      <c r="E80" s="31" t="s">
        <v>577</v>
      </c>
      <c r="F80" s="90">
        <v>41641</v>
      </c>
      <c r="G80" s="32">
        <v>36.479999999999997</v>
      </c>
      <c r="H80" s="32" t="s">
        <v>312</v>
      </c>
      <c r="I80" s="78"/>
      <c r="J80" s="78"/>
      <c r="K80" s="78"/>
      <c r="L80" s="78"/>
      <c r="M80" s="78"/>
      <c r="N80" s="78"/>
      <c r="O80" s="78"/>
      <c r="P80" s="78"/>
      <c r="Q80" s="78"/>
      <c r="R80" s="78"/>
      <c r="S80" s="78"/>
      <c r="T80" s="78"/>
      <c r="U80" s="78"/>
      <c r="V80" s="78"/>
      <c r="W80" s="78"/>
      <c r="X80" s="78"/>
      <c r="Y80" s="78"/>
      <c r="Z80" s="78"/>
      <c r="AA80" s="78"/>
      <c r="AB80" s="78"/>
      <c r="AC80" s="78"/>
      <c r="AD80" s="78"/>
      <c r="AE80" s="78"/>
      <c r="AF80" s="78"/>
      <c r="AG80" s="78"/>
      <c r="AH80" s="78"/>
      <c r="AI80" s="78"/>
    </row>
    <row r="81" spans="1:35" ht="12.75" customHeight="1">
      <c r="A81" s="89">
        <v>44547</v>
      </c>
      <c r="B81" s="32">
        <v>539291</v>
      </c>
      <c r="C81" s="31" t="s">
        <v>1004</v>
      </c>
      <c r="D81" s="31" t="s">
        <v>1096</v>
      </c>
      <c r="E81" s="31" t="s">
        <v>576</v>
      </c>
      <c r="F81" s="90">
        <v>25000</v>
      </c>
      <c r="G81" s="32">
        <v>15.63</v>
      </c>
      <c r="H81" s="32" t="s">
        <v>312</v>
      </c>
      <c r="I81" s="78"/>
      <c r="J81" s="78"/>
      <c r="K81" s="78"/>
      <c r="L81" s="78"/>
      <c r="M81" s="78"/>
      <c r="N81" s="78"/>
      <c r="O81" s="78"/>
      <c r="P81" s="78"/>
      <c r="Q81" s="78"/>
      <c r="R81" s="78"/>
      <c r="S81" s="78"/>
      <c r="T81" s="78"/>
      <c r="U81" s="78"/>
      <c r="V81" s="78"/>
      <c r="W81" s="78"/>
      <c r="X81" s="78"/>
      <c r="Y81" s="78"/>
      <c r="Z81" s="78"/>
      <c r="AA81" s="78"/>
      <c r="AB81" s="78"/>
      <c r="AC81" s="78"/>
      <c r="AD81" s="78"/>
      <c r="AE81" s="78"/>
      <c r="AF81" s="78"/>
      <c r="AG81" s="78"/>
      <c r="AH81" s="78"/>
      <c r="AI81" s="78"/>
    </row>
    <row r="82" spans="1:35" ht="12.75" customHeight="1">
      <c r="A82" s="89">
        <v>44547</v>
      </c>
      <c r="B82" s="32">
        <v>526345</v>
      </c>
      <c r="C82" s="31" t="s">
        <v>1097</v>
      </c>
      <c r="D82" s="31" t="s">
        <v>1098</v>
      </c>
      <c r="E82" s="31" t="s">
        <v>577</v>
      </c>
      <c r="F82" s="90">
        <v>137500</v>
      </c>
      <c r="G82" s="32">
        <v>11.91</v>
      </c>
      <c r="H82" s="32" t="s">
        <v>312</v>
      </c>
      <c r="I82" s="78"/>
      <c r="J82" s="78"/>
      <c r="K82" s="78"/>
      <c r="L82" s="78"/>
      <c r="M82" s="78"/>
      <c r="N82" s="78"/>
      <c r="O82" s="78"/>
      <c r="P82" s="78"/>
      <c r="Q82" s="78"/>
      <c r="R82" s="78"/>
      <c r="S82" s="78"/>
      <c r="T82" s="78"/>
      <c r="U82" s="78"/>
      <c r="V82" s="78"/>
      <c r="W82" s="78"/>
      <c r="X82" s="78"/>
      <c r="Y82" s="78"/>
      <c r="Z82" s="78"/>
      <c r="AA82" s="78"/>
      <c r="AB82" s="78"/>
      <c r="AC82" s="78"/>
      <c r="AD82" s="78"/>
      <c r="AE82" s="78"/>
      <c r="AF82" s="78"/>
      <c r="AG82" s="78"/>
      <c r="AH82" s="78"/>
      <c r="AI82" s="78"/>
    </row>
    <row r="83" spans="1:35" ht="12.75" customHeight="1">
      <c r="A83" s="89">
        <v>44547</v>
      </c>
      <c r="B83" s="32">
        <v>526345</v>
      </c>
      <c r="C83" s="31" t="s">
        <v>1097</v>
      </c>
      <c r="D83" s="31" t="s">
        <v>1099</v>
      </c>
      <c r="E83" s="31" t="s">
        <v>577</v>
      </c>
      <c r="F83" s="90">
        <v>201712</v>
      </c>
      <c r="G83" s="32">
        <v>11.91</v>
      </c>
      <c r="H83" s="32" t="s">
        <v>312</v>
      </c>
      <c r="I83" s="78"/>
      <c r="J83" s="78"/>
      <c r="K83" s="78"/>
      <c r="L83" s="78"/>
      <c r="M83" s="78"/>
      <c r="N83" s="78"/>
      <c r="O83" s="78"/>
      <c r="P83" s="78"/>
      <c r="Q83" s="78"/>
      <c r="R83" s="78"/>
      <c r="S83" s="78"/>
      <c r="T83" s="78"/>
      <c r="U83" s="78"/>
      <c r="V83" s="78"/>
      <c r="W83" s="78"/>
      <c r="X83" s="78"/>
      <c r="Y83" s="78"/>
      <c r="Z83" s="78"/>
      <c r="AA83" s="78"/>
      <c r="AB83" s="78"/>
      <c r="AC83" s="78"/>
      <c r="AD83" s="78"/>
      <c r="AE83" s="78"/>
      <c r="AF83" s="78"/>
      <c r="AG83" s="78"/>
      <c r="AH83" s="78"/>
      <c r="AI83" s="78"/>
    </row>
    <row r="84" spans="1:35" ht="12.75" customHeight="1">
      <c r="A84" s="89">
        <v>44547</v>
      </c>
      <c r="B84" s="32">
        <v>512217</v>
      </c>
      <c r="C84" s="31" t="s">
        <v>1100</v>
      </c>
      <c r="D84" s="31" t="s">
        <v>1101</v>
      </c>
      <c r="E84" s="31" t="s">
        <v>576</v>
      </c>
      <c r="F84" s="90">
        <v>38446</v>
      </c>
      <c r="G84" s="32">
        <v>12.02</v>
      </c>
      <c r="H84" s="32" t="s">
        <v>312</v>
      </c>
      <c r="I84" s="78"/>
      <c r="J84" s="78"/>
      <c r="K84" s="78"/>
      <c r="L84" s="78"/>
      <c r="M84" s="78"/>
      <c r="N84" s="78"/>
      <c r="O84" s="78"/>
      <c r="P84" s="78"/>
      <c r="Q84" s="78"/>
      <c r="R84" s="78"/>
      <c r="S84" s="78"/>
      <c r="T84" s="78"/>
      <c r="U84" s="78"/>
      <c r="V84" s="78"/>
      <c r="W84" s="78"/>
      <c r="X84" s="78"/>
      <c r="Y84" s="78"/>
      <c r="Z84" s="78"/>
      <c r="AA84" s="78"/>
      <c r="AB84" s="78"/>
      <c r="AC84" s="78"/>
      <c r="AD84" s="78"/>
      <c r="AE84" s="78"/>
      <c r="AF84" s="78"/>
      <c r="AG84" s="78"/>
      <c r="AH84" s="78"/>
      <c r="AI84" s="78"/>
    </row>
    <row r="85" spans="1:35" ht="12.75" customHeight="1">
      <c r="A85" s="89">
        <v>44547</v>
      </c>
      <c r="B85" s="32">
        <v>512217</v>
      </c>
      <c r="C85" s="31" t="s">
        <v>1100</v>
      </c>
      <c r="D85" s="31" t="s">
        <v>1101</v>
      </c>
      <c r="E85" s="31" t="s">
        <v>577</v>
      </c>
      <c r="F85" s="90">
        <v>8346</v>
      </c>
      <c r="G85" s="32">
        <v>12.75</v>
      </c>
      <c r="H85" s="32" t="s">
        <v>312</v>
      </c>
      <c r="I85" s="78"/>
      <c r="J85" s="78"/>
      <c r="K85" s="78"/>
      <c r="L85" s="78"/>
      <c r="M85" s="78"/>
      <c r="N85" s="78"/>
      <c r="O85" s="78"/>
      <c r="P85" s="78"/>
      <c r="Q85" s="78"/>
      <c r="R85" s="78"/>
      <c r="S85" s="78"/>
      <c r="T85" s="78"/>
      <c r="U85" s="78"/>
      <c r="V85" s="78"/>
      <c r="W85" s="78"/>
      <c r="X85" s="78"/>
      <c r="Y85" s="78"/>
      <c r="Z85" s="78"/>
      <c r="AA85" s="78"/>
      <c r="AB85" s="78"/>
      <c r="AC85" s="78"/>
      <c r="AD85" s="78"/>
      <c r="AE85" s="78"/>
      <c r="AF85" s="78"/>
      <c r="AG85" s="78"/>
      <c r="AH85" s="78"/>
      <c r="AI85" s="78"/>
    </row>
    <row r="86" spans="1:35" ht="12.75" customHeight="1">
      <c r="A86" s="89">
        <v>44547</v>
      </c>
      <c r="B86" s="32">
        <v>543375</v>
      </c>
      <c r="C86" s="31" t="s">
        <v>1102</v>
      </c>
      <c r="D86" s="31" t="s">
        <v>1103</v>
      </c>
      <c r="E86" s="31" t="s">
        <v>576</v>
      </c>
      <c r="F86" s="90">
        <v>60000</v>
      </c>
      <c r="G86" s="32">
        <v>26.23</v>
      </c>
      <c r="H86" s="32" t="s">
        <v>312</v>
      </c>
      <c r="I86" s="78"/>
      <c r="J86" s="78"/>
      <c r="K86" s="78"/>
      <c r="L86" s="78"/>
      <c r="M86" s="78"/>
      <c r="N86" s="78"/>
      <c r="O86" s="78"/>
      <c r="P86" s="78"/>
      <c r="Q86" s="78"/>
      <c r="R86" s="78"/>
      <c r="S86" s="78"/>
      <c r="T86" s="78"/>
      <c r="U86" s="78"/>
      <c r="V86" s="78"/>
      <c r="W86" s="78"/>
      <c r="X86" s="78"/>
      <c r="Y86" s="78"/>
      <c r="Z86" s="78"/>
      <c r="AA86" s="78"/>
      <c r="AB86" s="78"/>
      <c r="AC86" s="78"/>
      <c r="AD86" s="78"/>
      <c r="AE86" s="78"/>
      <c r="AF86" s="78"/>
      <c r="AG86" s="78"/>
      <c r="AH86" s="78"/>
      <c r="AI86" s="78"/>
    </row>
    <row r="87" spans="1:35" ht="12.75" customHeight="1">
      <c r="A87" s="89">
        <v>44547</v>
      </c>
      <c r="B87" s="32">
        <v>543375</v>
      </c>
      <c r="C87" s="31" t="s">
        <v>1102</v>
      </c>
      <c r="D87" s="31" t="s">
        <v>1103</v>
      </c>
      <c r="E87" s="31" t="s">
        <v>577</v>
      </c>
      <c r="F87" s="90">
        <v>40000</v>
      </c>
      <c r="G87" s="32">
        <v>26.86</v>
      </c>
      <c r="H87" s="32" t="s">
        <v>312</v>
      </c>
      <c r="I87" s="78"/>
      <c r="J87" s="78"/>
      <c r="K87" s="78"/>
      <c r="L87" s="78"/>
      <c r="M87" s="78"/>
      <c r="N87" s="78"/>
      <c r="O87" s="78"/>
      <c r="P87" s="78"/>
      <c r="Q87" s="78"/>
      <c r="R87" s="78"/>
      <c r="S87" s="78"/>
      <c r="T87" s="78"/>
      <c r="U87" s="78"/>
      <c r="V87" s="78"/>
      <c r="W87" s="78"/>
      <c r="X87" s="78"/>
      <c r="Y87" s="78"/>
      <c r="Z87" s="78"/>
      <c r="AA87" s="78"/>
      <c r="AB87" s="78"/>
      <c r="AC87" s="78"/>
      <c r="AD87" s="78"/>
      <c r="AE87" s="78"/>
      <c r="AF87" s="78"/>
      <c r="AG87" s="78"/>
      <c r="AH87" s="78"/>
      <c r="AI87" s="78"/>
    </row>
    <row r="88" spans="1:35" ht="12.75" customHeight="1">
      <c r="A88" s="89">
        <v>44547</v>
      </c>
      <c r="B88" s="32">
        <v>519191</v>
      </c>
      <c r="C88" s="31" t="s">
        <v>1005</v>
      </c>
      <c r="D88" s="31" t="s">
        <v>1006</v>
      </c>
      <c r="E88" s="31" t="s">
        <v>577</v>
      </c>
      <c r="F88" s="90">
        <v>62976</v>
      </c>
      <c r="G88" s="32">
        <v>16.21</v>
      </c>
      <c r="H88" s="32" t="s">
        <v>312</v>
      </c>
      <c r="I88" s="78"/>
      <c r="J88" s="78"/>
      <c r="K88" s="78"/>
      <c r="L88" s="78"/>
      <c r="M88" s="78"/>
      <c r="N88" s="78"/>
      <c r="O88" s="78"/>
      <c r="P88" s="78"/>
      <c r="Q88" s="78"/>
      <c r="R88" s="78"/>
      <c r="S88" s="78"/>
      <c r="T88" s="78"/>
      <c r="U88" s="78"/>
      <c r="V88" s="78"/>
      <c r="W88" s="78"/>
      <c r="X88" s="78"/>
      <c r="Y88" s="78"/>
      <c r="Z88" s="78"/>
      <c r="AA88" s="78"/>
      <c r="AB88" s="78"/>
      <c r="AC88" s="78"/>
      <c r="AD88" s="78"/>
      <c r="AE88" s="78"/>
      <c r="AF88" s="78"/>
      <c r="AG88" s="78"/>
      <c r="AH88" s="78"/>
      <c r="AI88" s="78"/>
    </row>
    <row r="89" spans="1:35" ht="12.75" customHeight="1">
      <c r="A89" s="89">
        <v>44547</v>
      </c>
      <c r="B89" s="32">
        <v>539526</v>
      </c>
      <c r="C89" s="31" t="s">
        <v>1104</v>
      </c>
      <c r="D89" s="31" t="s">
        <v>864</v>
      </c>
      <c r="E89" s="31" t="s">
        <v>576</v>
      </c>
      <c r="F89" s="90">
        <v>1500017</v>
      </c>
      <c r="G89" s="32">
        <v>1.51</v>
      </c>
      <c r="H89" s="32" t="s">
        <v>312</v>
      </c>
      <c r="I89" s="78"/>
      <c r="J89" s="78"/>
      <c r="K89" s="78"/>
      <c r="L89" s="78"/>
      <c r="M89" s="78"/>
      <c r="N89" s="78"/>
      <c r="O89" s="78"/>
      <c r="P89" s="78"/>
      <c r="Q89" s="78"/>
      <c r="R89" s="78"/>
      <c r="S89" s="78"/>
      <c r="T89" s="78"/>
      <c r="U89" s="78"/>
      <c r="V89" s="78"/>
      <c r="W89" s="78"/>
      <c r="X89" s="78"/>
      <c r="Y89" s="78"/>
      <c r="Z89" s="78"/>
      <c r="AA89" s="78"/>
      <c r="AB89" s="78"/>
      <c r="AC89" s="78"/>
      <c r="AD89" s="78"/>
      <c r="AE89" s="78"/>
      <c r="AF89" s="78"/>
      <c r="AG89" s="78"/>
      <c r="AH89" s="78"/>
      <c r="AI89" s="78"/>
    </row>
    <row r="90" spans="1:35" ht="12.75" customHeight="1">
      <c r="A90" s="89">
        <v>44547</v>
      </c>
      <c r="B90" s="32">
        <v>539526</v>
      </c>
      <c r="C90" s="31" t="s">
        <v>1104</v>
      </c>
      <c r="D90" s="31" t="s">
        <v>864</v>
      </c>
      <c r="E90" s="31" t="s">
        <v>577</v>
      </c>
      <c r="F90" s="90">
        <v>1061099</v>
      </c>
      <c r="G90" s="32">
        <v>1.51</v>
      </c>
      <c r="H90" s="32" t="s">
        <v>312</v>
      </c>
      <c r="I90" s="78"/>
      <c r="J90" s="78"/>
      <c r="K90" s="78"/>
      <c r="L90" s="78"/>
      <c r="M90" s="78"/>
      <c r="N90" s="78"/>
      <c r="O90" s="78"/>
      <c r="P90" s="78"/>
      <c r="Q90" s="78"/>
      <c r="R90" s="78"/>
      <c r="S90" s="78"/>
      <c r="T90" s="78"/>
      <c r="U90" s="78"/>
      <c r="V90" s="78"/>
      <c r="W90" s="78"/>
      <c r="X90" s="78"/>
      <c r="Y90" s="78"/>
      <c r="Z90" s="78"/>
      <c r="AA90" s="78"/>
      <c r="AB90" s="78"/>
      <c r="AC90" s="78"/>
      <c r="AD90" s="78"/>
      <c r="AE90" s="78"/>
      <c r="AF90" s="78"/>
      <c r="AG90" s="78"/>
      <c r="AH90" s="78"/>
      <c r="AI90" s="78"/>
    </row>
    <row r="91" spans="1:35" ht="12.75" customHeight="1">
      <c r="A91" s="89">
        <v>44547</v>
      </c>
      <c r="B91" s="32">
        <v>512499</v>
      </c>
      <c r="C91" s="31" t="s">
        <v>1105</v>
      </c>
      <c r="D91" s="31" t="s">
        <v>1106</v>
      </c>
      <c r="E91" s="31" t="s">
        <v>577</v>
      </c>
      <c r="F91" s="90">
        <v>5000000</v>
      </c>
      <c r="G91" s="32">
        <v>0.49</v>
      </c>
      <c r="H91" s="32" t="s">
        <v>312</v>
      </c>
      <c r="I91" s="78"/>
      <c r="J91" s="78"/>
      <c r="K91" s="78"/>
      <c r="L91" s="78"/>
      <c r="M91" s="78"/>
      <c r="N91" s="78"/>
      <c r="O91" s="78"/>
      <c r="P91" s="78"/>
      <c r="Q91" s="78"/>
      <c r="R91" s="78"/>
      <c r="S91" s="78"/>
      <c r="T91" s="78"/>
      <c r="U91" s="78"/>
      <c r="V91" s="78"/>
      <c r="W91" s="78"/>
      <c r="X91" s="78"/>
      <c r="Y91" s="78"/>
      <c r="Z91" s="78"/>
      <c r="AA91" s="78"/>
      <c r="AB91" s="78"/>
      <c r="AC91" s="78"/>
      <c r="AD91" s="78"/>
      <c r="AE91" s="78"/>
      <c r="AF91" s="78"/>
      <c r="AG91" s="78"/>
      <c r="AH91" s="78"/>
      <c r="AI91" s="78"/>
    </row>
    <row r="92" spans="1:35" ht="12.75" customHeight="1">
      <c r="A92" s="89">
        <v>44547</v>
      </c>
      <c r="B92" s="32">
        <v>533019</v>
      </c>
      <c r="C92" s="31" t="s">
        <v>964</v>
      </c>
      <c r="D92" s="31" t="s">
        <v>1107</v>
      </c>
      <c r="E92" s="31" t="s">
        <v>577</v>
      </c>
      <c r="F92" s="90">
        <v>16000</v>
      </c>
      <c r="G92" s="32">
        <v>84.55</v>
      </c>
      <c r="H92" s="32" t="s">
        <v>312</v>
      </c>
      <c r="I92" s="78"/>
      <c r="J92" s="78"/>
      <c r="K92" s="78"/>
      <c r="L92" s="78"/>
      <c r="M92" s="78"/>
      <c r="N92" s="78"/>
      <c r="O92" s="78"/>
      <c r="P92" s="78"/>
      <c r="Q92" s="78"/>
      <c r="R92" s="78"/>
      <c r="S92" s="78"/>
      <c r="T92" s="78"/>
      <c r="U92" s="78"/>
      <c r="V92" s="78"/>
      <c r="W92" s="78"/>
      <c r="X92" s="78"/>
      <c r="Y92" s="78"/>
      <c r="Z92" s="78"/>
      <c r="AA92" s="78"/>
      <c r="AB92" s="78"/>
      <c r="AC92" s="78"/>
      <c r="AD92" s="78"/>
      <c r="AE92" s="78"/>
      <c r="AF92" s="78"/>
      <c r="AG92" s="78"/>
      <c r="AH92" s="78"/>
      <c r="AI92" s="78"/>
    </row>
    <row r="93" spans="1:35" ht="12.75" customHeight="1">
      <c r="A93" s="89">
        <v>44547</v>
      </c>
      <c r="B93" s="32">
        <v>533019</v>
      </c>
      <c r="C93" s="31" t="s">
        <v>964</v>
      </c>
      <c r="D93" s="31" t="s">
        <v>1007</v>
      </c>
      <c r="E93" s="31" t="s">
        <v>577</v>
      </c>
      <c r="F93" s="90">
        <v>25000</v>
      </c>
      <c r="G93" s="32">
        <v>84.55</v>
      </c>
      <c r="H93" s="32" t="s">
        <v>312</v>
      </c>
      <c r="I93" s="78"/>
      <c r="J93" s="78"/>
      <c r="K93" s="78"/>
      <c r="L93" s="78"/>
      <c r="M93" s="78"/>
      <c r="N93" s="78"/>
      <c r="O93" s="78"/>
      <c r="P93" s="78"/>
      <c r="Q93" s="78"/>
      <c r="R93" s="78"/>
      <c r="S93" s="78"/>
      <c r="T93" s="78"/>
      <c r="U93" s="78"/>
      <c r="V93" s="78"/>
      <c r="W93" s="78"/>
      <c r="X93" s="78"/>
      <c r="Y93" s="78"/>
      <c r="Z93" s="78"/>
      <c r="AA93" s="78"/>
      <c r="AB93" s="78"/>
      <c r="AC93" s="78"/>
      <c r="AD93" s="78"/>
      <c r="AE93" s="78"/>
      <c r="AF93" s="78"/>
      <c r="AG93" s="78"/>
      <c r="AH93" s="78"/>
      <c r="AI93" s="78"/>
    </row>
    <row r="94" spans="1:35" ht="12.75" customHeight="1">
      <c r="A94" s="89">
        <v>44547</v>
      </c>
      <c r="B94" s="32">
        <v>538610</v>
      </c>
      <c r="C94" s="31" t="s">
        <v>947</v>
      </c>
      <c r="D94" s="31" t="s">
        <v>979</v>
      </c>
      <c r="E94" s="31" t="s">
        <v>577</v>
      </c>
      <c r="F94" s="90">
        <v>144957</v>
      </c>
      <c r="G94" s="32">
        <v>81.2</v>
      </c>
      <c r="H94" s="32" t="s">
        <v>312</v>
      </c>
      <c r="I94" s="78"/>
      <c r="J94" s="78"/>
      <c r="K94" s="78"/>
      <c r="L94" s="78"/>
      <c r="M94" s="78"/>
      <c r="N94" s="78"/>
      <c r="O94" s="78"/>
      <c r="P94" s="78"/>
      <c r="Q94" s="78"/>
      <c r="R94" s="78"/>
      <c r="S94" s="78"/>
      <c r="T94" s="78"/>
      <c r="U94" s="78"/>
      <c r="V94" s="78"/>
      <c r="W94" s="78"/>
      <c r="X94" s="78"/>
      <c r="Y94" s="78"/>
      <c r="Z94" s="78"/>
      <c r="AA94" s="78"/>
      <c r="AB94" s="78"/>
      <c r="AC94" s="78"/>
      <c r="AD94" s="78"/>
      <c r="AE94" s="78"/>
      <c r="AF94" s="78"/>
      <c r="AG94" s="78"/>
      <c r="AH94" s="78"/>
      <c r="AI94" s="78"/>
    </row>
    <row r="95" spans="1:35" ht="12.75" customHeight="1">
      <c r="A95" s="89">
        <v>44547</v>
      </c>
      <c r="B95" s="32">
        <v>500426</v>
      </c>
      <c r="C95" s="31" t="s">
        <v>1008</v>
      </c>
      <c r="D95" s="31" t="s">
        <v>1010</v>
      </c>
      <c r="E95" s="31" t="s">
        <v>576</v>
      </c>
      <c r="F95" s="90">
        <v>314920</v>
      </c>
      <c r="G95" s="32">
        <v>5.07</v>
      </c>
      <c r="H95" s="32" t="s">
        <v>312</v>
      </c>
      <c r="I95" s="78"/>
      <c r="J95" s="78"/>
      <c r="K95" s="78"/>
      <c r="L95" s="78"/>
      <c r="M95" s="78"/>
      <c r="N95" s="78"/>
      <c r="O95" s="78"/>
      <c r="P95" s="78"/>
      <c r="Q95" s="78"/>
      <c r="R95" s="78"/>
      <c r="S95" s="78"/>
      <c r="T95" s="78"/>
      <c r="U95" s="78"/>
      <c r="V95" s="78"/>
      <c r="W95" s="78"/>
      <c r="X95" s="78"/>
      <c r="Y95" s="78"/>
      <c r="Z95" s="78"/>
      <c r="AA95" s="78"/>
      <c r="AB95" s="78"/>
      <c r="AC95" s="78"/>
      <c r="AD95" s="78"/>
      <c r="AE95" s="78"/>
      <c r="AF95" s="78"/>
      <c r="AG95" s="78"/>
      <c r="AH95" s="78"/>
      <c r="AI95" s="78"/>
    </row>
    <row r="96" spans="1:35" ht="12.75" customHeight="1">
      <c r="A96" s="89">
        <v>44547</v>
      </c>
      <c r="B96" s="32">
        <v>500426</v>
      </c>
      <c r="C96" s="31" t="s">
        <v>1008</v>
      </c>
      <c r="D96" s="31" t="s">
        <v>1010</v>
      </c>
      <c r="E96" s="31" t="s">
        <v>577</v>
      </c>
      <c r="F96" s="90">
        <v>314920</v>
      </c>
      <c r="G96" s="32">
        <v>5.41</v>
      </c>
      <c r="H96" s="32" t="s">
        <v>312</v>
      </c>
      <c r="I96" s="78"/>
      <c r="J96" s="78"/>
      <c r="K96" s="78"/>
      <c r="L96" s="78"/>
      <c r="M96" s="78"/>
      <c r="N96" s="78"/>
      <c r="O96" s="78"/>
      <c r="P96" s="78"/>
      <c r="Q96" s="78"/>
      <c r="R96" s="78"/>
      <c r="S96" s="78"/>
      <c r="T96" s="78"/>
      <c r="U96" s="78"/>
      <c r="V96" s="78"/>
      <c r="W96" s="78"/>
      <c r="X96" s="78"/>
      <c r="Y96" s="78"/>
      <c r="Z96" s="78"/>
      <c r="AA96" s="78"/>
      <c r="AB96" s="78"/>
      <c r="AC96" s="78"/>
      <c r="AD96" s="78"/>
      <c r="AE96" s="78"/>
      <c r="AF96" s="78"/>
      <c r="AG96" s="78"/>
      <c r="AH96" s="78"/>
      <c r="AI96" s="78"/>
    </row>
    <row r="97" spans="1:35" ht="12.75" customHeight="1">
      <c r="A97" s="89">
        <v>44547</v>
      </c>
      <c r="B97" s="32">
        <v>500426</v>
      </c>
      <c r="C97" s="31" t="s">
        <v>1008</v>
      </c>
      <c r="D97" s="31" t="s">
        <v>1009</v>
      </c>
      <c r="E97" s="31" t="s">
        <v>577</v>
      </c>
      <c r="F97" s="90">
        <v>250000</v>
      </c>
      <c r="G97" s="32">
        <v>5.13</v>
      </c>
      <c r="H97" s="32" t="s">
        <v>312</v>
      </c>
      <c r="I97" s="78"/>
      <c r="J97" s="78"/>
      <c r="K97" s="78"/>
      <c r="L97" s="78"/>
      <c r="M97" s="78"/>
      <c r="N97" s="78"/>
      <c r="O97" s="78"/>
      <c r="P97" s="78"/>
      <c r="Q97" s="78"/>
      <c r="R97" s="78"/>
      <c r="S97" s="78"/>
      <c r="T97" s="78"/>
      <c r="U97" s="78"/>
      <c r="V97" s="78"/>
      <c r="W97" s="78"/>
      <c r="X97" s="78"/>
      <c r="Y97" s="78"/>
      <c r="Z97" s="78"/>
      <c r="AA97" s="78"/>
      <c r="AB97" s="78"/>
      <c r="AC97" s="78"/>
      <c r="AD97" s="78"/>
      <c r="AE97" s="78"/>
      <c r="AF97" s="78"/>
      <c r="AG97" s="78"/>
      <c r="AH97" s="78"/>
      <c r="AI97" s="78"/>
    </row>
    <row r="98" spans="1:35" ht="12.75" customHeight="1">
      <c r="A98" s="89">
        <v>44547</v>
      </c>
      <c r="B98" s="32">
        <v>500426</v>
      </c>
      <c r="C98" s="31" t="s">
        <v>1008</v>
      </c>
      <c r="D98" s="31" t="s">
        <v>1108</v>
      </c>
      <c r="E98" s="31" t="s">
        <v>577</v>
      </c>
      <c r="F98" s="90">
        <v>300000</v>
      </c>
      <c r="G98" s="32">
        <v>5.0599999999999996</v>
      </c>
      <c r="H98" s="32" t="s">
        <v>312</v>
      </c>
      <c r="I98" s="78"/>
      <c r="J98" s="78"/>
      <c r="K98" s="78"/>
      <c r="L98" s="78"/>
      <c r="M98" s="78"/>
      <c r="N98" s="78"/>
      <c r="O98" s="78"/>
      <c r="P98" s="78"/>
      <c r="Q98" s="78"/>
      <c r="R98" s="78"/>
      <c r="S98" s="78"/>
      <c r="T98" s="78"/>
      <c r="U98" s="78"/>
      <c r="V98" s="78"/>
      <c r="W98" s="78"/>
      <c r="X98" s="78"/>
      <c r="Y98" s="78"/>
      <c r="Z98" s="78"/>
      <c r="AA98" s="78"/>
      <c r="AB98" s="78"/>
      <c r="AC98" s="78"/>
      <c r="AD98" s="78"/>
      <c r="AE98" s="78"/>
      <c r="AF98" s="78"/>
      <c r="AG98" s="78"/>
      <c r="AH98" s="78"/>
      <c r="AI98" s="78"/>
    </row>
    <row r="99" spans="1:35" ht="12.75" customHeight="1">
      <c r="A99" s="89">
        <v>44547</v>
      </c>
      <c r="B99" s="32">
        <v>500426</v>
      </c>
      <c r="C99" s="31" t="s">
        <v>1008</v>
      </c>
      <c r="D99" s="31" t="s">
        <v>1068</v>
      </c>
      <c r="E99" s="31" t="s">
        <v>576</v>
      </c>
      <c r="F99" s="90">
        <v>174325</v>
      </c>
      <c r="G99" s="32">
        <v>5.52</v>
      </c>
      <c r="H99" s="32" t="s">
        <v>312</v>
      </c>
      <c r="I99" s="78"/>
      <c r="J99" s="78"/>
      <c r="K99" s="78"/>
      <c r="L99" s="78"/>
      <c r="M99" s="78"/>
      <c r="N99" s="78"/>
      <c r="O99" s="78"/>
      <c r="P99" s="78"/>
      <c r="Q99" s="78"/>
      <c r="R99" s="78"/>
      <c r="S99" s="78"/>
      <c r="T99" s="78"/>
      <c r="U99" s="78"/>
      <c r="V99" s="78"/>
      <c r="W99" s="78"/>
      <c r="X99" s="78"/>
      <c r="Y99" s="78"/>
      <c r="Z99" s="78"/>
      <c r="AA99" s="78"/>
      <c r="AB99" s="78"/>
      <c r="AC99" s="78"/>
      <c r="AD99" s="78"/>
      <c r="AE99" s="78"/>
      <c r="AF99" s="78"/>
      <c r="AG99" s="78"/>
      <c r="AH99" s="78"/>
      <c r="AI99" s="78"/>
    </row>
    <row r="100" spans="1:35" ht="12.75" customHeight="1">
      <c r="A100" s="89">
        <v>44547</v>
      </c>
      <c r="B100" s="32">
        <v>543241</v>
      </c>
      <c r="C100" s="31" t="s">
        <v>1109</v>
      </c>
      <c r="D100" s="31" t="s">
        <v>1110</v>
      </c>
      <c r="E100" s="31" t="s">
        <v>577</v>
      </c>
      <c r="F100" s="90">
        <v>53000</v>
      </c>
      <c r="G100" s="32">
        <v>93.08</v>
      </c>
      <c r="H100" s="32" t="s">
        <v>880</v>
      </c>
      <c r="I100" s="78"/>
      <c r="J100" s="78"/>
      <c r="K100" s="78"/>
      <c r="L100" s="78"/>
      <c r="M100" s="78"/>
      <c r="N100" s="78"/>
      <c r="O100" s="78"/>
      <c r="P100" s="78"/>
      <c r="Q100" s="78"/>
      <c r="R100" s="78"/>
      <c r="S100" s="78"/>
      <c r="T100" s="78"/>
      <c r="U100" s="78"/>
      <c r="V100" s="78"/>
      <c r="W100" s="78"/>
      <c r="X100" s="78"/>
      <c r="Y100" s="78"/>
      <c r="Z100" s="78"/>
      <c r="AA100" s="78"/>
      <c r="AB100" s="78"/>
      <c r="AC100" s="78"/>
      <c r="AD100" s="78"/>
      <c r="AE100" s="78"/>
      <c r="AF100" s="78"/>
      <c r="AG100" s="78"/>
      <c r="AH100" s="78"/>
      <c r="AI100" s="78"/>
    </row>
    <row r="101" spans="1:35" ht="12.75" customHeight="1">
      <c r="A101" s="89">
        <v>44547</v>
      </c>
      <c r="B101" s="32">
        <v>531025</v>
      </c>
      <c r="C101" s="31" t="s">
        <v>1111</v>
      </c>
      <c r="D101" s="31" t="s">
        <v>995</v>
      </c>
      <c r="E101" s="31" t="s">
        <v>577</v>
      </c>
      <c r="F101" s="90">
        <v>444000</v>
      </c>
      <c r="G101" s="32">
        <v>5.19</v>
      </c>
      <c r="H101" s="32" t="s">
        <v>880</v>
      </c>
      <c r="I101" s="78"/>
      <c r="J101" s="78"/>
      <c r="K101" s="78"/>
      <c r="L101" s="78"/>
      <c r="M101" s="78"/>
      <c r="N101" s="78"/>
      <c r="O101" s="78"/>
      <c r="P101" s="78"/>
      <c r="Q101" s="78"/>
      <c r="R101" s="78"/>
      <c r="S101" s="78"/>
      <c r="T101" s="78"/>
      <c r="U101" s="78"/>
      <c r="V101" s="78"/>
      <c r="W101" s="78"/>
      <c r="X101" s="78"/>
      <c r="Y101" s="78"/>
      <c r="Z101" s="78"/>
      <c r="AA101" s="78"/>
      <c r="AB101" s="78"/>
      <c r="AC101" s="78"/>
      <c r="AD101" s="78"/>
      <c r="AE101" s="78"/>
      <c r="AF101" s="78"/>
      <c r="AG101" s="78"/>
      <c r="AH101" s="78"/>
      <c r="AI101" s="78"/>
    </row>
    <row r="102" spans="1:35" ht="12.75" customHeight="1">
      <c r="A102" s="89">
        <v>44547</v>
      </c>
      <c r="B102" s="32">
        <v>531025</v>
      </c>
      <c r="C102" s="31" t="s">
        <v>1111</v>
      </c>
      <c r="D102" s="31" t="s">
        <v>1106</v>
      </c>
      <c r="E102" s="31" t="s">
        <v>576</v>
      </c>
      <c r="F102" s="90">
        <v>500000</v>
      </c>
      <c r="G102" s="32">
        <v>5.19</v>
      </c>
      <c r="H102" s="32" t="s">
        <v>880</v>
      </c>
      <c r="I102" s="78"/>
      <c r="J102" s="78"/>
      <c r="K102" s="78"/>
      <c r="L102" s="78"/>
      <c r="M102" s="78"/>
      <c r="N102" s="78"/>
      <c r="O102" s="78"/>
      <c r="P102" s="78"/>
      <c r="Q102" s="78"/>
      <c r="R102" s="78"/>
      <c r="S102" s="78"/>
      <c r="T102" s="78"/>
      <c r="U102" s="78"/>
      <c r="V102" s="78"/>
      <c r="W102" s="78"/>
      <c r="X102" s="78"/>
      <c r="Y102" s="78"/>
      <c r="Z102" s="78"/>
      <c r="AA102" s="78"/>
      <c r="AB102" s="78"/>
      <c r="AC102" s="78"/>
      <c r="AD102" s="78"/>
      <c r="AE102" s="78"/>
      <c r="AF102" s="78"/>
      <c r="AG102" s="78"/>
      <c r="AH102" s="78"/>
      <c r="AI102" s="78"/>
    </row>
    <row r="103" spans="1:35" ht="12.75" customHeight="1">
      <c r="A103" s="89">
        <v>44547</v>
      </c>
      <c r="B103" s="32">
        <v>531025</v>
      </c>
      <c r="C103" s="31" t="s">
        <v>1111</v>
      </c>
      <c r="D103" s="31" t="s">
        <v>864</v>
      </c>
      <c r="E103" s="31" t="s">
        <v>577</v>
      </c>
      <c r="F103" s="90">
        <v>1574264</v>
      </c>
      <c r="G103" s="32">
        <v>5.19</v>
      </c>
      <c r="H103" s="32" t="s">
        <v>880</v>
      </c>
      <c r="I103" s="78"/>
      <c r="J103" s="78"/>
      <c r="K103" s="78"/>
      <c r="L103" s="78"/>
      <c r="M103" s="78"/>
      <c r="N103" s="78"/>
      <c r="O103" s="78"/>
      <c r="P103" s="78"/>
      <c r="Q103" s="78"/>
      <c r="R103" s="78"/>
      <c r="S103" s="78"/>
      <c r="T103" s="78"/>
      <c r="U103" s="78"/>
      <c r="V103" s="78"/>
      <c r="W103" s="78"/>
      <c r="X103" s="78"/>
      <c r="Y103" s="78"/>
      <c r="Z103" s="78"/>
      <c r="AA103" s="78"/>
      <c r="AB103" s="78"/>
      <c r="AC103" s="78"/>
      <c r="AD103" s="78"/>
      <c r="AE103" s="78"/>
      <c r="AF103" s="78"/>
      <c r="AG103" s="78"/>
      <c r="AH103" s="78"/>
      <c r="AI103" s="78"/>
    </row>
    <row r="104" spans="1:35" ht="12.75" customHeight="1">
      <c r="A104" s="89">
        <v>44547</v>
      </c>
      <c r="B104" s="32">
        <v>531025</v>
      </c>
      <c r="C104" s="31" t="s">
        <v>1111</v>
      </c>
      <c r="D104" s="31" t="s">
        <v>1112</v>
      </c>
      <c r="E104" s="31" t="s">
        <v>577</v>
      </c>
      <c r="F104" s="90">
        <v>385800</v>
      </c>
      <c r="G104" s="32">
        <v>5.19</v>
      </c>
      <c r="H104" s="32" t="s">
        <v>880</v>
      </c>
      <c r="I104" s="78"/>
      <c r="J104" s="78"/>
      <c r="K104" s="78"/>
      <c r="L104" s="78"/>
      <c r="M104" s="78"/>
      <c r="N104" s="78"/>
      <c r="O104" s="78"/>
      <c r="P104" s="78"/>
      <c r="Q104" s="78"/>
      <c r="R104" s="78"/>
      <c r="S104" s="78"/>
      <c r="T104" s="78"/>
      <c r="U104" s="78"/>
      <c r="V104" s="78"/>
      <c r="W104" s="78"/>
      <c r="X104" s="78"/>
      <c r="Y104" s="78"/>
      <c r="Z104" s="78"/>
      <c r="AA104" s="78"/>
      <c r="AB104" s="78"/>
      <c r="AC104" s="78"/>
      <c r="AD104" s="78"/>
      <c r="AE104" s="78"/>
      <c r="AF104" s="78"/>
      <c r="AG104" s="78"/>
      <c r="AH104" s="78"/>
      <c r="AI104" s="78"/>
    </row>
    <row r="105" spans="1:35" ht="12.75" customHeight="1">
      <c r="A105" s="89">
        <v>44547</v>
      </c>
      <c r="B105" s="32">
        <v>531025</v>
      </c>
      <c r="C105" s="31" t="s">
        <v>1111</v>
      </c>
      <c r="D105" s="31" t="s">
        <v>1113</v>
      </c>
      <c r="E105" s="31" t="s">
        <v>577</v>
      </c>
      <c r="F105" s="90">
        <v>321400</v>
      </c>
      <c r="G105" s="32">
        <v>5.19</v>
      </c>
      <c r="H105" s="32" t="s">
        <v>880</v>
      </c>
      <c r="I105" s="78"/>
      <c r="J105" s="78"/>
      <c r="K105" s="78"/>
      <c r="L105" s="78"/>
      <c r="M105" s="78"/>
      <c r="N105" s="78"/>
      <c r="O105" s="78"/>
      <c r="P105" s="78"/>
      <c r="Q105" s="78"/>
      <c r="R105" s="78"/>
      <c r="S105" s="78"/>
      <c r="T105" s="78"/>
      <c r="U105" s="78"/>
      <c r="V105" s="78"/>
      <c r="W105" s="78"/>
      <c r="X105" s="78"/>
      <c r="Y105" s="78"/>
      <c r="Z105" s="78"/>
      <c r="AA105" s="78"/>
      <c r="AB105" s="78"/>
      <c r="AC105" s="78"/>
      <c r="AD105" s="78"/>
      <c r="AE105" s="78"/>
      <c r="AF105" s="78"/>
      <c r="AG105" s="78"/>
      <c r="AH105" s="78"/>
      <c r="AI105" s="78"/>
    </row>
    <row r="106" spans="1:35" ht="12.75" customHeight="1">
      <c r="A106" s="89">
        <v>44547</v>
      </c>
      <c r="B106" s="32">
        <v>531025</v>
      </c>
      <c r="C106" s="31" t="s">
        <v>1111</v>
      </c>
      <c r="D106" s="31" t="s">
        <v>1114</v>
      </c>
      <c r="E106" s="31" t="s">
        <v>577</v>
      </c>
      <c r="F106" s="90">
        <v>507863</v>
      </c>
      <c r="G106" s="32">
        <v>5.19</v>
      </c>
      <c r="H106" s="32" t="s">
        <v>880</v>
      </c>
      <c r="I106" s="78"/>
      <c r="J106" s="78"/>
      <c r="K106" s="78"/>
      <c r="L106" s="78"/>
      <c r="M106" s="78"/>
      <c r="N106" s="78"/>
      <c r="O106" s="78"/>
      <c r="P106" s="78"/>
      <c r="Q106" s="78"/>
      <c r="R106" s="78"/>
      <c r="S106" s="78"/>
      <c r="T106" s="78"/>
      <c r="U106" s="78"/>
      <c r="V106" s="78"/>
      <c r="W106" s="78"/>
      <c r="X106" s="78"/>
      <c r="Y106" s="78"/>
      <c r="Z106" s="78"/>
      <c r="AA106" s="78"/>
      <c r="AB106" s="78"/>
      <c r="AC106" s="78"/>
      <c r="AD106" s="78"/>
      <c r="AE106" s="78"/>
      <c r="AF106" s="78"/>
      <c r="AG106" s="78"/>
      <c r="AH106" s="78"/>
      <c r="AI106" s="78"/>
    </row>
    <row r="107" spans="1:35" ht="12.75" customHeight="1">
      <c r="A107" s="89">
        <v>44547</v>
      </c>
      <c r="B107" s="32">
        <v>541445</v>
      </c>
      <c r="C107" s="31" t="s">
        <v>1115</v>
      </c>
      <c r="D107" s="31" t="s">
        <v>1116</v>
      </c>
      <c r="E107" s="31" t="s">
        <v>576</v>
      </c>
      <c r="F107" s="90">
        <v>80000</v>
      </c>
      <c r="G107" s="32">
        <v>28.7</v>
      </c>
      <c r="H107" s="32" t="s">
        <v>880</v>
      </c>
      <c r="I107" s="78"/>
      <c r="J107" s="78"/>
      <c r="K107" s="78"/>
      <c r="L107" s="78"/>
      <c r="M107" s="78"/>
      <c r="N107" s="78"/>
      <c r="O107" s="78"/>
      <c r="P107" s="78"/>
      <c r="Q107" s="78"/>
      <c r="R107" s="78"/>
      <c r="S107" s="78"/>
      <c r="T107" s="78"/>
      <c r="U107" s="78"/>
      <c r="V107" s="78"/>
      <c r="W107" s="78"/>
      <c r="X107" s="78"/>
      <c r="Y107" s="78"/>
      <c r="Z107" s="78"/>
      <c r="AA107" s="78"/>
      <c r="AB107" s="78"/>
      <c r="AC107" s="78"/>
      <c r="AD107" s="78"/>
      <c r="AE107" s="78"/>
      <c r="AF107" s="78"/>
      <c r="AG107" s="78"/>
      <c r="AH107" s="78"/>
      <c r="AI107" s="78"/>
    </row>
    <row r="108" spans="1:35" ht="12.75" customHeight="1">
      <c r="A108" s="89">
        <v>44547</v>
      </c>
      <c r="B108" s="32">
        <v>541445</v>
      </c>
      <c r="C108" s="31" t="s">
        <v>1115</v>
      </c>
      <c r="D108" s="31" t="s">
        <v>1116</v>
      </c>
      <c r="E108" s="31" t="s">
        <v>577</v>
      </c>
      <c r="F108" s="90">
        <v>51200</v>
      </c>
      <c r="G108" s="32">
        <v>28.32</v>
      </c>
      <c r="H108" s="32" t="s">
        <v>880</v>
      </c>
      <c r="I108" s="78"/>
      <c r="J108" s="78"/>
      <c r="K108" s="78"/>
      <c r="L108" s="78"/>
      <c r="M108" s="78"/>
      <c r="N108" s="78"/>
      <c r="O108" s="78"/>
      <c r="P108" s="78"/>
      <c r="Q108" s="78"/>
      <c r="R108" s="78"/>
      <c r="S108" s="78"/>
      <c r="T108" s="78"/>
      <c r="U108" s="78"/>
      <c r="V108" s="78"/>
      <c r="W108" s="78"/>
      <c r="X108" s="78"/>
      <c r="Y108" s="78"/>
      <c r="Z108" s="78"/>
      <c r="AA108" s="78"/>
      <c r="AB108" s="78"/>
      <c r="AC108" s="78"/>
      <c r="AD108" s="78"/>
      <c r="AE108" s="78"/>
      <c r="AF108" s="78"/>
      <c r="AG108" s="78"/>
      <c r="AH108" s="78"/>
      <c r="AI108" s="78"/>
    </row>
    <row r="109" spans="1:35" ht="12.75" customHeight="1">
      <c r="A109" s="89">
        <v>44547</v>
      </c>
      <c r="B109" s="32">
        <v>541445</v>
      </c>
      <c r="C109" s="31" t="s">
        <v>1115</v>
      </c>
      <c r="D109" s="31" t="s">
        <v>1117</v>
      </c>
      <c r="E109" s="31" t="s">
        <v>576</v>
      </c>
      <c r="F109" s="90">
        <v>1600</v>
      </c>
      <c r="G109" s="32">
        <v>28.35</v>
      </c>
      <c r="H109" s="32" t="s">
        <v>880</v>
      </c>
      <c r="I109" s="78"/>
      <c r="J109" s="78"/>
      <c r="K109" s="78"/>
      <c r="L109" s="78"/>
      <c r="M109" s="78"/>
      <c r="N109" s="78"/>
      <c r="O109" s="78"/>
      <c r="P109" s="78"/>
      <c r="Q109" s="78"/>
      <c r="R109" s="78"/>
      <c r="S109" s="78"/>
      <c r="T109" s="78"/>
      <c r="U109" s="78"/>
      <c r="V109" s="78"/>
      <c r="W109" s="78"/>
      <c r="X109" s="78"/>
      <c r="Y109" s="78"/>
      <c r="Z109" s="78"/>
      <c r="AA109" s="78"/>
      <c r="AB109" s="78"/>
      <c r="AC109" s="78"/>
      <c r="AD109" s="78"/>
      <c r="AE109" s="78"/>
      <c r="AF109" s="78"/>
      <c r="AG109" s="78"/>
      <c r="AH109" s="78"/>
      <c r="AI109" s="78"/>
    </row>
    <row r="110" spans="1:35" ht="12.75" customHeight="1">
      <c r="A110" s="89">
        <v>44547</v>
      </c>
      <c r="B110" s="32">
        <v>541445</v>
      </c>
      <c r="C110" s="31" t="s">
        <v>1115</v>
      </c>
      <c r="D110" s="31" t="s">
        <v>1117</v>
      </c>
      <c r="E110" s="31" t="s">
        <v>577</v>
      </c>
      <c r="F110" s="90">
        <v>76800</v>
      </c>
      <c r="G110" s="32">
        <v>28.7</v>
      </c>
      <c r="H110" s="32" t="s">
        <v>880</v>
      </c>
      <c r="I110" s="78"/>
      <c r="J110" s="78"/>
      <c r="K110" s="78"/>
      <c r="L110" s="78"/>
      <c r="M110" s="78"/>
      <c r="N110" s="78"/>
      <c r="O110" s="78"/>
      <c r="P110" s="78"/>
      <c r="Q110" s="78"/>
      <c r="R110" s="78"/>
      <c r="S110" s="78"/>
      <c r="T110" s="78"/>
      <c r="U110" s="78"/>
      <c r="V110" s="78"/>
      <c r="W110" s="78"/>
      <c r="X110" s="78"/>
      <c r="Y110" s="78"/>
      <c r="Z110" s="78"/>
      <c r="AA110" s="78"/>
      <c r="AB110" s="78"/>
      <c r="AC110" s="78"/>
      <c r="AD110" s="78"/>
      <c r="AE110" s="78"/>
      <c r="AF110" s="78"/>
      <c r="AG110" s="78"/>
      <c r="AH110" s="78"/>
      <c r="AI110" s="78"/>
    </row>
    <row r="111" spans="1:35" ht="12.75" customHeight="1">
      <c r="A111" s="89">
        <v>44547</v>
      </c>
      <c r="B111" s="32" t="s">
        <v>1118</v>
      </c>
      <c r="C111" s="31" t="s">
        <v>1119</v>
      </c>
      <c r="D111" s="31" t="s">
        <v>1120</v>
      </c>
      <c r="E111" s="31" t="s">
        <v>576</v>
      </c>
      <c r="F111" s="90">
        <v>200000</v>
      </c>
      <c r="G111" s="32">
        <v>748.8</v>
      </c>
      <c r="H111" s="32" t="s">
        <v>880</v>
      </c>
      <c r="I111" s="78"/>
      <c r="J111" s="78"/>
      <c r="K111" s="78"/>
      <c r="L111" s="78"/>
      <c r="M111" s="78"/>
      <c r="N111" s="78"/>
      <c r="O111" s="78"/>
      <c r="P111" s="78"/>
      <c r="Q111" s="78"/>
      <c r="R111" s="78"/>
      <c r="S111" s="78"/>
      <c r="T111" s="78"/>
      <c r="U111" s="78"/>
      <c r="V111" s="78"/>
      <c r="W111" s="78"/>
      <c r="X111" s="78"/>
      <c r="Y111" s="78"/>
      <c r="Z111" s="78"/>
      <c r="AA111" s="78"/>
      <c r="AB111" s="78"/>
      <c r="AC111" s="78"/>
      <c r="AD111" s="78"/>
      <c r="AE111" s="78"/>
      <c r="AF111" s="78"/>
      <c r="AG111" s="78"/>
      <c r="AH111" s="78"/>
      <c r="AI111" s="78"/>
    </row>
    <row r="112" spans="1:35" ht="12.75" customHeight="1">
      <c r="A112" s="89">
        <v>44547</v>
      </c>
      <c r="B112" s="32" t="s">
        <v>1118</v>
      </c>
      <c r="C112" s="31" t="s">
        <v>1119</v>
      </c>
      <c r="D112" s="31" t="s">
        <v>1120</v>
      </c>
      <c r="E112" s="31" t="s">
        <v>576</v>
      </c>
      <c r="F112" s="90">
        <v>500000</v>
      </c>
      <c r="G112" s="32">
        <v>750</v>
      </c>
      <c r="H112" s="32" t="s">
        <v>880</v>
      </c>
      <c r="I112" s="78"/>
      <c r="J112" s="78"/>
      <c r="K112" s="78"/>
      <c r="L112" s="78"/>
      <c r="M112" s="78"/>
      <c r="N112" s="78"/>
      <c r="O112" s="78"/>
      <c r="P112" s="78"/>
      <c r="Q112" s="78"/>
      <c r="R112" s="78"/>
      <c r="S112" s="78"/>
      <c r="T112" s="78"/>
      <c r="U112" s="78"/>
      <c r="V112" s="78"/>
      <c r="W112" s="78"/>
      <c r="X112" s="78"/>
      <c r="Y112" s="78"/>
      <c r="Z112" s="78"/>
      <c r="AA112" s="78"/>
      <c r="AB112" s="78"/>
      <c r="AC112" s="78"/>
      <c r="AD112" s="78"/>
      <c r="AE112" s="78"/>
      <c r="AF112" s="78"/>
      <c r="AG112" s="78"/>
      <c r="AH112" s="78"/>
      <c r="AI112" s="78"/>
    </row>
    <row r="113" spans="1:35" ht="12.75" customHeight="1">
      <c r="A113" s="89">
        <v>44547</v>
      </c>
      <c r="B113" s="32" t="s">
        <v>1121</v>
      </c>
      <c r="C113" s="31" t="s">
        <v>1122</v>
      </c>
      <c r="D113" s="31" t="s">
        <v>1123</v>
      </c>
      <c r="E113" s="31" t="s">
        <v>576</v>
      </c>
      <c r="F113" s="90">
        <v>98567</v>
      </c>
      <c r="G113" s="32">
        <v>319.16000000000003</v>
      </c>
      <c r="H113" s="32" t="s">
        <v>880</v>
      </c>
      <c r="I113" s="78"/>
      <c r="J113" s="78"/>
      <c r="K113" s="78"/>
      <c r="L113" s="78"/>
      <c r="M113" s="78"/>
      <c r="N113" s="78"/>
      <c r="O113" s="78"/>
      <c r="P113" s="78"/>
      <c r="Q113" s="78"/>
      <c r="R113" s="78"/>
      <c r="S113" s="78"/>
      <c r="T113" s="78"/>
      <c r="U113" s="78"/>
      <c r="V113" s="78"/>
      <c r="W113" s="78"/>
      <c r="X113" s="78"/>
      <c r="Y113" s="78"/>
      <c r="Z113" s="78"/>
      <c r="AA113" s="78"/>
      <c r="AB113" s="78"/>
      <c r="AC113" s="78"/>
      <c r="AD113" s="78"/>
      <c r="AE113" s="78"/>
      <c r="AF113" s="78"/>
      <c r="AG113" s="78"/>
      <c r="AH113" s="78"/>
      <c r="AI113" s="78"/>
    </row>
    <row r="114" spans="1:35" ht="12.75" customHeight="1">
      <c r="A114" s="89">
        <v>44547</v>
      </c>
      <c r="B114" s="32" t="s">
        <v>1011</v>
      </c>
      <c r="C114" s="31" t="s">
        <v>1012</v>
      </c>
      <c r="D114" s="31" t="s">
        <v>879</v>
      </c>
      <c r="E114" s="31" t="s">
        <v>576</v>
      </c>
      <c r="F114" s="90">
        <v>815216</v>
      </c>
      <c r="G114" s="32">
        <v>472.61</v>
      </c>
      <c r="H114" s="32" t="s">
        <v>880</v>
      </c>
      <c r="I114" s="78"/>
      <c r="J114" s="78"/>
      <c r="K114" s="78"/>
      <c r="L114" s="78"/>
      <c r="M114" s="78"/>
      <c r="N114" s="78"/>
      <c r="O114" s="78"/>
      <c r="P114" s="78"/>
      <c r="Q114" s="78"/>
      <c r="R114" s="78"/>
      <c r="S114" s="78"/>
      <c r="T114" s="78"/>
      <c r="U114" s="78"/>
      <c r="V114" s="78"/>
      <c r="W114" s="78"/>
      <c r="X114" s="78"/>
      <c r="Y114" s="78"/>
      <c r="Z114" s="78"/>
      <c r="AA114" s="78"/>
      <c r="AB114" s="78"/>
      <c r="AC114" s="78"/>
      <c r="AD114" s="78"/>
      <c r="AE114" s="78"/>
      <c r="AF114" s="78"/>
      <c r="AG114" s="78"/>
      <c r="AH114" s="78"/>
      <c r="AI114" s="78"/>
    </row>
    <row r="115" spans="1:35" ht="12.75" customHeight="1">
      <c r="A115" s="89">
        <v>44547</v>
      </c>
      <c r="B115" s="32" t="s">
        <v>1124</v>
      </c>
      <c r="C115" s="31" t="s">
        <v>1125</v>
      </c>
      <c r="D115" s="31" t="s">
        <v>1123</v>
      </c>
      <c r="E115" s="31" t="s">
        <v>576</v>
      </c>
      <c r="F115" s="90">
        <v>114000</v>
      </c>
      <c r="G115" s="32">
        <v>5.08</v>
      </c>
      <c r="H115" s="32" t="s">
        <v>880</v>
      </c>
      <c r="I115" s="78"/>
      <c r="J115" s="78"/>
      <c r="K115" s="78"/>
      <c r="L115" s="78"/>
      <c r="M115" s="78"/>
      <c r="N115" s="78"/>
      <c r="O115" s="78"/>
      <c r="P115" s="78"/>
      <c r="Q115" s="78"/>
      <c r="R115" s="78"/>
      <c r="S115" s="78"/>
      <c r="T115" s="78"/>
      <c r="U115" s="78"/>
      <c r="V115" s="78"/>
      <c r="W115" s="78"/>
      <c r="X115" s="78"/>
      <c r="Y115" s="78"/>
      <c r="Z115" s="78"/>
      <c r="AA115" s="78"/>
      <c r="AB115" s="78"/>
      <c r="AC115" s="78"/>
      <c r="AD115" s="78"/>
      <c r="AE115" s="78"/>
      <c r="AF115" s="78"/>
      <c r="AG115" s="78"/>
      <c r="AH115" s="78"/>
      <c r="AI115" s="78"/>
    </row>
    <row r="116" spans="1:35" ht="12.75" customHeight="1">
      <c r="A116" s="89">
        <v>44547</v>
      </c>
      <c r="B116" s="32" t="s">
        <v>1126</v>
      </c>
      <c r="C116" s="31" t="s">
        <v>1127</v>
      </c>
      <c r="D116" s="31" t="s">
        <v>1128</v>
      </c>
      <c r="E116" s="31" t="s">
        <v>576</v>
      </c>
      <c r="F116" s="90">
        <v>54000</v>
      </c>
      <c r="G116" s="32">
        <v>123.87</v>
      </c>
      <c r="H116" s="32" t="s">
        <v>880</v>
      </c>
      <c r="I116" s="78"/>
      <c r="J116" s="78"/>
      <c r="K116" s="78"/>
      <c r="L116" s="78"/>
      <c r="M116" s="78"/>
      <c r="N116" s="78"/>
      <c r="O116" s="78"/>
      <c r="P116" s="78"/>
      <c r="Q116" s="78"/>
      <c r="R116" s="78"/>
      <c r="S116" s="78"/>
      <c r="T116" s="78"/>
      <c r="U116" s="78"/>
      <c r="V116" s="78"/>
      <c r="W116" s="78"/>
      <c r="X116" s="78"/>
      <c r="Y116" s="78"/>
      <c r="Z116" s="78"/>
      <c r="AA116" s="78"/>
      <c r="AB116" s="78"/>
      <c r="AC116" s="78"/>
      <c r="AD116" s="78"/>
      <c r="AE116" s="78"/>
      <c r="AF116" s="78"/>
      <c r="AG116" s="78"/>
      <c r="AH116" s="78"/>
      <c r="AI116" s="78"/>
    </row>
    <row r="117" spans="1:35" ht="12.75" customHeight="1">
      <c r="A117" s="89">
        <v>44547</v>
      </c>
      <c r="B117" s="32" t="s">
        <v>124</v>
      </c>
      <c r="C117" s="31" t="s">
        <v>1013</v>
      </c>
      <c r="D117" s="31" t="s">
        <v>1129</v>
      </c>
      <c r="E117" s="31" t="s">
        <v>576</v>
      </c>
      <c r="F117" s="90">
        <v>2714760</v>
      </c>
      <c r="G117" s="32">
        <v>235.62</v>
      </c>
      <c r="H117" s="32" t="s">
        <v>880</v>
      </c>
      <c r="I117" s="78"/>
      <c r="J117" s="78"/>
      <c r="K117" s="78"/>
      <c r="L117" s="78"/>
      <c r="M117" s="78"/>
      <c r="N117" s="78"/>
      <c r="O117" s="78"/>
      <c r="P117" s="78"/>
      <c r="Q117" s="78"/>
      <c r="R117" s="78"/>
      <c r="S117" s="78"/>
      <c r="T117" s="78"/>
      <c r="U117" s="78"/>
      <c r="V117" s="78"/>
      <c r="W117" s="78"/>
      <c r="X117" s="78"/>
      <c r="Y117" s="78"/>
      <c r="Z117" s="78"/>
      <c r="AA117" s="78"/>
      <c r="AB117" s="78"/>
      <c r="AC117" s="78"/>
      <c r="AD117" s="78"/>
      <c r="AE117" s="78"/>
      <c r="AF117" s="78"/>
      <c r="AG117" s="78"/>
      <c r="AH117" s="78"/>
      <c r="AI117" s="78"/>
    </row>
    <row r="118" spans="1:35" ht="12.75" customHeight="1">
      <c r="A118" s="89">
        <v>44547</v>
      </c>
      <c r="B118" s="32" t="s">
        <v>124</v>
      </c>
      <c r="C118" s="31" t="s">
        <v>1013</v>
      </c>
      <c r="D118" s="31" t="s">
        <v>1130</v>
      </c>
      <c r="E118" s="31" t="s">
        <v>576</v>
      </c>
      <c r="F118" s="90">
        <v>2464410</v>
      </c>
      <c r="G118" s="32">
        <v>234.08</v>
      </c>
      <c r="H118" s="32" t="s">
        <v>880</v>
      </c>
      <c r="I118" s="78"/>
      <c r="J118" s="78"/>
      <c r="K118" s="78"/>
      <c r="L118" s="78"/>
      <c r="M118" s="78"/>
      <c r="N118" s="78"/>
      <c r="O118" s="78"/>
      <c r="P118" s="78"/>
      <c r="Q118" s="78"/>
      <c r="R118" s="78"/>
      <c r="S118" s="78"/>
      <c r="T118" s="78"/>
      <c r="U118" s="78"/>
      <c r="V118" s="78"/>
      <c r="W118" s="78"/>
      <c r="X118" s="78"/>
      <c r="Y118" s="78"/>
      <c r="Z118" s="78"/>
      <c r="AA118" s="78"/>
      <c r="AB118" s="78"/>
      <c r="AC118" s="78"/>
      <c r="AD118" s="78"/>
      <c r="AE118" s="78"/>
      <c r="AF118" s="78"/>
      <c r="AG118" s="78"/>
      <c r="AH118" s="78"/>
      <c r="AI118" s="78"/>
    </row>
    <row r="119" spans="1:35" ht="12.75" customHeight="1">
      <c r="A119" s="89">
        <v>44547</v>
      </c>
      <c r="B119" s="32" t="s">
        <v>124</v>
      </c>
      <c r="C119" s="31" t="s">
        <v>1013</v>
      </c>
      <c r="D119" s="31" t="s">
        <v>1015</v>
      </c>
      <c r="E119" s="31" t="s">
        <v>576</v>
      </c>
      <c r="F119" s="90">
        <v>3093025</v>
      </c>
      <c r="G119" s="32">
        <v>235.22</v>
      </c>
      <c r="H119" s="32" t="s">
        <v>880</v>
      </c>
      <c r="I119" s="78"/>
      <c r="J119" s="78"/>
      <c r="K119" s="78"/>
      <c r="L119" s="78"/>
      <c r="M119" s="78"/>
      <c r="N119" s="78"/>
      <c r="O119" s="78"/>
      <c r="P119" s="78"/>
      <c r="Q119" s="78"/>
      <c r="R119" s="78"/>
      <c r="S119" s="78"/>
      <c r="T119" s="78"/>
      <c r="U119" s="78"/>
      <c r="V119" s="78"/>
      <c r="W119" s="78"/>
      <c r="X119" s="78"/>
      <c r="Y119" s="78"/>
      <c r="Z119" s="78"/>
      <c r="AA119" s="78"/>
      <c r="AB119" s="78"/>
      <c r="AC119" s="78"/>
      <c r="AD119" s="78"/>
      <c r="AE119" s="78"/>
      <c r="AF119" s="78"/>
      <c r="AG119" s="78"/>
      <c r="AH119" s="78"/>
      <c r="AI119" s="78"/>
    </row>
    <row r="120" spans="1:35" ht="12.75" customHeight="1">
      <c r="A120" s="89">
        <v>44547</v>
      </c>
      <c r="B120" s="32" t="s">
        <v>124</v>
      </c>
      <c r="C120" s="31" t="s">
        <v>1013</v>
      </c>
      <c r="D120" s="31" t="s">
        <v>879</v>
      </c>
      <c r="E120" s="31" t="s">
        <v>576</v>
      </c>
      <c r="F120" s="90">
        <v>6172013</v>
      </c>
      <c r="G120" s="32">
        <v>235.2</v>
      </c>
      <c r="H120" s="32" t="s">
        <v>880</v>
      </c>
      <c r="I120" s="78"/>
      <c r="J120" s="78"/>
      <c r="K120" s="78"/>
      <c r="L120" s="78"/>
      <c r="M120" s="78"/>
      <c r="N120" s="78"/>
      <c r="O120" s="78"/>
      <c r="P120" s="78"/>
      <c r="Q120" s="78"/>
      <c r="R120" s="78"/>
      <c r="S120" s="78"/>
      <c r="T120" s="78"/>
      <c r="U120" s="78"/>
      <c r="V120" s="78"/>
      <c r="W120" s="78"/>
      <c r="X120" s="78"/>
      <c r="Y120" s="78"/>
      <c r="Z120" s="78"/>
      <c r="AA120" s="78"/>
      <c r="AB120" s="78"/>
      <c r="AC120" s="78"/>
      <c r="AD120" s="78"/>
      <c r="AE120" s="78"/>
      <c r="AF120" s="78"/>
      <c r="AG120" s="78"/>
      <c r="AH120" s="78"/>
      <c r="AI120" s="78"/>
    </row>
    <row r="121" spans="1:35" ht="12.75" customHeight="1">
      <c r="A121" s="89">
        <v>44547</v>
      </c>
      <c r="B121" s="32" t="s">
        <v>124</v>
      </c>
      <c r="C121" s="31" t="s">
        <v>1013</v>
      </c>
      <c r="D121" s="31" t="s">
        <v>1131</v>
      </c>
      <c r="E121" s="31" t="s">
        <v>576</v>
      </c>
      <c r="F121" s="90">
        <v>5718027</v>
      </c>
      <c r="G121" s="32">
        <v>233.78</v>
      </c>
      <c r="H121" s="32" t="s">
        <v>880</v>
      </c>
      <c r="I121" s="78"/>
      <c r="J121" s="78"/>
      <c r="K121" s="78"/>
      <c r="L121" s="78"/>
      <c r="M121" s="78"/>
      <c r="N121" s="78"/>
      <c r="O121" s="78"/>
      <c r="P121" s="78"/>
      <c r="Q121" s="78"/>
      <c r="R121" s="78"/>
      <c r="S121" s="78"/>
      <c r="T121" s="78"/>
      <c r="U121" s="78"/>
      <c r="V121" s="78"/>
      <c r="W121" s="78"/>
      <c r="X121" s="78"/>
      <c r="Y121" s="78"/>
      <c r="Z121" s="78"/>
      <c r="AA121" s="78"/>
      <c r="AB121" s="78"/>
      <c r="AC121" s="78"/>
      <c r="AD121" s="78"/>
      <c r="AE121" s="78"/>
      <c r="AF121" s="78"/>
      <c r="AG121" s="78"/>
      <c r="AH121" s="78"/>
      <c r="AI121" s="78"/>
    </row>
    <row r="122" spans="1:35" ht="12.75" customHeight="1">
      <c r="A122" s="89">
        <v>44547</v>
      </c>
      <c r="B122" s="32" t="s">
        <v>124</v>
      </c>
      <c r="C122" s="31" t="s">
        <v>1013</v>
      </c>
      <c r="D122" s="31" t="s">
        <v>1014</v>
      </c>
      <c r="E122" s="31" t="s">
        <v>576</v>
      </c>
      <c r="F122" s="90">
        <v>5721665</v>
      </c>
      <c r="G122" s="32">
        <v>234.86</v>
      </c>
      <c r="H122" s="32" t="s">
        <v>880</v>
      </c>
      <c r="I122" s="78"/>
      <c r="J122" s="78"/>
      <c r="K122" s="78"/>
      <c r="L122" s="78"/>
      <c r="M122" s="78"/>
      <c r="N122" s="78"/>
      <c r="O122" s="78"/>
      <c r="P122" s="78"/>
      <c r="Q122" s="78"/>
      <c r="R122" s="78"/>
      <c r="S122" s="78"/>
      <c r="T122" s="78"/>
      <c r="U122" s="78"/>
      <c r="V122" s="78"/>
      <c r="W122" s="78"/>
      <c r="X122" s="78"/>
      <c r="Y122" s="78"/>
      <c r="Z122" s="78"/>
      <c r="AA122" s="78"/>
      <c r="AB122" s="78"/>
      <c r="AC122" s="78"/>
      <c r="AD122" s="78"/>
      <c r="AE122" s="78"/>
      <c r="AF122" s="78"/>
      <c r="AG122" s="78"/>
      <c r="AH122" s="78"/>
      <c r="AI122" s="78"/>
    </row>
    <row r="123" spans="1:35" ht="12.75" customHeight="1">
      <c r="A123" s="89">
        <v>44547</v>
      </c>
      <c r="B123" s="32" t="s">
        <v>435</v>
      </c>
      <c r="C123" s="31" t="s">
        <v>1132</v>
      </c>
      <c r="D123" s="31" t="s">
        <v>1133</v>
      </c>
      <c r="E123" s="31" t="s">
        <v>576</v>
      </c>
      <c r="F123" s="90">
        <v>3650000</v>
      </c>
      <c r="G123" s="32">
        <v>370</v>
      </c>
      <c r="H123" s="32" t="s">
        <v>880</v>
      </c>
      <c r="I123" s="78"/>
      <c r="J123" s="78"/>
      <c r="K123" s="78"/>
      <c r="L123" s="78"/>
      <c r="M123" s="78"/>
      <c r="N123" s="78"/>
      <c r="O123" s="78"/>
      <c r="P123" s="78"/>
      <c r="Q123" s="78"/>
      <c r="R123" s="78"/>
      <c r="S123" s="78"/>
      <c r="T123" s="78"/>
      <c r="U123" s="78"/>
      <c r="V123" s="78"/>
      <c r="W123" s="78"/>
      <c r="X123" s="78"/>
      <c r="Y123" s="78"/>
      <c r="Z123" s="78"/>
      <c r="AA123" s="78"/>
      <c r="AB123" s="78"/>
      <c r="AC123" s="78"/>
      <c r="AD123" s="78"/>
      <c r="AE123" s="78"/>
      <c r="AF123" s="78"/>
      <c r="AG123" s="78"/>
      <c r="AH123" s="78"/>
      <c r="AI123" s="78"/>
    </row>
    <row r="124" spans="1:35" ht="12.75" customHeight="1">
      <c r="A124" s="89">
        <v>44547</v>
      </c>
      <c r="B124" s="32" t="s">
        <v>1134</v>
      </c>
      <c r="C124" s="31" t="s">
        <v>1135</v>
      </c>
      <c r="D124" s="31" t="s">
        <v>1136</v>
      </c>
      <c r="E124" s="31" t="s">
        <v>576</v>
      </c>
      <c r="F124" s="90">
        <v>54000</v>
      </c>
      <c r="G124" s="32">
        <v>18.649999999999999</v>
      </c>
      <c r="H124" s="32" t="s">
        <v>880</v>
      </c>
      <c r="I124" s="78"/>
      <c r="J124" s="78"/>
      <c r="K124" s="78"/>
      <c r="L124" s="78"/>
      <c r="M124" s="78"/>
      <c r="N124" s="78"/>
      <c r="O124" s="78"/>
      <c r="P124" s="78"/>
      <c r="Q124" s="78"/>
      <c r="R124" s="78"/>
      <c r="S124" s="78"/>
      <c r="T124" s="78"/>
      <c r="U124" s="78"/>
      <c r="V124" s="78"/>
      <c r="W124" s="78"/>
      <c r="X124" s="78"/>
      <c r="Y124" s="78"/>
      <c r="Z124" s="78"/>
      <c r="AA124" s="78"/>
      <c r="AB124" s="78"/>
      <c r="AC124" s="78"/>
      <c r="AD124" s="78"/>
      <c r="AE124" s="78"/>
      <c r="AF124" s="78"/>
      <c r="AG124" s="78"/>
      <c r="AH124" s="78"/>
      <c r="AI124" s="78"/>
    </row>
    <row r="125" spans="1:35" ht="12.75" customHeight="1">
      <c r="A125" s="89">
        <v>44547</v>
      </c>
      <c r="B125" s="32" t="s">
        <v>1137</v>
      </c>
      <c r="C125" s="31" t="s">
        <v>1138</v>
      </c>
      <c r="D125" s="31" t="s">
        <v>1139</v>
      </c>
      <c r="E125" s="31" t="s">
        <v>576</v>
      </c>
      <c r="F125" s="90">
        <v>137849</v>
      </c>
      <c r="G125" s="32">
        <v>31.09</v>
      </c>
      <c r="H125" s="32" t="s">
        <v>880</v>
      </c>
      <c r="I125" s="78"/>
      <c r="J125" s="78"/>
      <c r="K125" s="78"/>
      <c r="L125" s="78"/>
      <c r="M125" s="78"/>
      <c r="N125" s="78"/>
      <c r="O125" s="78"/>
      <c r="P125" s="78"/>
      <c r="Q125" s="78"/>
      <c r="R125" s="78"/>
      <c r="S125" s="78"/>
      <c r="T125" s="78"/>
      <c r="U125" s="78"/>
      <c r="V125" s="78"/>
      <c r="W125" s="78"/>
      <c r="X125" s="78"/>
      <c r="Y125" s="78"/>
      <c r="Z125" s="78"/>
      <c r="AA125" s="78"/>
      <c r="AB125" s="78"/>
      <c r="AC125" s="78"/>
      <c r="AD125" s="78"/>
      <c r="AE125" s="78"/>
      <c r="AF125" s="78"/>
      <c r="AG125" s="78"/>
      <c r="AH125" s="78"/>
      <c r="AI125" s="78"/>
    </row>
    <row r="126" spans="1:35" ht="12.75" customHeight="1">
      <c r="A126" s="89">
        <v>44547</v>
      </c>
      <c r="B126" s="32" t="s">
        <v>1140</v>
      </c>
      <c r="C126" s="31" t="s">
        <v>1141</v>
      </c>
      <c r="D126" s="31" t="s">
        <v>1142</v>
      </c>
      <c r="E126" s="31" t="s">
        <v>576</v>
      </c>
      <c r="F126" s="90">
        <v>277064</v>
      </c>
      <c r="G126" s="32">
        <v>44.33</v>
      </c>
      <c r="H126" s="32" t="s">
        <v>880</v>
      </c>
      <c r="I126" s="78"/>
      <c r="J126" s="78"/>
      <c r="K126" s="78"/>
      <c r="L126" s="78"/>
      <c r="M126" s="78"/>
      <c r="N126" s="78"/>
      <c r="O126" s="78"/>
      <c r="P126" s="78"/>
      <c r="Q126" s="78"/>
      <c r="R126" s="78"/>
      <c r="S126" s="78"/>
      <c r="T126" s="78"/>
      <c r="U126" s="78"/>
      <c r="V126" s="78"/>
      <c r="W126" s="78"/>
      <c r="X126" s="78"/>
      <c r="Y126" s="78"/>
      <c r="Z126" s="78"/>
      <c r="AA126" s="78"/>
      <c r="AB126" s="78"/>
      <c r="AC126" s="78"/>
      <c r="AD126" s="78"/>
      <c r="AE126" s="78"/>
      <c r="AF126" s="78"/>
      <c r="AG126" s="78"/>
      <c r="AH126" s="78"/>
      <c r="AI126" s="78"/>
    </row>
    <row r="127" spans="1:35" ht="12.75" customHeight="1">
      <c r="A127" s="89">
        <v>44547</v>
      </c>
      <c r="B127" s="32" t="s">
        <v>1143</v>
      </c>
      <c r="C127" s="31" t="s">
        <v>1144</v>
      </c>
      <c r="D127" s="31" t="s">
        <v>1145</v>
      </c>
      <c r="E127" s="31" t="s">
        <v>576</v>
      </c>
      <c r="F127" s="90">
        <v>68067</v>
      </c>
      <c r="G127" s="32">
        <v>511.08</v>
      </c>
      <c r="H127" s="32" t="s">
        <v>880</v>
      </c>
      <c r="I127" s="78"/>
      <c r="J127" s="78"/>
      <c r="K127" s="78"/>
      <c r="L127" s="78"/>
      <c r="M127" s="78"/>
      <c r="N127" s="78"/>
      <c r="O127" s="78"/>
      <c r="P127" s="78"/>
      <c r="Q127" s="78"/>
      <c r="R127" s="78"/>
      <c r="S127" s="78"/>
      <c r="T127" s="78"/>
      <c r="U127" s="78"/>
      <c r="V127" s="78"/>
      <c r="W127" s="78"/>
      <c r="X127" s="78"/>
      <c r="Y127" s="78"/>
      <c r="Z127" s="78"/>
      <c r="AA127" s="78"/>
      <c r="AB127" s="78"/>
      <c r="AC127" s="78"/>
      <c r="AD127" s="78"/>
      <c r="AE127" s="78"/>
      <c r="AF127" s="78"/>
      <c r="AG127" s="78"/>
      <c r="AH127" s="78"/>
      <c r="AI127" s="78"/>
    </row>
    <row r="128" spans="1:35" ht="12.75" customHeight="1">
      <c r="A128" s="89">
        <v>44547</v>
      </c>
      <c r="B128" s="32" t="s">
        <v>968</v>
      </c>
      <c r="C128" s="31" t="s">
        <v>969</v>
      </c>
      <c r="D128" s="31" t="s">
        <v>1146</v>
      </c>
      <c r="E128" s="31" t="s">
        <v>576</v>
      </c>
      <c r="F128" s="90">
        <v>41508</v>
      </c>
      <c r="G128" s="32">
        <v>35.06</v>
      </c>
      <c r="H128" s="32" t="s">
        <v>880</v>
      </c>
      <c r="I128" s="78"/>
      <c r="J128" s="78"/>
      <c r="K128" s="78"/>
      <c r="L128" s="78"/>
      <c r="M128" s="78"/>
      <c r="N128" s="78"/>
      <c r="O128" s="78"/>
      <c r="P128" s="78"/>
      <c r="Q128" s="78"/>
      <c r="R128" s="78"/>
      <c r="S128" s="78"/>
      <c r="T128" s="78"/>
      <c r="U128" s="78"/>
      <c r="V128" s="78"/>
      <c r="W128" s="78"/>
      <c r="X128" s="78"/>
      <c r="Y128" s="78"/>
      <c r="Z128" s="78"/>
      <c r="AA128" s="78"/>
      <c r="AB128" s="78"/>
      <c r="AC128" s="78"/>
      <c r="AD128" s="78"/>
      <c r="AE128" s="78"/>
      <c r="AF128" s="78"/>
      <c r="AG128" s="78"/>
      <c r="AH128" s="78"/>
      <c r="AI128" s="78"/>
    </row>
    <row r="129" spans="1:35" ht="12.75" customHeight="1">
      <c r="A129" s="89">
        <v>44547</v>
      </c>
      <c r="B129" s="32" t="s">
        <v>1147</v>
      </c>
      <c r="C129" s="31" t="s">
        <v>1148</v>
      </c>
      <c r="D129" s="31" t="s">
        <v>1149</v>
      </c>
      <c r="E129" s="31" t="s">
        <v>576</v>
      </c>
      <c r="F129" s="90">
        <v>719727</v>
      </c>
      <c r="G129" s="32">
        <v>361.71</v>
      </c>
      <c r="H129" s="32" t="s">
        <v>880</v>
      </c>
      <c r="I129" s="78"/>
      <c r="J129" s="78"/>
      <c r="K129" s="78"/>
      <c r="L129" s="78"/>
      <c r="M129" s="78"/>
      <c r="N129" s="78"/>
      <c r="O129" s="78"/>
      <c r="P129" s="78"/>
      <c r="Q129" s="78"/>
      <c r="R129" s="78"/>
      <c r="S129" s="78"/>
      <c r="T129" s="78"/>
      <c r="U129" s="78"/>
      <c r="V129" s="78"/>
      <c r="W129" s="78"/>
      <c r="X129" s="78"/>
      <c r="Y129" s="78"/>
      <c r="Z129" s="78"/>
      <c r="AA129" s="78"/>
      <c r="AB129" s="78"/>
      <c r="AC129" s="78"/>
      <c r="AD129" s="78"/>
      <c r="AE129" s="78"/>
      <c r="AF129" s="78"/>
      <c r="AG129" s="78"/>
      <c r="AH129" s="78"/>
      <c r="AI129" s="78"/>
    </row>
    <row r="130" spans="1:35" ht="12.75" customHeight="1">
      <c r="A130" s="89">
        <v>44547</v>
      </c>
      <c r="B130" s="32" t="s">
        <v>1147</v>
      </c>
      <c r="C130" s="31" t="s">
        <v>1148</v>
      </c>
      <c r="D130" s="31" t="s">
        <v>1150</v>
      </c>
      <c r="E130" s="31" t="s">
        <v>576</v>
      </c>
      <c r="F130" s="90">
        <v>654690</v>
      </c>
      <c r="G130" s="32">
        <v>359.8</v>
      </c>
      <c r="H130" s="32" t="s">
        <v>880</v>
      </c>
      <c r="I130" s="78"/>
      <c r="J130" s="78"/>
      <c r="K130" s="78"/>
      <c r="L130" s="78"/>
      <c r="M130" s="78"/>
      <c r="N130" s="78"/>
      <c r="O130" s="78"/>
      <c r="P130" s="78"/>
      <c r="Q130" s="78"/>
      <c r="R130" s="78"/>
      <c r="S130" s="78"/>
      <c r="T130" s="78"/>
      <c r="U130" s="78"/>
      <c r="V130" s="78"/>
      <c r="W130" s="78"/>
      <c r="X130" s="78"/>
      <c r="Y130" s="78"/>
      <c r="Z130" s="78"/>
      <c r="AA130" s="78"/>
      <c r="AB130" s="78"/>
      <c r="AC130" s="78"/>
      <c r="AD130" s="78"/>
      <c r="AE130" s="78"/>
      <c r="AF130" s="78"/>
      <c r="AG130" s="78"/>
      <c r="AH130" s="78"/>
      <c r="AI130" s="78"/>
    </row>
    <row r="131" spans="1:35" ht="12.75" customHeight="1">
      <c r="A131" s="89">
        <v>44547</v>
      </c>
      <c r="B131" s="32" t="s">
        <v>1151</v>
      </c>
      <c r="C131" s="31" t="s">
        <v>1152</v>
      </c>
      <c r="D131" s="31" t="s">
        <v>1153</v>
      </c>
      <c r="E131" s="31" t="s">
        <v>576</v>
      </c>
      <c r="F131" s="90">
        <v>724625</v>
      </c>
      <c r="G131" s="32">
        <v>31.22</v>
      </c>
      <c r="H131" s="32" t="s">
        <v>880</v>
      </c>
      <c r="I131" s="78"/>
      <c r="J131" s="78"/>
      <c r="K131" s="78"/>
      <c r="L131" s="78"/>
      <c r="M131" s="78"/>
      <c r="N131" s="78"/>
      <c r="O131" s="78"/>
      <c r="P131" s="78"/>
      <c r="Q131" s="78"/>
      <c r="R131" s="78"/>
      <c r="S131" s="78"/>
      <c r="T131" s="78"/>
      <c r="U131" s="78"/>
      <c r="V131" s="78"/>
      <c r="W131" s="78"/>
      <c r="X131" s="78"/>
      <c r="Y131" s="78"/>
      <c r="Z131" s="78"/>
      <c r="AA131" s="78"/>
      <c r="AB131" s="78"/>
      <c r="AC131" s="78"/>
      <c r="AD131" s="78"/>
      <c r="AE131" s="78"/>
      <c r="AF131" s="78"/>
      <c r="AG131" s="78"/>
      <c r="AH131" s="78"/>
      <c r="AI131" s="78"/>
    </row>
    <row r="132" spans="1:35" ht="12.75" customHeight="1">
      <c r="A132" s="89">
        <v>44547</v>
      </c>
      <c r="B132" s="32" t="s">
        <v>1018</v>
      </c>
      <c r="C132" s="31" t="s">
        <v>1019</v>
      </c>
      <c r="D132" s="31" t="s">
        <v>1154</v>
      </c>
      <c r="E132" s="31" t="s">
        <v>576</v>
      </c>
      <c r="F132" s="90">
        <v>3050000</v>
      </c>
      <c r="G132" s="32">
        <v>12.7</v>
      </c>
      <c r="H132" s="32" t="s">
        <v>880</v>
      </c>
      <c r="I132" s="78"/>
      <c r="J132" s="78"/>
      <c r="K132" s="78"/>
      <c r="L132" s="78"/>
      <c r="M132" s="78"/>
      <c r="N132" s="78"/>
      <c r="O132" s="78"/>
      <c r="P132" s="78"/>
      <c r="Q132" s="78"/>
      <c r="R132" s="78"/>
      <c r="S132" s="78"/>
      <c r="T132" s="78"/>
      <c r="U132" s="78"/>
      <c r="V132" s="78"/>
      <c r="W132" s="78"/>
      <c r="X132" s="78"/>
      <c r="Y132" s="78"/>
      <c r="Z132" s="78"/>
      <c r="AA132" s="78"/>
      <c r="AB132" s="78"/>
      <c r="AC132" s="78"/>
      <c r="AD132" s="78"/>
      <c r="AE132" s="78"/>
      <c r="AF132" s="78"/>
      <c r="AG132" s="78"/>
      <c r="AH132" s="78"/>
      <c r="AI132" s="78"/>
    </row>
    <row r="133" spans="1:35" ht="12.75" customHeight="1">
      <c r="A133" s="89">
        <v>44547</v>
      </c>
      <c r="B133" s="32" t="s">
        <v>1155</v>
      </c>
      <c r="C133" s="31" t="s">
        <v>1156</v>
      </c>
      <c r="D133" s="31" t="s">
        <v>967</v>
      </c>
      <c r="E133" s="31" t="s">
        <v>576</v>
      </c>
      <c r="F133" s="90">
        <v>1143694</v>
      </c>
      <c r="G133" s="32">
        <v>14.93</v>
      </c>
      <c r="H133" s="32" t="s">
        <v>880</v>
      </c>
      <c r="I133" s="78"/>
      <c r="J133" s="78"/>
      <c r="K133" s="78"/>
      <c r="L133" s="78"/>
      <c r="M133" s="78"/>
      <c r="N133" s="78"/>
      <c r="O133" s="78"/>
      <c r="P133" s="78"/>
      <c r="Q133" s="78"/>
      <c r="R133" s="78"/>
      <c r="S133" s="78"/>
      <c r="T133" s="78"/>
      <c r="U133" s="78"/>
      <c r="V133" s="78"/>
      <c r="W133" s="78"/>
      <c r="X133" s="78"/>
      <c r="Y133" s="78"/>
      <c r="Z133" s="78"/>
      <c r="AA133" s="78"/>
      <c r="AB133" s="78"/>
      <c r="AC133" s="78"/>
      <c r="AD133" s="78"/>
      <c r="AE133" s="78"/>
      <c r="AF133" s="78"/>
      <c r="AG133" s="78"/>
      <c r="AH133" s="78"/>
      <c r="AI133" s="78"/>
    </row>
    <row r="134" spans="1:35" ht="12.75" customHeight="1">
      <c r="A134" s="89">
        <v>44547</v>
      </c>
      <c r="B134" s="32" t="s">
        <v>1157</v>
      </c>
      <c r="C134" s="31" t="s">
        <v>1158</v>
      </c>
      <c r="D134" s="31" t="s">
        <v>1159</v>
      </c>
      <c r="E134" s="31" t="s">
        <v>576</v>
      </c>
      <c r="F134" s="90">
        <v>64700</v>
      </c>
      <c r="G134" s="32">
        <v>94.95</v>
      </c>
      <c r="H134" s="32" t="s">
        <v>880</v>
      </c>
      <c r="I134" s="78"/>
      <c r="J134" s="78"/>
      <c r="K134" s="78"/>
      <c r="L134" s="78"/>
      <c r="M134" s="78"/>
      <c r="N134" s="78"/>
      <c r="O134" s="78"/>
      <c r="P134" s="78"/>
      <c r="Q134" s="78"/>
      <c r="R134" s="78"/>
      <c r="S134" s="78"/>
      <c r="T134" s="78"/>
      <c r="U134" s="78"/>
      <c r="V134" s="78"/>
      <c r="W134" s="78"/>
      <c r="X134" s="78"/>
      <c r="Y134" s="78"/>
      <c r="Z134" s="78"/>
      <c r="AA134" s="78"/>
      <c r="AB134" s="78"/>
      <c r="AC134" s="78"/>
      <c r="AD134" s="78"/>
      <c r="AE134" s="78"/>
      <c r="AF134" s="78"/>
      <c r="AG134" s="78"/>
      <c r="AH134" s="78"/>
      <c r="AI134" s="78"/>
    </row>
    <row r="135" spans="1:35" ht="12.75" customHeight="1">
      <c r="A135" s="89">
        <v>44547</v>
      </c>
      <c r="B135" s="32" t="s">
        <v>1016</v>
      </c>
      <c r="C135" s="31" t="s">
        <v>1017</v>
      </c>
      <c r="D135" s="31" t="s">
        <v>879</v>
      </c>
      <c r="E135" s="31" t="s">
        <v>576</v>
      </c>
      <c r="F135" s="90">
        <v>426783</v>
      </c>
      <c r="G135" s="32">
        <v>105.08</v>
      </c>
      <c r="H135" s="32" t="s">
        <v>880</v>
      </c>
      <c r="I135" s="78"/>
      <c r="J135" s="78"/>
      <c r="K135" s="78"/>
      <c r="L135" s="78"/>
      <c r="M135" s="78"/>
      <c r="N135" s="78"/>
      <c r="O135" s="78"/>
      <c r="P135" s="78"/>
      <c r="Q135" s="78"/>
      <c r="R135" s="78"/>
      <c r="S135" s="78"/>
      <c r="T135" s="78"/>
      <c r="U135" s="78"/>
      <c r="V135" s="78"/>
      <c r="W135" s="78"/>
      <c r="X135" s="78"/>
      <c r="Y135" s="78"/>
      <c r="Z135" s="78"/>
      <c r="AA135" s="78"/>
      <c r="AB135" s="78"/>
      <c r="AC135" s="78"/>
      <c r="AD135" s="78"/>
      <c r="AE135" s="78"/>
      <c r="AF135" s="78"/>
      <c r="AG135" s="78"/>
      <c r="AH135" s="78"/>
      <c r="AI135" s="78"/>
    </row>
    <row r="136" spans="1:35" ht="12.75" customHeight="1">
      <c r="A136" s="89">
        <v>44547</v>
      </c>
      <c r="B136" s="32" t="s">
        <v>1016</v>
      </c>
      <c r="C136" s="31" t="s">
        <v>1017</v>
      </c>
      <c r="D136" s="31" t="s">
        <v>965</v>
      </c>
      <c r="E136" s="31" t="s">
        <v>576</v>
      </c>
      <c r="F136" s="90">
        <v>393367</v>
      </c>
      <c r="G136" s="32">
        <v>105.89</v>
      </c>
      <c r="H136" s="32" t="s">
        <v>880</v>
      </c>
      <c r="I136" s="78"/>
      <c r="J136" s="78"/>
      <c r="K136" s="78"/>
      <c r="L136" s="78"/>
      <c r="M136" s="78"/>
      <c r="N136" s="78"/>
      <c r="O136" s="78"/>
      <c r="P136" s="78"/>
      <c r="Q136" s="78"/>
      <c r="R136" s="78"/>
      <c r="S136" s="78"/>
      <c r="T136" s="78"/>
      <c r="U136" s="78"/>
      <c r="V136" s="78"/>
      <c r="W136" s="78"/>
      <c r="X136" s="78"/>
      <c r="Y136" s="78"/>
      <c r="Z136" s="78"/>
      <c r="AA136" s="78"/>
      <c r="AB136" s="78"/>
      <c r="AC136" s="78"/>
      <c r="AD136" s="78"/>
      <c r="AE136" s="78"/>
      <c r="AF136" s="78"/>
      <c r="AG136" s="78"/>
      <c r="AH136" s="78"/>
      <c r="AI136" s="78"/>
    </row>
    <row r="137" spans="1:35" ht="12.75" customHeight="1">
      <c r="A137" s="89">
        <v>44547</v>
      </c>
      <c r="B137" s="32" t="s">
        <v>1016</v>
      </c>
      <c r="C137" s="31" t="s">
        <v>1017</v>
      </c>
      <c r="D137" s="31" t="s">
        <v>966</v>
      </c>
      <c r="E137" s="31" t="s">
        <v>576</v>
      </c>
      <c r="F137" s="90">
        <v>710632</v>
      </c>
      <c r="G137" s="32">
        <v>106.02</v>
      </c>
      <c r="H137" s="32" t="s">
        <v>880</v>
      </c>
      <c r="I137" s="78"/>
      <c r="J137" s="78"/>
      <c r="K137" s="78"/>
      <c r="L137" s="78"/>
      <c r="M137" s="78"/>
      <c r="N137" s="78"/>
      <c r="O137" s="78"/>
      <c r="P137" s="78"/>
      <c r="Q137" s="78"/>
      <c r="R137" s="78"/>
      <c r="S137" s="78"/>
      <c r="T137" s="78"/>
      <c r="U137" s="78"/>
      <c r="V137" s="78"/>
      <c r="W137" s="78"/>
      <c r="X137" s="78"/>
      <c r="Y137" s="78"/>
      <c r="Z137" s="78"/>
      <c r="AA137" s="78"/>
      <c r="AB137" s="78"/>
      <c r="AC137" s="78"/>
      <c r="AD137" s="78"/>
      <c r="AE137" s="78"/>
      <c r="AF137" s="78"/>
      <c r="AG137" s="78"/>
      <c r="AH137" s="78"/>
      <c r="AI137" s="78"/>
    </row>
    <row r="138" spans="1:35" ht="12.75" customHeight="1">
      <c r="A138" s="89">
        <v>44547</v>
      </c>
      <c r="B138" s="32" t="s">
        <v>1118</v>
      </c>
      <c r="C138" s="31" t="s">
        <v>1119</v>
      </c>
      <c r="D138" s="31" t="s">
        <v>1120</v>
      </c>
      <c r="E138" s="31" t="s">
        <v>577</v>
      </c>
      <c r="F138" s="90">
        <v>673639</v>
      </c>
      <c r="G138" s="32">
        <v>750</v>
      </c>
      <c r="H138" s="32" t="s">
        <v>880</v>
      </c>
      <c r="I138" s="78"/>
      <c r="J138" s="78"/>
      <c r="K138" s="78"/>
      <c r="L138" s="78"/>
      <c r="M138" s="78"/>
      <c r="N138" s="78"/>
      <c r="O138" s="78"/>
      <c r="P138" s="78"/>
      <c r="Q138" s="78"/>
      <c r="R138" s="78"/>
      <c r="S138" s="78"/>
      <c r="T138" s="78"/>
      <c r="U138" s="78"/>
      <c r="V138" s="78"/>
      <c r="W138" s="78"/>
      <c r="X138" s="78"/>
      <c r="Y138" s="78"/>
      <c r="Z138" s="78"/>
      <c r="AA138" s="78"/>
      <c r="AB138" s="78"/>
      <c r="AC138" s="78"/>
      <c r="AD138" s="78"/>
      <c r="AE138" s="78"/>
      <c r="AF138" s="78"/>
      <c r="AG138" s="78"/>
      <c r="AH138" s="78"/>
      <c r="AI138" s="78"/>
    </row>
    <row r="139" spans="1:35" ht="12.75" customHeight="1">
      <c r="A139" s="89">
        <v>44547</v>
      </c>
      <c r="B139" s="32" t="s">
        <v>1121</v>
      </c>
      <c r="C139" s="31" t="s">
        <v>1122</v>
      </c>
      <c r="D139" s="31" t="s">
        <v>1123</v>
      </c>
      <c r="E139" s="31" t="s">
        <v>577</v>
      </c>
      <c r="F139" s="90">
        <v>101467</v>
      </c>
      <c r="G139" s="32">
        <v>313.82</v>
      </c>
      <c r="H139" s="32" t="s">
        <v>880</v>
      </c>
      <c r="I139" s="78"/>
      <c r="J139" s="78"/>
      <c r="K139" s="78"/>
      <c r="L139" s="78"/>
      <c r="M139" s="78"/>
      <c r="N139" s="78"/>
      <c r="O139" s="78"/>
      <c r="P139" s="78"/>
      <c r="Q139" s="78"/>
      <c r="R139" s="78"/>
      <c r="S139" s="78"/>
      <c r="T139" s="78"/>
      <c r="U139" s="78"/>
      <c r="V139" s="78"/>
      <c r="W139" s="78"/>
      <c r="X139" s="78"/>
      <c r="Y139" s="78"/>
      <c r="Z139" s="78"/>
      <c r="AA139" s="78"/>
      <c r="AB139" s="78"/>
      <c r="AC139" s="78"/>
      <c r="AD139" s="78"/>
      <c r="AE139" s="78"/>
      <c r="AF139" s="78"/>
      <c r="AG139" s="78"/>
      <c r="AH139" s="78"/>
      <c r="AI139" s="78"/>
    </row>
    <row r="140" spans="1:35" ht="12.75" customHeight="1">
      <c r="A140" s="89">
        <v>44547</v>
      </c>
      <c r="B140" s="32" t="s">
        <v>1011</v>
      </c>
      <c r="C140" s="31" t="s">
        <v>1012</v>
      </c>
      <c r="D140" s="31" t="s">
        <v>879</v>
      </c>
      <c r="E140" s="31" t="s">
        <v>577</v>
      </c>
      <c r="F140" s="90">
        <v>808770</v>
      </c>
      <c r="G140" s="32">
        <v>473.04</v>
      </c>
      <c r="H140" s="32" t="s">
        <v>880</v>
      </c>
      <c r="I140" s="78"/>
      <c r="J140" s="78"/>
      <c r="K140" s="78"/>
      <c r="L140" s="78"/>
      <c r="M140" s="78"/>
      <c r="N140" s="78"/>
      <c r="O140" s="78"/>
      <c r="P140" s="78"/>
      <c r="Q140" s="78"/>
      <c r="R140" s="78"/>
      <c r="S140" s="78"/>
      <c r="T140" s="78"/>
      <c r="U140" s="78"/>
      <c r="V140" s="78"/>
      <c r="W140" s="78"/>
      <c r="X140" s="78"/>
      <c r="Y140" s="78"/>
      <c r="Z140" s="78"/>
      <c r="AA140" s="78"/>
      <c r="AB140" s="78"/>
      <c r="AC140" s="78"/>
      <c r="AD140" s="78"/>
      <c r="AE140" s="78"/>
      <c r="AF140" s="78"/>
      <c r="AG140" s="78"/>
      <c r="AH140" s="78"/>
      <c r="AI140" s="78"/>
    </row>
    <row r="141" spans="1:35" ht="12.75" customHeight="1">
      <c r="A141" s="89">
        <v>44547</v>
      </c>
      <c r="B141" s="32" t="s">
        <v>1124</v>
      </c>
      <c r="C141" s="31" t="s">
        <v>1125</v>
      </c>
      <c r="D141" s="31" t="s">
        <v>1123</v>
      </c>
      <c r="E141" s="31" t="s">
        <v>577</v>
      </c>
      <c r="F141" s="90">
        <v>114000</v>
      </c>
      <c r="G141" s="32">
        <v>4.9800000000000004</v>
      </c>
      <c r="H141" s="32" t="s">
        <v>880</v>
      </c>
      <c r="I141" s="78"/>
      <c r="J141" s="78"/>
      <c r="K141" s="78"/>
      <c r="L141" s="78"/>
      <c r="M141" s="78"/>
      <c r="N141" s="78"/>
      <c r="O141" s="78"/>
      <c r="P141" s="78"/>
      <c r="Q141" s="78"/>
      <c r="R141" s="78"/>
      <c r="S141" s="78"/>
      <c r="T141" s="78"/>
      <c r="U141" s="78"/>
      <c r="V141" s="78"/>
      <c r="W141" s="78"/>
      <c r="X141" s="78"/>
      <c r="Y141" s="78"/>
      <c r="Z141" s="78"/>
      <c r="AA141" s="78"/>
      <c r="AB141" s="78"/>
      <c r="AC141" s="78"/>
      <c r="AD141" s="78"/>
      <c r="AE141" s="78"/>
      <c r="AF141" s="78"/>
      <c r="AG141" s="78"/>
      <c r="AH141" s="78"/>
      <c r="AI141" s="78"/>
    </row>
    <row r="142" spans="1:35" ht="12.75" customHeight="1">
      <c r="A142" s="89">
        <v>44547</v>
      </c>
      <c r="B142" s="32" t="s">
        <v>1160</v>
      </c>
      <c r="C142" s="31" t="s">
        <v>1161</v>
      </c>
      <c r="D142" s="31" t="s">
        <v>967</v>
      </c>
      <c r="E142" s="31" t="s">
        <v>577</v>
      </c>
      <c r="F142" s="90">
        <v>16637</v>
      </c>
      <c r="G142" s="32">
        <v>150.80000000000001</v>
      </c>
      <c r="H142" s="32" t="s">
        <v>880</v>
      </c>
      <c r="I142" s="78"/>
      <c r="J142" s="78"/>
      <c r="K142" s="78"/>
      <c r="L142" s="78"/>
      <c r="M142" s="78"/>
      <c r="N142" s="78"/>
      <c r="O142" s="78"/>
      <c r="P142" s="78"/>
      <c r="Q142" s="78"/>
      <c r="R142" s="78"/>
      <c r="S142" s="78"/>
      <c r="T142" s="78"/>
      <c r="U142" s="78"/>
      <c r="V142" s="78"/>
      <c r="W142" s="78"/>
      <c r="X142" s="78"/>
      <c r="Y142" s="78"/>
      <c r="Z142" s="78"/>
      <c r="AA142" s="78"/>
      <c r="AB142" s="78"/>
      <c r="AC142" s="78"/>
      <c r="AD142" s="78"/>
      <c r="AE142" s="78"/>
      <c r="AF142" s="78"/>
      <c r="AG142" s="78"/>
      <c r="AH142" s="78"/>
      <c r="AI142" s="78"/>
    </row>
    <row r="143" spans="1:35" ht="12.75" customHeight="1">
      <c r="A143" s="89">
        <v>44547</v>
      </c>
      <c r="B143" s="32" t="s">
        <v>124</v>
      </c>
      <c r="C143" s="31" t="s">
        <v>1013</v>
      </c>
      <c r="D143" s="31" t="s">
        <v>1130</v>
      </c>
      <c r="E143" s="31" t="s">
        <v>577</v>
      </c>
      <c r="F143" s="90">
        <v>2464243</v>
      </c>
      <c r="G143" s="32">
        <v>234.19</v>
      </c>
      <c r="H143" s="32" t="s">
        <v>880</v>
      </c>
      <c r="I143" s="78"/>
      <c r="J143" s="78"/>
      <c r="K143" s="78"/>
      <c r="L143" s="78"/>
      <c r="M143" s="78"/>
      <c r="N143" s="78"/>
      <c r="O143" s="78"/>
      <c r="P143" s="78"/>
      <c r="Q143" s="78"/>
      <c r="R143" s="78"/>
      <c r="S143" s="78"/>
      <c r="T143" s="78"/>
      <c r="U143" s="78"/>
      <c r="V143" s="78"/>
      <c r="W143" s="78"/>
      <c r="X143" s="78"/>
      <c r="Y143" s="78"/>
      <c r="Z143" s="78"/>
      <c r="AA143" s="78"/>
      <c r="AB143" s="78"/>
      <c r="AC143" s="78"/>
      <c r="AD143" s="78"/>
      <c r="AE143" s="78"/>
      <c r="AF143" s="78"/>
      <c r="AG143" s="78"/>
      <c r="AH143" s="78"/>
      <c r="AI143" s="78"/>
    </row>
    <row r="144" spans="1:35" ht="12.75" customHeight="1">
      <c r="A144" s="89">
        <v>44547</v>
      </c>
      <c r="B144" s="32" t="s">
        <v>124</v>
      </c>
      <c r="C144" s="31" t="s">
        <v>1013</v>
      </c>
      <c r="D144" s="31" t="s">
        <v>1015</v>
      </c>
      <c r="E144" s="31" t="s">
        <v>577</v>
      </c>
      <c r="F144" s="90">
        <v>2979638</v>
      </c>
      <c r="G144" s="32">
        <v>235.26</v>
      </c>
      <c r="H144" s="32" t="s">
        <v>880</v>
      </c>
      <c r="I144" s="78"/>
      <c r="J144" s="78"/>
      <c r="K144" s="78"/>
      <c r="L144" s="78"/>
      <c r="M144" s="78"/>
      <c r="N144" s="78"/>
      <c r="O144" s="78"/>
      <c r="P144" s="78"/>
      <c r="Q144" s="78"/>
      <c r="R144" s="78"/>
      <c r="S144" s="78"/>
      <c r="T144" s="78"/>
      <c r="U144" s="78"/>
      <c r="V144" s="78"/>
      <c r="W144" s="78"/>
      <c r="X144" s="78"/>
      <c r="Y144" s="78"/>
      <c r="Z144" s="78"/>
      <c r="AA144" s="78"/>
      <c r="AB144" s="78"/>
      <c r="AC144" s="78"/>
      <c r="AD144" s="78"/>
      <c r="AE144" s="78"/>
      <c r="AF144" s="78"/>
      <c r="AG144" s="78"/>
      <c r="AH144" s="78"/>
      <c r="AI144" s="78"/>
    </row>
    <row r="145" spans="1:35" ht="12.75" customHeight="1">
      <c r="A145" s="89">
        <v>44547</v>
      </c>
      <c r="B145" s="32" t="s">
        <v>124</v>
      </c>
      <c r="C145" s="31" t="s">
        <v>1013</v>
      </c>
      <c r="D145" s="31" t="s">
        <v>879</v>
      </c>
      <c r="E145" s="31" t="s">
        <v>577</v>
      </c>
      <c r="F145" s="90">
        <v>6148659</v>
      </c>
      <c r="G145" s="32">
        <v>235.31</v>
      </c>
      <c r="H145" s="32" t="s">
        <v>880</v>
      </c>
      <c r="I145" s="78"/>
      <c r="J145" s="78"/>
      <c r="K145" s="78"/>
      <c r="L145" s="78"/>
      <c r="M145" s="78"/>
      <c r="N145" s="78"/>
      <c r="O145" s="78"/>
      <c r="P145" s="78"/>
      <c r="Q145" s="78"/>
      <c r="R145" s="78"/>
      <c r="S145" s="78"/>
      <c r="T145" s="78"/>
      <c r="U145" s="78"/>
      <c r="V145" s="78"/>
      <c r="W145" s="78"/>
      <c r="X145" s="78"/>
      <c r="Y145" s="78"/>
      <c r="Z145" s="78"/>
      <c r="AA145" s="78"/>
      <c r="AB145" s="78"/>
      <c r="AC145" s="78"/>
      <c r="AD145" s="78"/>
      <c r="AE145" s="78"/>
      <c r="AF145" s="78"/>
      <c r="AG145" s="78"/>
      <c r="AH145" s="78"/>
      <c r="AI145" s="78"/>
    </row>
    <row r="146" spans="1:35" ht="12.75" customHeight="1">
      <c r="A146" s="89">
        <v>44547</v>
      </c>
      <c r="B146" s="32" t="s">
        <v>124</v>
      </c>
      <c r="C146" s="31" t="s">
        <v>1013</v>
      </c>
      <c r="D146" s="31" t="s">
        <v>1014</v>
      </c>
      <c r="E146" s="31" t="s">
        <v>577</v>
      </c>
      <c r="F146" s="90">
        <v>5633960</v>
      </c>
      <c r="G146" s="32">
        <v>235</v>
      </c>
      <c r="H146" s="32" t="s">
        <v>880</v>
      </c>
      <c r="I146" s="78"/>
      <c r="J146" s="78"/>
      <c r="K146" s="78"/>
      <c r="L146" s="78"/>
      <c r="M146" s="78"/>
      <c r="N146" s="78"/>
      <c r="O146" s="78"/>
      <c r="P146" s="78"/>
      <c r="Q146" s="78"/>
      <c r="R146" s="78"/>
      <c r="S146" s="78"/>
      <c r="T146" s="78"/>
      <c r="U146" s="78"/>
      <c r="V146" s="78"/>
      <c r="W146" s="78"/>
      <c r="X146" s="78"/>
      <c r="Y146" s="78"/>
      <c r="Z146" s="78"/>
      <c r="AA146" s="78"/>
      <c r="AB146" s="78"/>
      <c r="AC146" s="78"/>
      <c r="AD146" s="78"/>
      <c r="AE146" s="78"/>
      <c r="AF146" s="78"/>
      <c r="AG146" s="78"/>
      <c r="AH146" s="78"/>
      <c r="AI146" s="78"/>
    </row>
    <row r="147" spans="1:35" ht="12.75" customHeight="1">
      <c r="A147" s="89">
        <v>44547</v>
      </c>
      <c r="B147" s="32" t="s">
        <v>124</v>
      </c>
      <c r="C147" s="31" t="s">
        <v>1013</v>
      </c>
      <c r="D147" s="31" t="s">
        <v>1131</v>
      </c>
      <c r="E147" s="31" t="s">
        <v>577</v>
      </c>
      <c r="F147" s="90">
        <v>1909684</v>
      </c>
      <c r="G147" s="32">
        <v>234.43</v>
      </c>
      <c r="H147" s="32" t="s">
        <v>880</v>
      </c>
      <c r="I147" s="78"/>
      <c r="J147" s="78"/>
      <c r="K147" s="78"/>
      <c r="L147" s="78"/>
      <c r="M147" s="78"/>
      <c r="N147" s="78"/>
      <c r="O147" s="78"/>
      <c r="P147" s="78"/>
      <c r="Q147" s="78"/>
      <c r="R147" s="78"/>
      <c r="S147" s="78"/>
      <c r="T147" s="78"/>
      <c r="U147" s="78"/>
      <c r="V147" s="78"/>
      <c r="W147" s="78"/>
      <c r="X147" s="78"/>
      <c r="Y147" s="78"/>
      <c r="Z147" s="78"/>
      <c r="AA147" s="78"/>
      <c r="AB147" s="78"/>
      <c r="AC147" s="78"/>
      <c r="AD147" s="78"/>
      <c r="AE147" s="78"/>
      <c r="AF147" s="78"/>
      <c r="AG147" s="78"/>
      <c r="AH147" s="78"/>
      <c r="AI147" s="78"/>
    </row>
    <row r="148" spans="1:35" ht="12.75" customHeight="1">
      <c r="A148" s="89">
        <v>44547</v>
      </c>
      <c r="B148" s="32" t="s">
        <v>124</v>
      </c>
      <c r="C148" s="31" t="s">
        <v>1013</v>
      </c>
      <c r="D148" s="31" t="s">
        <v>1129</v>
      </c>
      <c r="E148" s="31" t="s">
        <v>577</v>
      </c>
      <c r="F148" s="90">
        <v>2650629</v>
      </c>
      <c r="G148" s="32">
        <v>235.52</v>
      </c>
      <c r="H148" s="32" t="s">
        <v>880</v>
      </c>
      <c r="I148" s="78"/>
      <c r="J148" s="78"/>
      <c r="K148" s="78"/>
      <c r="L148" s="78"/>
      <c r="M148" s="78"/>
      <c r="N148" s="78"/>
      <c r="O148" s="78"/>
      <c r="P148" s="78"/>
      <c r="Q148" s="78"/>
      <c r="R148" s="78"/>
      <c r="S148" s="78"/>
      <c r="T148" s="78"/>
      <c r="U148" s="78"/>
      <c r="V148" s="78"/>
      <c r="W148" s="78"/>
      <c r="X148" s="78"/>
      <c r="Y148" s="78"/>
      <c r="Z148" s="78"/>
      <c r="AA148" s="78"/>
      <c r="AB148" s="78"/>
      <c r="AC148" s="78"/>
      <c r="AD148" s="78"/>
      <c r="AE148" s="78"/>
      <c r="AF148" s="78"/>
      <c r="AG148" s="78"/>
      <c r="AH148" s="78"/>
      <c r="AI148" s="78"/>
    </row>
    <row r="149" spans="1:35" ht="12.75" customHeight="1">
      <c r="A149" s="89">
        <v>44547</v>
      </c>
      <c r="B149" s="32" t="s">
        <v>435</v>
      </c>
      <c r="C149" s="31" t="s">
        <v>1132</v>
      </c>
      <c r="D149" s="31" t="s">
        <v>1162</v>
      </c>
      <c r="E149" s="31" t="s">
        <v>577</v>
      </c>
      <c r="F149" s="90">
        <v>3650000</v>
      </c>
      <c r="G149" s="32">
        <v>370</v>
      </c>
      <c r="H149" s="32" t="s">
        <v>880</v>
      </c>
      <c r="I149" s="78"/>
      <c r="J149" s="78"/>
      <c r="K149" s="78"/>
      <c r="L149" s="78"/>
      <c r="M149" s="78"/>
      <c r="N149" s="78"/>
      <c r="O149" s="78"/>
      <c r="P149" s="78"/>
      <c r="Q149" s="78"/>
      <c r="R149" s="78"/>
      <c r="S149" s="78"/>
      <c r="T149" s="78"/>
      <c r="U149" s="78"/>
      <c r="V149" s="78"/>
      <c r="W149" s="78"/>
      <c r="X149" s="78"/>
      <c r="Y149" s="78"/>
      <c r="Z149" s="78"/>
      <c r="AA149" s="78"/>
      <c r="AB149" s="78"/>
      <c r="AC149" s="78"/>
      <c r="AD149" s="78"/>
      <c r="AE149" s="78"/>
      <c r="AF149" s="78"/>
      <c r="AG149" s="78"/>
      <c r="AH149" s="78"/>
      <c r="AI149" s="78"/>
    </row>
    <row r="150" spans="1:35" ht="12.75" customHeight="1">
      <c r="A150" s="89">
        <v>44547</v>
      </c>
      <c r="B150" s="32" t="s">
        <v>1137</v>
      </c>
      <c r="C150" s="31" t="s">
        <v>1138</v>
      </c>
      <c r="D150" s="31" t="s">
        <v>1139</v>
      </c>
      <c r="E150" s="31" t="s">
        <v>577</v>
      </c>
      <c r="F150" s="90">
        <v>122849</v>
      </c>
      <c r="G150" s="32">
        <v>30.38</v>
      </c>
      <c r="H150" s="32" t="s">
        <v>880</v>
      </c>
      <c r="I150" s="78"/>
      <c r="J150" s="78"/>
      <c r="K150" s="78"/>
      <c r="L150" s="78"/>
      <c r="M150" s="78"/>
      <c r="N150" s="78"/>
      <c r="O150" s="78"/>
      <c r="P150" s="78"/>
      <c r="Q150" s="78"/>
      <c r="R150" s="78"/>
      <c r="S150" s="78"/>
      <c r="T150" s="78"/>
      <c r="U150" s="78"/>
      <c r="V150" s="78"/>
      <c r="W150" s="78"/>
      <c r="X150" s="78"/>
      <c r="Y150" s="78"/>
      <c r="Z150" s="78"/>
      <c r="AA150" s="78"/>
      <c r="AB150" s="78"/>
      <c r="AC150" s="78"/>
      <c r="AD150" s="78"/>
      <c r="AE150" s="78"/>
      <c r="AF150" s="78"/>
      <c r="AG150" s="78"/>
      <c r="AH150" s="78"/>
      <c r="AI150" s="78"/>
    </row>
    <row r="151" spans="1:35" ht="12.75" customHeight="1">
      <c r="A151" s="89">
        <v>44547</v>
      </c>
      <c r="B151" s="32" t="s">
        <v>1140</v>
      </c>
      <c r="C151" s="31" t="s">
        <v>1141</v>
      </c>
      <c r="D151" s="31" t="s">
        <v>1142</v>
      </c>
      <c r="E151" s="31" t="s">
        <v>577</v>
      </c>
      <c r="F151" s="90">
        <v>160450</v>
      </c>
      <c r="G151" s="32">
        <v>44.26</v>
      </c>
      <c r="H151" s="32" t="s">
        <v>880</v>
      </c>
      <c r="I151" s="78"/>
      <c r="J151" s="78"/>
      <c r="K151" s="78"/>
      <c r="L151" s="78"/>
      <c r="M151" s="78"/>
      <c r="N151" s="78"/>
      <c r="O151" s="78"/>
      <c r="P151" s="78"/>
      <c r="Q151" s="78"/>
      <c r="R151" s="78"/>
      <c r="S151" s="78"/>
      <c r="T151" s="78"/>
      <c r="U151" s="78"/>
      <c r="V151" s="78"/>
      <c r="W151" s="78"/>
      <c r="X151" s="78"/>
      <c r="Y151" s="78"/>
      <c r="Z151" s="78"/>
      <c r="AA151" s="78"/>
      <c r="AB151" s="78"/>
      <c r="AC151" s="78"/>
      <c r="AD151" s="78"/>
      <c r="AE151" s="78"/>
      <c r="AF151" s="78"/>
      <c r="AG151" s="78"/>
      <c r="AH151" s="78"/>
      <c r="AI151" s="78"/>
    </row>
    <row r="152" spans="1:35" ht="12.75" customHeight="1">
      <c r="A152" s="89">
        <v>44547</v>
      </c>
      <c r="B152" s="32" t="s">
        <v>1143</v>
      </c>
      <c r="C152" s="31" t="s">
        <v>1144</v>
      </c>
      <c r="D152" s="31" t="s">
        <v>1145</v>
      </c>
      <c r="E152" s="31" t="s">
        <v>577</v>
      </c>
      <c r="F152" s="90">
        <v>2523</v>
      </c>
      <c r="G152" s="32">
        <v>516</v>
      </c>
      <c r="H152" s="32" t="s">
        <v>880</v>
      </c>
      <c r="I152" s="78"/>
      <c r="J152" s="78"/>
      <c r="K152" s="78"/>
      <c r="L152" s="78"/>
      <c r="M152" s="78"/>
      <c r="N152" s="78"/>
      <c r="O152" s="78"/>
      <c r="P152" s="78"/>
      <c r="Q152" s="78"/>
      <c r="R152" s="78"/>
      <c r="S152" s="78"/>
      <c r="T152" s="78"/>
      <c r="U152" s="78"/>
      <c r="V152" s="78"/>
      <c r="W152" s="78"/>
      <c r="X152" s="78"/>
      <c r="Y152" s="78"/>
      <c r="Z152" s="78"/>
      <c r="AA152" s="78"/>
      <c r="AB152" s="78"/>
      <c r="AC152" s="78"/>
      <c r="AD152" s="78"/>
      <c r="AE152" s="78"/>
      <c r="AF152" s="78"/>
      <c r="AG152" s="78"/>
      <c r="AH152" s="78"/>
      <c r="AI152" s="78"/>
    </row>
    <row r="153" spans="1:35" ht="12.75" customHeight="1">
      <c r="A153" s="89">
        <v>44547</v>
      </c>
      <c r="B153" s="32" t="s">
        <v>968</v>
      </c>
      <c r="C153" s="31" t="s">
        <v>969</v>
      </c>
      <c r="D153" s="31" t="s">
        <v>1146</v>
      </c>
      <c r="E153" s="31" t="s">
        <v>577</v>
      </c>
      <c r="F153" s="90">
        <v>41508</v>
      </c>
      <c r="G153" s="32">
        <v>35.1</v>
      </c>
      <c r="H153" s="32" t="s">
        <v>880</v>
      </c>
      <c r="I153" s="78"/>
      <c r="J153" s="78"/>
      <c r="K153" s="78"/>
      <c r="L153" s="78"/>
      <c r="M153" s="78"/>
      <c r="N153" s="78"/>
      <c r="O153" s="78"/>
      <c r="P153" s="78"/>
      <c r="Q153" s="78"/>
      <c r="R153" s="78"/>
      <c r="S153" s="78"/>
      <c r="T153" s="78"/>
      <c r="U153" s="78"/>
      <c r="V153" s="78"/>
      <c r="W153" s="78"/>
      <c r="X153" s="78"/>
      <c r="Y153" s="78"/>
      <c r="Z153" s="78"/>
      <c r="AA153" s="78"/>
      <c r="AB153" s="78"/>
      <c r="AC153" s="78"/>
      <c r="AD153" s="78"/>
      <c r="AE153" s="78"/>
      <c r="AF153" s="78"/>
      <c r="AG153" s="78"/>
      <c r="AH153" s="78"/>
      <c r="AI153" s="78"/>
    </row>
    <row r="154" spans="1:35" ht="12.75" customHeight="1">
      <c r="A154" s="89">
        <v>44547</v>
      </c>
      <c r="B154" s="32" t="s">
        <v>1147</v>
      </c>
      <c r="C154" s="31" t="s">
        <v>1148</v>
      </c>
      <c r="D154" s="31" t="s">
        <v>1163</v>
      </c>
      <c r="E154" s="31" t="s">
        <v>577</v>
      </c>
      <c r="F154" s="90">
        <v>935105</v>
      </c>
      <c r="G154" s="32">
        <v>362.18</v>
      </c>
      <c r="H154" s="32" t="s">
        <v>880</v>
      </c>
      <c r="I154" s="78"/>
      <c r="J154" s="78"/>
      <c r="K154" s="78"/>
      <c r="L154" s="78"/>
      <c r="M154" s="78"/>
      <c r="N154" s="78"/>
      <c r="O154" s="78"/>
      <c r="P154" s="78"/>
      <c r="Q154" s="78"/>
      <c r="R154" s="78"/>
      <c r="S154" s="78"/>
      <c r="T154" s="78"/>
      <c r="U154" s="78"/>
      <c r="V154" s="78"/>
      <c r="W154" s="78"/>
      <c r="X154" s="78"/>
      <c r="Y154" s="78"/>
      <c r="Z154" s="78"/>
      <c r="AA154" s="78"/>
      <c r="AB154" s="78"/>
      <c r="AC154" s="78"/>
      <c r="AD154" s="78"/>
      <c r="AE154" s="78"/>
      <c r="AF154" s="78"/>
      <c r="AG154" s="78"/>
      <c r="AH154" s="78"/>
      <c r="AI154" s="78"/>
    </row>
    <row r="155" spans="1:35" ht="12.75" customHeight="1">
      <c r="A155" s="89">
        <v>44547</v>
      </c>
      <c r="B155" s="32" t="s">
        <v>1147</v>
      </c>
      <c r="C155" s="31" t="s">
        <v>1148</v>
      </c>
      <c r="D155" s="31" t="s">
        <v>1150</v>
      </c>
      <c r="E155" s="31" t="s">
        <v>577</v>
      </c>
      <c r="F155" s="90">
        <v>654690</v>
      </c>
      <c r="G155" s="32">
        <v>360.25</v>
      </c>
      <c r="H155" s="32" t="s">
        <v>880</v>
      </c>
      <c r="I155" s="78"/>
      <c r="J155" s="78"/>
      <c r="K155" s="78"/>
      <c r="L155" s="78"/>
      <c r="M155" s="78"/>
      <c r="N155" s="78"/>
      <c r="O155" s="78"/>
      <c r="P155" s="78"/>
      <c r="Q155" s="78"/>
      <c r="R155" s="78"/>
      <c r="S155" s="78"/>
      <c r="T155" s="78"/>
      <c r="U155" s="78"/>
      <c r="V155" s="78"/>
      <c r="W155" s="78"/>
      <c r="X155" s="78"/>
      <c r="Y155" s="78"/>
      <c r="Z155" s="78"/>
      <c r="AA155" s="78"/>
      <c r="AB155" s="78"/>
      <c r="AC155" s="78"/>
      <c r="AD155" s="78"/>
      <c r="AE155" s="78"/>
      <c r="AF155" s="78"/>
      <c r="AG155" s="78"/>
      <c r="AH155" s="78"/>
      <c r="AI155" s="78"/>
    </row>
    <row r="156" spans="1:35" ht="12.75" customHeight="1">
      <c r="A156" s="89">
        <v>44547</v>
      </c>
      <c r="B156" s="32" t="s">
        <v>1147</v>
      </c>
      <c r="C156" s="31" t="s">
        <v>1148</v>
      </c>
      <c r="D156" s="31" t="s">
        <v>1164</v>
      </c>
      <c r="E156" s="31" t="s">
        <v>577</v>
      </c>
      <c r="F156" s="90">
        <v>682110</v>
      </c>
      <c r="G156" s="32">
        <v>360.7</v>
      </c>
      <c r="H156" s="32" t="s">
        <v>880</v>
      </c>
      <c r="I156" s="78"/>
      <c r="J156" s="78"/>
      <c r="K156" s="78"/>
      <c r="L156" s="78"/>
      <c r="M156" s="78"/>
      <c r="N156" s="78"/>
      <c r="O156" s="78"/>
      <c r="P156" s="78"/>
      <c r="Q156" s="78"/>
      <c r="R156" s="78"/>
      <c r="S156" s="78"/>
      <c r="T156" s="78"/>
      <c r="U156" s="78"/>
      <c r="V156" s="78"/>
      <c r="W156" s="78"/>
      <c r="X156" s="78"/>
      <c r="Y156" s="78"/>
      <c r="Z156" s="78"/>
      <c r="AA156" s="78"/>
      <c r="AB156" s="78"/>
      <c r="AC156" s="78"/>
      <c r="AD156" s="78"/>
      <c r="AE156" s="78"/>
      <c r="AF156" s="78"/>
      <c r="AG156" s="78"/>
      <c r="AH156" s="78"/>
      <c r="AI156" s="78"/>
    </row>
    <row r="157" spans="1:35" ht="12.75" customHeight="1">
      <c r="A157" s="89">
        <v>44547</v>
      </c>
      <c r="B157" s="32" t="s">
        <v>1147</v>
      </c>
      <c r="C157" s="31" t="s">
        <v>1148</v>
      </c>
      <c r="D157" s="31" t="s">
        <v>1165</v>
      </c>
      <c r="E157" s="31" t="s">
        <v>577</v>
      </c>
      <c r="F157" s="90">
        <v>878838</v>
      </c>
      <c r="G157" s="32">
        <v>356.22</v>
      </c>
      <c r="H157" s="32" t="s">
        <v>880</v>
      </c>
      <c r="I157" s="78"/>
      <c r="J157" s="78"/>
      <c r="K157" s="78"/>
      <c r="L157" s="78"/>
      <c r="M157" s="78"/>
      <c r="N157" s="78"/>
      <c r="O157" s="78"/>
      <c r="P157" s="78"/>
      <c r="Q157" s="78"/>
      <c r="R157" s="78"/>
      <c r="S157" s="78"/>
      <c r="T157" s="78"/>
      <c r="U157" s="78"/>
      <c r="V157" s="78"/>
      <c r="W157" s="78"/>
      <c r="X157" s="78"/>
      <c r="Y157" s="78"/>
      <c r="Z157" s="78"/>
      <c r="AA157" s="78"/>
      <c r="AB157" s="78"/>
      <c r="AC157" s="78"/>
      <c r="AD157" s="78"/>
      <c r="AE157" s="78"/>
      <c r="AF157" s="78"/>
      <c r="AG157" s="78"/>
      <c r="AH157" s="78"/>
      <c r="AI157" s="78"/>
    </row>
    <row r="158" spans="1:35" ht="12.75" customHeight="1">
      <c r="A158" s="89">
        <v>44547</v>
      </c>
      <c r="B158" s="32" t="s">
        <v>1166</v>
      </c>
      <c r="C158" s="31" t="s">
        <v>1167</v>
      </c>
      <c r="D158" s="31" t="s">
        <v>1168</v>
      </c>
      <c r="E158" s="31" t="s">
        <v>577</v>
      </c>
      <c r="F158" s="90">
        <v>5000000</v>
      </c>
      <c r="G158" s="32">
        <v>2.2000000000000002</v>
      </c>
      <c r="H158" s="32" t="s">
        <v>880</v>
      </c>
      <c r="I158" s="78"/>
      <c r="J158" s="78"/>
      <c r="K158" s="78"/>
      <c r="L158" s="78"/>
      <c r="M158" s="78"/>
      <c r="N158" s="78"/>
      <c r="O158" s="78"/>
      <c r="P158" s="78"/>
      <c r="Q158" s="78"/>
      <c r="R158" s="78"/>
      <c r="S158" s="78"/>
      <c r="T158" s="78"/>
      <c r="U158" s="78"/>
      <c r="V158" s="78"/>
      <c r="W158" s="78"/>
      <c r="X158" s="78"/>
      <c r="Y158" s="78"/>
      <c r="Z158" s="78"/>
      <c r="AA158" s="78"/>
      <c r="AB158" s="78"/>
      <c r="AC158" s="78"/>
      <c r="AD158" s="78"/>
      <c r="AE158" s="78"/>
      <c r="AF158" s="78"/>
      <c r="AG158" s="78"/>
      <c r="AH158" s="78"/>
      <c r="AI158" s="78"/>
    </row>
    <row r="159" spans="1:35" ht="12.75" customHeight="1">
      <c r="A159" s="89">
        <v>44547</v>
      </c>
      <c r="B159" s="32" t="s">
        <v>1151</v>
      </c>
      <c r="C159" s="31" t="s">
        <v>1152</v>
      </c>
      <c r="D159" s="31" t="s">
        <v>1169</v>
      </c>
      <c r="E159" s="31" t="s">
        <v>577</v>
      </c>
      <c r="F159" s="90">
        <v>724625</v>
      </c>
      <c r="G159" s="32">
        <v>31.22</v>
      </c>
      <c r="H159" s="32" t="s">
        <v>880</v>
      </c>
      <c r="I159" s="78"/>
      <c r="J159" s="78"/>
      <c r="K159" s="78"/>
      <c r="L159" s="78"/>
      <c r="M159" s="78"/>
      <c r="N159" s="78"/>
      <c r="O159" s="78"/>
      <c r="P159" s="78"/>
      <c r="Q159" s="78"/>
      <c r="R159" s="78"/>
      <c r="S159" s="78"/>
      <c r="T159" s="78"/>
      <c r="U159" s="78"/>
      <c r="V159" s="78"/>
      <c r="W159" s="78"/>
      <c r="X159" s="78"/>
      <c r="Y159" s="78"/>
      <c r="Z159" s="78"/>
      <c r="AA159" s="78"/>
      <c r="AB159" s="78"/>
      <c r="AC159" s="78"/>
      <c r="AD159" s="78"/>
      <c r="AE159" s="78"/>
      <c r="AF159" s="78"/>
      <c r="AG159" s="78"/>
      <c r="AH159" s="78"/>
      <c r="AI159" s="78"/>
    </row>
    <row r="160" spans="1:35" ht="12.75" customHeight="1">
      <c r="A160" s="89">
        <v>44547</v>
      </c>
      <c r="B160" s="32" t="s">
        <v>1155</v>
      </c>
      <c r="C160" s="31" t="s">
        <v>1156</v>
      </c>
      <c r="D160" s="31" t="s">
        <v>967</v>
      </c>
      <c r="E160" s="31" t="s">
        <v>577</v>
      </c>
      <c r="F160" s="90">
        <v>3407608</v>
      </c>
      <c r="G160" s="32">
        <v>14.99</v>
      </c>
      <c r="H160" s="32" t="s">
        <v>880</v>
      </c>
      <c r="I160" s="78"/>
      <c r="J160" s="78"/>
      <c r="K160" s="78"/>
      <c r="L160" s="78"/>
      <c r="M160" s="78"/>
      <c r="N160" s="78"/>
      <c r="O160" s="78"/>
      <c r="P160" s="78"/>
      <c r="Q160" s="78"/>
      <c r="R160" s="78"/>
      <c r="S160" s="78"/>
      <c r="T160" s="78"/>
      <c r="U160" s="78"/>
      <c r="V160" s="78"/>
      <c r="W160" s="78"/>
      <c r="X160" s="78"/>
      <c r="Y160" s="78"/>
      <c r="Z160" s="78"/>
      <c r="AA160" s="78"/>
      <c r="AB160" s="78"/>
      <c r="AC160" s="78"/>
      <c r="AD160" s="78"/>
      <c r="AE160" s="78"/>
      <c r="AF160" s="78"/>
      <c r="AG160" s="78"/>
      <c r="AH160" s="78"/>
      <c r="AI160" s="78"/>
    </row>
    <row r="161" spans="1:35" ht="12.75" customHeight="1">
      <c r="A161" s="89">
        <v>44547</v>
      </c>
      <c r="B161" s="32" t="s">
        <v>1170</v>
      </c>
      <c r="C161" s="31" t="s">
        <v>1171</v>
      </c>
      <c r="D161" s="31" t="s">
        <v>1172</v>
      </c>
      <c r="E161" s="31" t="s">
        <v>577</v>
      </c>
      <c r="F161" s="90">
        <v>1020512</v>
      </c>
      <c r="G161" s="32">
        <v>15.82</v>
      </c>
      <c r="H161" s="32" t="s">
        <v>880</v>
      </c>
      <c r="I161" s="78"/>
      <c r="J161" s="78"/>
      <c r="K161" s="78"/>
      <c r="L161" s="78"/>
      <c r="M161" s="78"/>
      <c r="N161" s="78"/>
      <c r="O161" s="78"/>
      <c r="P161" s="78"/>
      <c r="Q161" s="78"/>
      <c r="R161" s="78"/>
      <c r="S161" s="78"/>
      <c r="T161" s="78"/>
      <c r="U161" s="78"/>
      <c r="V161" s="78"/>
      <c r="W161" s="78"/>
      <c r="X161" s="78"/>
      <c r="Y161" s="78"/>
      <c r="Z161" s="78"/>
      <c r="AA161" s="78"/>
      <c r="AB161" s="78"/>
      <c r="AC161" s="78"/>
      <c r="AD161" s="78"/>
      <c r="AE161" s="78"/>
      <c r="AF161" s="78"/>
      <c r="AG161" s="78"/>
      <c r="AH161" s="78"/>
      <c r="AI161" s="78"/>
    </row>
    <row r="162" spans="1:35" ht="12.75" customHeight="1">
      <c r="A162" s="89">
        <v>44547</v>
      </c>
      <c r="B162" s="32" t="s">
        <v>1016</v>
      </c>
      <c r="C162" s="31" t="s">
        <v>1017</v>
      </c>
      <c r="D162" s="31" t="s">
        <v>966</v>
      </c>
      <c r="E162" s="31" t="s">
        <v>577</v>
      </c>
      <c r="F162" s="90">
        <v>710632</v>
      </c>
      <c r="G162" s="32">
        <v>106.16</v>
      </c>
      <c r="H162" s="32" t="s">
        <v>880</v>
      </c>
      <c r="I162" s="78"/>
      <c r="J162" s="78"/>
      <c r="K162" s="78"/>
      <c r="L162" s="78"/>
      <c r="M162" s="78"/>
      <c r="N162" s="78"/>
      <c r="O162" s="78"/>
      <c r="P162" s="78"/>
      <c r="Q162" s="78"/>
      <c r="R162" s="78"/>
      <c r="S162" s="78"/>
      <c r="T162" s="78"/>
      <c r="U162" s="78"/>
      <c r="V162" s="78"/>
      <c r="W162" s="78"/>
      <c r="X162" s="78"/>
      <c r="Y162" s="78"/>
      <c r="Z162" s="78"/>
      <c r="AA162" s="78"/>
      <c r="AB162" s="78"/>
      <c r="AC162" s="78"/>
      <c r="AD162" s="78"/>
      <c r="AE162" s="78"/>
      <c r="AF162" s="78"/>
      <c r="AG162" s="78"/>
      <c r="AH162" s="78"/>
      <c r="AI162" s="78"/>
    </row>
    <row r="163" spans="1:35" ht="12.75" customHeight="1">
      <c r="A163" s="89">
        <v>44547</v>
      </c>
      <c r="B163" s="32" t="s">
        <v>1016</v>
      </c>
      <c r="C163" s="31" t="s">
        <v>1017</v>
      </c>
      <c r="D163" s="31" t="s">
        <v>879</v>
      </c>
      <c r="E163" s="31" t="s">
        <v>577</v>
      </c>
      <c r="F163" s="90">
        <v>427963</v>
      </c>
      <c r="G163" s="32">
        <v>105.49</v>
      </c>
      <c r="H163" s="32" t="s">
        <v>880</v>
      </c>
      <c r="I163" s="78"/>
      <c r="J163" s="78"/>
      <c r="K163" s="78"/>
      <c r="L163" s="78"/>
      <c r="M163" s="78"/>
      <c r="N163" s="78"/>
      <c r="O163" s="78"/>
      <c r="P163" s="78"/>
      <c r="Q163" s="78"/>
      <c r="R163" s="78"/>
      <c r="S163" s="78"/>
      <c r="T163" s="78"/>
      <c r="U163" s="78"/>
      <c r="V163" s="78"/>
      <c r="W163" s="78"/>
      <c r="X163" s="78"/>
      <c r="Y163" s="78"/>
      <c r="Z163" s="78"/>
      <c r="AA163" s="78"/>
      <c r="AB163" s="78"/>
      <c r="AC163" s="78"/>
      <c r="AD163" s="78"/>
      <c r="AE163" s="78"/>
      <c r="AF163" s="78"/>
      <c r="AG163" s="78"/>
      <c r="AH163" s="78"/>
      <c r="AI163" s="78"/>
    </row>
    <row r="164" spans="1:35" ht="12.75" customHeight="1">
      <c r="A164" s="89">
        <v>44547</v>
      </c>
      <c r="B164" s="32" t="s">
        <v>1016</v>
      </c>
      <c r="C164" s="31" t="s">
        <v>1017</v>
      </c>
      <c r="D164" s="31" t="s">
        <v>965</v>
      </c>
      <c r="E164" s="31" t="s">
        <v>577</v>
      </c>
      <c r="F164" s="90">
        <v>396943</v>
      </c>
      <c r="G164" s="32">
        <v>105.86</v>
      </c>
      <c r="H164" s="32" t="s">
        <v>880</v>
      </c>
      <c r="I164" s="78"/>
      <c r="J164" s="78"/>
      <c r="K164" s="78"/>
      <c r="L164" s="78"/>
      <c r="M164" s="78"/>
      <c r="N164" s="78"/>
      <c r="O164" s="78"/>
      <c r="P164" s="78"/>
      <c r="Q164" s="78"/>
      <c r="R164" s="78"/>
      <c r="S164" s="78"/>
      <c r="T164" s="78"/>
      <c r="U164" s="78"/>
      <c r="V164" s="78"/>
      <c r="W164" s="78"/>
      <c r="X164" s="78"/>
      <c r="Y164" s="78"/>
      <c r="Z164" s="78"/>
      <c r="AA164" s="78"/>
      <c r="AB164" s="78"/>
      <c r="AC164" s="78"/>
      <c r="AD164" s="78"/>
      <c r="AE164" s="78"/>
      <c r="AF164" s="78"/>
      <c r="AG164" s="78"/>
      <c r="AH164" s="78"/>
      <c r="AI164" s="78"/>
    </row>
    <row r="165" spans="1:35" ht="12.75" customHeight="1">
      <c r="A165" s="89"/>
      <c r="B165" s="32"/>
      <c r="C165" s="31"/>
      <c r="D165" s="31"/>
      <c r="E165" s="31"/>
      <c r="F165" s="90"/>
      <c r="G165" s="32"/>
      <c r="H165" s="32"/>
      <c r="I165" s="78"/>
      <c r="J165" s="78"/>
      <c r="K165" s="78"/>
      <c r="L165" s="78"/>
      <c r="M165" s="78"/>
      <c r="N165" s="78"/>
      <c r="O165" s="78"/>
      <c r="P165" s="78"/>
      <c r="Q165" s="78"/>
      <c r="R165" s="78"/>
      <c r="S165" s="78"/>
      <c r="T165" s="78"/>
      <c r="U165" s="78"/>
      <c r="V165" s="78"/>
      <c r="W165" s="78"/>
      <c r="X165" s="78"/>
      <c r="Y165" s="78"/>
      <c r="Z165" s="78"/>
      <c r="AA165" s="78"/>
      <c r="AB165" s="78"/>
      <c r="AC165" s="78"/>
      <c r="AD165" s="78"/>
      <c r="AE165" s="78"/>
      <c r="AF165" s="78"/>
      <c r="AG165" s="78"/>
      <c r="AH165" s="78"/>
      <c r="AI165" s="78"/>
    </row>
    <row r="166" spans="1:35" ht="12.75" customHeight="1">
      <c r="A166" s="89"/>
      <c r="B166" s="32"/>
      <c r="C166" s="31"/>
      <c r="D166" s="31"/>
      <c r="E166" s="31"/>
      <c r="F166" s="90"/>
      <c r="G166" s="32"/>
      <c r="H166" s="32"/>
      <c r="I166" s="78"/>
      <c r="J166" s="78"/>
      <c r="K166" s="78"/>
      <c r="L166" s="78"/>
      <c r="M166" s="78"/>
      <c r="N166" s="78"/>
      <c r="O166" s="78"/>
      <c r="P166" s="78"/>
      <c r="Q166" s="78"/>
      <c r="R166" s="78"/>
      <c r="S166" s="78"/>
      <c r="T166" s="78"/>
      <c r="U166" s="78"/>
      <c r="V166" s="78"/>
      <c r="W166" s="78"/>
      <c r="X166" s="78"/>
      <c r="Y166" s="78"/>
      <c r="Z166" s="78"/>
      <c r="AA166" s="78"/>
      <c r="AB166" s="78"/>
      <c r="AC166" s="78"/>
      <c r="AD166" s="78"/>
      <c r="AE166" s="78"/>
      <c r="AF166" s="78"/>
      <c r="AG166" s="78"/>
      <c r="AH166" s="78"/>
      <c r="AI166" s="78"/>
    </row>
    <row r="167" spans="1:35" ht="12.75" customHeight="1">
      <c r="A167" s="89"/>
      <c r="B167" s="32"/>
      <c r="C167" s="31"/>
      <c r="D167" s="31"/>
      <c r="E167" s="31"/>
      <c r="F167" s="90"/>
      <c r="G167" s="32"/>
      <c r="H167" s="32"/>
      <c r="I167" s="78"/>
      <c r="J167" s="78"/>
      <c r="K167" s="78"/>
      <c r="L167" s="78"/>
      <c r="M167" s="78"/>
      <c r="N167" s="78"/>
      <c r="O167" s="78"/>
      <c r="P167" s="78"/>
      <c r="Q167" s="78"/>
      <c r="R167" s="78"/>
      <c r="S167" s="78"/>
      <c r="T167" s="78"/>
      <c r="U167" s="78"/>
      <c r="V167" s="78"/>
      <c r="W167" s="78"/>
      <c r="X167" s="78"/>
      <c r="Y167" s="78"/>
      <c r="Z167" s="78"/>
      <c r="AA167" s="78"/>
      <c r="AB167" s="78"/>
      <c r="AC167" s="78"/>
      <c r="AD167" s="78"/>
      <c r="AE167" s="78"/>
      <c r="AF167" s="78"/>
      <c r="AG167" s="78"/>
      <c r="AH167" s="78"/>
      <c r="AI167" s="78"/>
    </row>
    <row r="168" spans="1:35" ht="12.75" customHeight="1">
      <c r="A168" s="89"/>
      <c r="B168" s="32"/>
      <c r="C168" s="31"/>
      <c r="D168" s="31"/>
      <c r="E168" s="31"/>
      <c r="F168" s="90"/>
      <c r="G168" s="32"/>
      <c r="H168" s="32"/>
      <c r="I168" s="78"/>
      <c r="J168" s="78"/>
      <c r="K168" s="78"/>
      <c r="L168" s="78"/>
      <c r="M168" s="78"/>
      <c r="N168" s="78"/>
      <c r="O168" s="78"/>
      <c r="P168" s="78"/>
      <c r="Q168" s="78"/>
      <c r="R168" s="78"/>
      <c r="S168" s="78"/>
      <c r="T168" s="78"/>
      <c r="U168" s="78"/>
      <c r="V168" s="78"/>
      <c r="W168" s="78"/>
      <c r="X168" s="78"/>
      <c r="Y168" s="78"/>
      <c r="Z168" s="78"/>
      <c r="AA168" s="78"/>
      <c r="AB168" s="78"/>
      <c r="AC168" s="78"/>
      <c r="AD168" s="78"/>
      <c r="AE168" s="78"/>
      <c r="AF168" s="78"/>
      <c r="AG168" s="78"/>
      <c r="AH168" s="78"/>
      <c r="AI168" s="78"/>
    </row>
    <row r="169" spans="1:35" ht="12.75" customHeight="1">
      <c r="A169" s="89"/>
      <c r="B169" s="32"/>
      <c r="C169" s="31"/>
      <c r="D169" s="31"/>
      <c r="E169" s="31"/>
      <c r="F169" s="90"/>
      <c r="G169" s="32"/>
      <c r="H169" s="32"/>
      <c r="I169" s="78"/>
      <c r="J169" s="78"/>
      <c r="K169" s="78"/>
      <c r="L169" s="78"/>
      <c r="M169" s="78"/>
      <c r="N169" s="78"/>
      <c r="O169" s="78"/>
      <c r="P169" s="78"/>
      <c r="Q169" s="78"/>
      <c r="R169" s="78"/>
      <c r="S169" s="78"/>
      <c r="T169" s="78"/>
      <c r="U169" s="78"/>
      <c r="V169" s="78"/>
      <c r="W169" s="78"/>
      <c r="X169" s="78"/>
      <c r="Y169" s="78"/>
      <c r="Z169" s="78"/>
      <c r="AA169" s="78"/>
      <c r="AB169" s="78"/>
      <c r="AC169" s="78"/>
      <c r="AD169" s="78"/>
      <c r="AE169" s="78"/>
      <c r="AF169" s="78"/>
      <c r="AG169" s="78"/>
      <c r="AH169" s="78"/>
      <c r="AI169" s="78"/>
    </row>
    <row r="170" spans="1:35" ht="12.75" customHeight="1">
      <c r="A170" s="89"/>
      <c r="B170" s="32"/>
      <c r="C170" s="31"/>
      <c r="D170" s="31"/>
      <c r="E170" s="31"/>
      <c r="F170" s="90"/>
      <c r="G170" s="32"/>
      <c r="H170" s="32"/>
      <c r="I170" s="78"/>
      <c r="J170" s="78"/>
      <c r="K170" s="78"/>
      <c r="L170" s="78"/>
      <c r="M170" s="78"/>
      <c r="N170" s="78"/>
      <c r="O170" s="78"/>
      <c r="P170" s="78"/>
      <c r="Q170" s="78"/>
      <c r="R170" s="78"/>
      <c r="S170" s="78"/>
      <c r="T170" s="78"/>
      <c r="U170" s="78"/>
      <c r="V170" s="78"/>
      <c r="W170" s="78"/>
      <c r="X170" s="78"/>
      <c r="Y170" s="78"/>
      <c r="Z170" s="78"/>
      <c r="AA170" s="78"/>
      <c r="AB170" s="78"/>
      <c r="AC170" s="78"/>
      <c r="AD170" s="78"/>
      <c r="AE170" s="78"/>
      <c r="AF170" s="78"/>
      <c r="AG170" s="78"/>
      <c r="AH170" s="78"/>
      <c r="AI170" s="78"/>
    </row>
    <row r="171" spans="1:35" ht="12.75" customHeight="1">
      <c r="A171" s="89"/>
      <c r="B171" s="32"/>
      <c r="C171" s="31"/>
      <c r="D171" s="31"/>
      <c r="E171" s="31"/>
      <c r="F171" s="90"/>
      <c r="G171" s="32"/>
      <c r="H171" s="32"/>
      <c r="I171" s="78"/>
      <c r="J171" s="78"/>
      <c r="K171" s="78"/>
      <c r="L171" s="78"/>
      <c r="M171" s="78"/>
      <c r="N171" s="78"/>
      <c r="O171" s="78"/>
      <c r="P171" s="78"/>
      <c r="Q171" s="78"/>
      <c r="R171" s="78"/>
      <c r="S171" s="78"/>
      <c r="T171" s="78"/>
      <c r="U171" s="78"/>
      <c r="V171" s="78"/>
      <c r="W171" s="78"/>
      <c r="X171" s="78"/>
      <c r="Y171" s="78"/>
      <c r="Z171" s="78"/>
      <c r="AA171" s="78"/>
      <c r="AB171" s="78"/>
      <c r="AC171" s="78"/>
      <c r="AD171" s="78"/>
      <c r="AE171" s="78"/>
      <c r="AF171" s="78"/>
      <c r="AG171" s="78"/>
      <c r="AH171" s="78"/>
      <c r="AI171" s="78"/>
    </row>
    <row r="172" spans="1:35" ht="12.75" customHeight="1">
      <c r="A172" s="89"/>
      <c r="B172" s="32"/>
      <c r="C172" s="31"/>
      <c r="D172" s="31"/>
      <c r="E172" s="31"/>
      <c r="F172" s="90"/>
      <c r="G172" s="32"/>
      <c r="H172" s="32"/>
      <c r="I172" s="78"/>
      <c r="J172" s="78"/>
      <c r="K172" s="78"/>
      <c r="L172" s="78"/>
      <c r="M172" s="78"/>
      <c r="N172" s="78"/>
      <c r="O172" s="78"/>
      <c r="P172" s="78"/>
      <c r="Q172" s="78"/>
      <c r="R172" s="78"/>
      <c r="S172" s="78"/>
      <c r="T172" s="78"/>
      <c r="U172" s="78"/>
      <c r="V172" s="78"/>
      <c r="W172" s="78"/>
      <c r="X172" s="78"/>
      <c r="Y172" s="78"/>
      <c r="Z172" s="78"/>
      <c r="AA172" s="78"/>
      <c r="AB172" s="78"/>
      <c r="AC172" s="78"/>
      <c r="AD172" s="78"/>
      <c r="AE172" s="78"/>
      <c r="AF172" s="78"/>
      <c r="AG172" s="78"/>
      <c r="AH172" s="78"/>
      <c r="AI172" s="78"/>
    </row>
    <row r="173" spans="1:35" ht="12.75" customHeight="1">
      <c r="A173" s="89"/>
      <c r="B173" s="32"/>
      <c r="C173" s="31"/>
      <c r="D173" s="31"/>
      <c r="E173" s="31"/>
      <c r="F173" s="90"/>
      <c r="G173" s="32"/>
      <c r="H173" s="32"/>
      <c r="I173" s="78"/>
      <c r="J173" s="78"/>
      <c r="K173" s="78"/>
      <c r="L173" s="78"/>
      <c r="M173" s="78"/>
      <c r="N173" s="78"/>
      <c r="O173" s="78"/>
      <c r="P173" s="78"/>
      <c r="Q173" s="78"/>
      <c r="R173" s="78"/>
      <c r="S173" s="78"/>
      <c r="T173" s="78"/>
      <c r="U173" s="78"/>
      <c r="V173" s="78"/>
      <c r="W173" s="78"/>
      <c r="X173" s="78"/>
      <c r="Y173" s="78"/>
      <c r="Z173" s="78"/>
      <c r="AA173" s="78"/>
      <c r="AB173" s="78"/>
      <c r="AC173" s="78"/>
      <c r="AD173" s="78"/>
      <c r="AE173" s="78"/>
      <c r="AF173" s="78"/>
      <c r="AG173" s="78"/>
      <c r="AH173" s="78"/>
      <c r="AI173" s="78"/>
    </row>
    <row r="174" spans="1:35" ht="12.75" customHeight="1">
      <c r="A174" s="89"/>
      <c r="B174" s="32"/>
      <c r="C174" s="31"/>
      <c r="D174" s="31"/>
      <c r="E174" s="31"/>
      <c r="F174" s="90"/>
      <c r="G174" s="32"/>
      <c r="H174" s="32"/>
      <c r="I174" s="78"/>
      <c r="J174" s="78"/>
      <c r="K174" s="78"/>
      <c r="L174" s="78"/>
      <c r="M174" s="78"/>
      <c r="N174" s="78"/>
      <c r="O174" s="78"/>
      <c r="P174" s="78"/>
      <c r="Q174" s="78"/>
      <c r="R174" s="78"/>
      <c r="S174" s="78"/>
      <c r="T174" s="78"/>
      <c r="U174" s="78"/>
      <c r="V174" s="78"/>
      <c r="W174" s="78"/>
      <c r="X174" s="78"/>
      <c r="Y174" s="78"/>
      <c r="Z174" s="78"/>
      <c r="AA174" s="78"/>
      <c r="AB174" s="78"/>
      <c r="AC174" s="78"/>
      <c r="AD174" s="78"/>
      <c r="AE174" s="78"/>
      <c r="AF174" s="78"/>
      <c r="AG174" s="78"/>
      <c r="AH174" s="78"/>
      <c r="AI174" s="78"/>
    </row>
    <row r="175" spans="1:35" ht="12.75" customHeight="1">
      <c r="A175" s="89"/>
      <c r="B175" s="32"/>
      <c r="C175" s="31"/>
      <c r="D175" s="31"/>
      <c r="E175" s="31"/>
      <c r="F175" s="90"/>
      <c r="G175" s="32"/>
      <c r="H175" s="32"/>
      <c r="I175" s="78"/>
      <c r="J175" s="78"/>
      <c r="K175" s="78"/>
      <c r="L175" s="78"/>
      <c r="M175" s="78"/>
      <c r="N175" s="78"/>
      <c r="O175" s="78"/>
      <c r="P175" s="78"/>
      <c r="Q175" s="78"/>
      <c r="R175" s="78"/>
      <c r="S175" s="78"/>
      <c r="T175" s="78"/>
      <c r="U175" s="78"/>
      <c r="V175" s="78"/>
      <c r="W175" s="78"/>
      <c r="X175" s="78"/>
      <c r="Y175" s="78"/>
      <c r="Z175" s="78"/>
      <c r="AA175" s="78"/>
      <c r="AB175" s="78"/>
      <c r="AC175" s="78"/>
      <c r="AD175" s="78"/>
      <c r="AE175" s="78"/>
      <c r="AF175" s="78"/>
      <c r="AG175" s="78"/>
      <c r="AH175" s="78"/>
      <c r="AI175" s="78"/>
    </row>
    <row r="176" spans="1:35" ht="12.75" customHeight="1">
      <c r="A176" s="89"/>
      <c r="B176" s="32"/>
      <c r="C176" s="31"/>
      <c r="D176" s="31"/>
      <c r="E176" s="31"/>
      <c r="F176" s="90"/>
      <c r="G176" s="32"/>
      <c r="H176" s="32"/>
      <c r="I176" s="78"/>
      <c r="J176" s="78"/>
      <c r="K176" s="78"/>
      <c r="L176" s="78"/>
      <c r="M176" s="78"/>
      <c r="N176" s="78"/>
      <c r="O176" s="78"/>
      <c r="P176" s="78"/>
      <c r="Q176" s="78"/>
      <c r="R176" s="78"/>
      <c r="S176" s="78"/>
      <c r="T176" s="78"/>
      <c r="U176" s="78"/>
      <c r="V176" s="78"/>
      <c r="W176" s="78"/>
      <c r="X176" s="78"/>
      <c r="Y176" s="78"/>
      <c r="Z176" s="78"/>
      <c r="AA176" s="78"/>
      <c r="AB176" s="78"/>
      <c r="AC176" s="78"/>
      <c r="AD176" s="78"/>
      <c r="AE176" s="78"/>
      <c r="AF176" s="78"/>
      <c r="AG176" s="78"/>
      <c r="AH176" s="78"/>
      <c r="AI176" s="78"/>
    </row>
    <row r="177" spans="1:35" ht="12.75" customHeight="1">
      <c r="A177" s="89"/>
      <c r="B177" s="32"/>
      <c r="C177" s="31"/>
      <c r="D177" s="31"/>
      <c r="E177" s="31"/>
      <c r="F177" s="90"/>
      <c r="G177" s="32"/>
      <c r="H177" s="32"/>
      <c r="I177" s="78"/>
      <c r="J177" s="78"/>
      <c r="K177" s="78"/>
      <c r="L177" s="78"/>
      <c r="M177" s="78"/>
      <c r="N177" s="78"/>
      <c r="O177" s="78"/>
      <c r="P177" s="78"/>
      <c r="Q177" s="78"/>
      <c r="R177" s="78"/>
      <c r="S177" s="78"/>
      <c r="T177" s="78"/>
      <c r="U177" s="78"/>
      <c r="V177" s="78"/>
      <c r="W177" s="78"/>
      <c r="X177" s="78"/>
      <c r="Y177" s="78"/>
      <c r="Z177" s="78"/>
      <c r="AA177" s="78"/>
      <c r="AB177" s="78"/>
      <c r="AC177" s="78"/>
      <c r="AD177" s="78"/>
      <c r="AE177" s="78"/>
      <c r="AF177" s="78"/>
      <c r="AG177" s="78"/>
      <c r="AH177" s="78"/>
      <c r="AI177" s="78"/>
    </row>
    <row r="178" spans="1:35" ht="12.75" customHeight="1">
      <c r="A178" s="89"/>
      <c r="B178" s="32"/>
      <c r="C178" s="31"/>
      <c r="D178" s="31"/>
      <c r="E178" s="31"/>
      <c r="F178" s="90"/>
      <c r="G178" s="32"/>
      <c r="H178" s="32"/>
      <c r="I178" s="78"/>
      <c r="J178" s="78"/>
      <c r="K178" s="78"/>
      <c r="L178" s="78"/>
      <c r="M178" s="78"/>
      <c r="N178" s="78"/>
      <c r="O178" s="78"/>
      <c r="P178" s="78"/>
      <c r="Q178" s="78"/>
      <c r="R178" s="78"/>
      <c r="S178" s="78"/>
      <c r="T178" s="78"/>
      <c r="U178" s="78"/>
      <c r="V178" s="78"/>
      <c r="W178" s="78"/>
      <c r="X178" s="78"/>
      <c r="Y178" s="78"/>
      <c r="Z178" s="78"/>
      <c r="AA178" s="78"/>
      <c r="AB178" s="78"/>
      <c r="AC178" s="78"/>
      <c r="AD178" s="78"/>
      <c r="AE178" s="78"/>
      <c r="AF178" s="78"/>
      <c r="AG178" s="78"/>
      <c r="AH178" s="78"/>
      <c r="AI178" s="78"/>
    </row>
    <row r="179" spans="1:35" ht="12.75" customHeight="1">
      <c r="A179" s="89"/>
      <c r="B179" s="32"/>
      <c r="C179" s="31"/>
      <c r="D179" s="31"/>
      <c r="E179" s="31"/>
      <c r="F179" s="90"/>
      <c r="G179" s="32"/>
      <c r="H179" s="32"/>
      <c r="I179" s="78"/>
      <c r="J179" s="78"/>
      <c r="K179" s="78"/>
      <c r="L179" s="78"/>
      <c r="M179" s="78"/>
      <c r="N179" s="78"/>
      <c r="O179" s="78"/>
      <c r="P179" s="78"/>
      <c r="Q179" s="78"/>
      <c r="R179" s="78"/>
      <c r="S179" s="78"/>
      <c r="T179" s="78"/>
      <c r="U179" s="78"/>
      <c r="V179" s="78"/>
      <c r="W179" s="78"/>
      <c r="X179" s="78"/>
      <c r="Y179" s="78"/>
      <c r="Z179" s="78"/>
      <c r="AA179" s="78"/>
      <c r="AB179" s="78"/>
      <c r="AC179" s="78"/>
      <c r="AD179" s="78"/>
      <c r="AE179" s="78"/>
      <c r="AF179" s="78"/>
      <c r="AG179" s="78"/>
      <c r="AH179" s="78"/>
      <c r="AI179" s="78"/>
    </row>
    <row r="180" spans="1:35" ht="12.75" customHeight="1">
      <c r="A180" s="89"/>
      <c r="B180" s="32"/>
      <c r="C180" s="31"/>
      <c r="D180" s="31"/>
      <c r="E180" s="31"/>
      <c r="F180" s="90"/>
      <c r="G180" s="32"/>
      <c r="H180" s="32"/>
      <c r="I180" s="78"/>
      <c r="J180" s="78"/>
      <c r="K180" s="78"/>
      <c r="L180" s="78"/>
      <c r="M180" s="78"/>
      <c r="N180" s="78"/>
      <c r="O180" s="78"/>
      <c r="P180" s="78"/>
      <c r="Q180" s="78"/>
      <c r="R180" s="78"/>
      <c r="S180" s="78"/>
      <c r="T180" s="78"/>
      <c r="U180" s="78"/>
      <c r="V180" s="78"/>
      <c r="W180" s="78"/>
      <c r="X180" s="78"/>
      <c r="Y180" s="78"/>
      <c r="Z180" s="78"/>
      <c r="AA180" s="78"/>
      <c r="AB180" s="78"/>
      <c r="AC180" s="78"/>
      <c r="AD180" s="78"/>
      <c r="AE180" s="78"/>
      <c r="AF180" s="78"/>
      <c r="AG180" s="78"/>
      <c r="AH180" s="78"/>
      <c r="AI180" s="78"/>
    </row>
    <row r="181" spans="1:35" ht="12.75" customHeight="1">
      <c r="A181" s="89"/>
      <c r="B181" s="32"/>
      <c r="C181" s="31"/>
      <c r="D181" s="31"/>
      <c r="E181" s="31"/>
      <c r="F181" s="90"/>
      <c r="G181" s="32"/>
      <c r="H181" s="32"/>
      <c r="I181" s="78"/>
      <c r="J181" s="78"/>
      <c r="K181" s="78"/>
      <c r="L181" s="78"/>
      <c r="M181" s="78"/>
      <c r="N181" s="78"/>
      <c r="O181" s="78"/>
      <c r="P181" s="78"/>
      <c r="Q181" s="78"/>
      <c r="R181" s="78"/>
      <c r="S181" s="78"/>
      <c r="T181" s="78"/>
      <c r="U181" s="78"/>
      <c r="V181" s="78"/>
      <c r="W181" s="78"/>
      <c r="X181" s="78"/>
      <c r="Y181" s="78"/>
      <c r="Z181" s="78"/>
      <c r="AA181" s="78"/>
      <c r="AB181" s="78"/>
      <c r="AC181" s="78"/>
      <c r="AD181" s="78"/>
      <c r="AE181" s="78"/>
      <c r="AF181" s="78"/>
      <c r="AG181" s="78"/>
      <c r="AH181" s="78"/>
      <c r="AI181" s="78"/>
    </row>
    <row r="182" spans="1:35" ht="12.75" customHeight="1">
      <c r="A182" s="89"/>
      <c r="B182" s="32"/>
      <c r="C182" s="31"/>
      <c r="D182" s="31"/>
      <c r="E182" s="31"/>
      <c r="F182" s="90"/>
      <c r="G182" s="32"/>
      <c r="H182" s="32"/>
      <c r="I182" s="78"/>
      <c r="J182" s="78"/>
      <c r="K182" s="78"/>
      <c r="L182" s="78"/>
      <c r="M182" s="78"/>
      <c r="N182" s="78"/>
      <c r="O182" s="78"/>
      <c r="P182" s="78"/>
      <c r="Q182" s="78"/>
      <c r="R182" s="78"/>
      <c r="S182" s="78"/>
      <c r="T182" s="78"/>
      <c r="U182" s="78"/>
      <c r="V182" s="78"/>
      <c r="W182" s="78"/>
      <c r="X182" s="78"/>
      <c r="Y182" s="78"/>
      <c r="Z182" s="78"/>
      <c r="AA182" s="78"/>
      <c r="AB182" s="78"/>
      <c r="AC182" s="78"/>
      <c r="AD182" s="78"/>
      <c r="AE182" s="78"/>
      <c r="AF182" s="78"/>
      <c r="AG182" s="78"/>
      <c r="AH182" s="78"/>
      <c r="AI182" s="78"/>
    </row>
    <row r="183" spans="1:35" ht="12.75" customHeight="1">
      <c r="A183" s="89"/>
      <c r="B183" s="32"/>
      <c r="C183" s="31"/>
      <c r="D183" s="31"/>
      <c r="E183" s="31"/>
      <c r="F183" s="90"/>
      <c r="G183" s="32"/>
      <c r="H183" s="32"/>
      <c r="I183" s="78"/>
      <c r="J183" s="78"/>
      <c r="K183" s="78"/>
      <c r="L183" s="78"/>
      <c r="M183" s="78"/>
      <c r="N183" s="78"/>
      <c r="O183" s="78"/>
      <c r="P183" s="78"/>
      <c r="Q183" s="78"/>
      <c r="R183" s="78"/>
      <c r="S183" s="78"/>
      <c r="T183" s="78"/>
      <c r="U183" s="78"/>
      <c r="V183" s="78"/>
      <c r="W183" s="78"/>
      <c r="X183" s="78"/>
      <c r="Y183" s="78"/>
      <c r="Z183" s="78"/>
      <c r="AA183" s="78"/>
      <c r="AB183" s="78"/>
      <c r="AC183" s="78"/>
      <c r="AD183" s="78"/>
      <c r="AE183" s="78"/>
      <c r="AF183" s="78"/>
      <c r="AG183" s="78"/>
      <c r="AH183" s="78"/>
      <c r="AI183" s="78"/>
    </row>
    <row r="184" spans="1:35" ht="12.75" customHeight="1">
      <c r="A184" s="89"/>
      <c r="B184" s="32"/>
      <c r="C184" s="31"/>
      <c r="D184" s="31"/>
      <c r="E184" s="31"/>
      <c r="F184" s="90"/>
      <c r="G184" s="32"/>
      <c r="H184" s="32"/>
      <c r="I184" s="78"/>
      <c r="J184" s="78"/>
      <c r="K184" s="78"/>
      <c r="L184" s="78"/>
      <c r="M184" s="78"/>
      <c r="N184" s="78"/>
      <c r="O184" s="78"/>
      <c r="P184" s="78"/>
      <c r="Q184" s="78"/>
      <c r="R184" s="78"/>
      <c r="S184" s="78"/>
      <c r="T184" s="78"/>
      <c r="U184" s="78"/>
      <c r="V184" s="78"/>
      <c r="W184" s="78"/>
      <c r="X184" s="78"/>
      <c r="Y184" s="78"/>
      <c r="Z184" s="78"/>
      <c r="AA184" s="78"/>
      <c r="AB184" s="78"/>
      <c r="AC184" s="78"/>
      <c r="AD184" s="78"/>
      <c r="AE184" s="78"/>
      <c r="AF184" s="78"/>
      <c r="AG184" s="78"/>
      <c r="AH184" s="78"/>
      <c r="AI184" s="78"/>
    </row>
    <row r="185" spans="1:35" ht="12.75" customHeight="1">
      <c r="A185" s="89"/>
      <c r="B185" s="32"/>
      <c r="C185" s="31"/>
      <c r="D185" s="31"/>
      <c r="E185" s="31"/>
      <c r="F185" s="90"/>
      <c r="G185" s="32"/>
      <c r="H185" s="32"/>
      <c r="I185" s="78"/>
      <c r="J185" s="78"/>
      <c r="K185" s="78"/>
      <c r="L185" s="78"/>
      <c r="M185" s="78"/>
      <c r="N185" s="78"/>
      <c r="O185" s="78"/>
      <c r="P185" s="78"/>
      <c r="Q185" s="78"/>
      <c r="R185" s="78"/>
      <c r="S185" s="78"/>
      <c r="T185" s="78"/>
      <c r="U185" s="78"/>
      <c r="V185" s="78"/>
      <c r="W185" s="78"/>
      <c r="X185" s="78"/>
      <c r="Y185" s="78"/>
      <c r="Z185" s="78"/>
      <c r="AA185" s="78"/>
      <c r="AB185" s="78"/>
      <c r="AC185" s="78"/>
      <c r="AD185" s="78"/>
      <c r="AE185" s="78"/>
      <c r="AF185" s="78"/>
      <c r="AG185" s="78"/>
      <c r="AH185" s="78"/>
      <c r="AI185" s="78"/>
    </row>
    <row r="186" spans="1:35" ht="12.75" customHeight="1">
      <c r="A186" s="89"/>
      <c r="B186" s="32"/>
      <c r="C186" s="31"/>
      <c r="D186" s="31"/>
      <c r="E186" s="31"/>
      <c r="F186" s="90"/>
      <c r="G186" s="32"/>
      <c r="H186" s="32"/>
      <c r="I186" s="78"/>
      <c r="J186" s="78"/>
      <c r="K186" s="78"/>
      <c r="L186" s="78"/>
      <c r="M186" s="78"/>
      <c r="N186" s="78"/>
      <c r="O186" s="78"/>
      <c r="P186" s="78"/>
      <c r="Q186" s="78"/>
      <c r="R186" s="78"/>
      <c r="S186" s="78"/>
      <c r="T186" s="78"/>
      <c r="U186" s="78"/>
      <c r="V186" s="78"/>
      <c r="W186" s="78"/>
      <c r="X186" s="78"/>
      <c r="Y186" s="78"/>
      <c r="Z186" s="78"/>
      <c r="AA186" s="78"/>
      <c r="AB186" s="78"/>
      <c r="AC186" s="78"/>
      <c r="AD186" s="78"/>
      <c r="AE186" s="78"/>
      <c r="AF186" s="78"/>
      <c r="AG186" s="78"/>
      <c r="AH186" s="78"/>
      <c r="AI186" s="78"/>
    </row>
    <row r="187" spans="1:35" ht="12.75" customHeight="1">
      <c r="A187" s="89"/>
      <c r="B187" s="32"/>
      <c r="C187" s="31"/>
      <c r="D187" s="31"/>
      <c r="E187" s="31"/>
      <c r="F187" s="90"/>
      <c r="G187" s="32"/>
      <c r="H187" s="32"/>
      <c r="I187" s="78"/>
      <c r="J187" s="78"/>
      <c r="K187" s="78"/>
      <c r="L187" s="78"/>
      <c r="M187" s="78"/>
      <c r="N187" s="78"/>
      <c r="O187" s="78"/>
      <c r="P187" s="78"/>
      <c r="Q187" s="78"/>
      <c r="R187" s="78"/>
      <c r="S187" s="78"/>
      <c r="T187" s="78"/>
      <c r="U187" s="78"/>
      <c r="V187" s="78"/>
      <c r="W187" s="78"/>
      <c r="X187" s="78"/>
      <c r="Y187" s="78"/>
      <c r="Z187" s="78"/>
      <c r="AA187" s="78"/>
      <c r="AB187" s="78"/>
      <c r="AC187" s="78"/>
      <c r="AD187" s="78"/>
      <c r="AE187" s="78"/>
      <c r="AF187" s="78"/>
      <c r="AG187" s="78"/>
      <c r="AH187" s="78"/>
      <c r="AI187" s="78"/>
    </row>
    <row r="188" spans="1:35" ht="12.75" customHeight="1">
      <c r="A188" s="89"/>
      <c r="B188" s="32"/>
      <c r="C188" s="31"/>
      <c r="D188" s="31"/>
      <c r="E188" s="31"/>
      <c r="F188" s="90"/>
      <c r="G188" s="32"/>
      <c r="H188" s="32"/>
      <c r="I188" s="78"/>
      <c r="J188" s="78"/>
      <c r="K188" s="78"/>
      <c r="L188" s="78"/>
      <c r="M188" s="78"/>
      <c r="N188" s="78"/>
      <c r="O188" s="78"/>
      <c r="P188" s="78"/>
      <c r="Q188" s="78"/>
      <c r="R188" s="78"/>
      <c r="S188" s="78"/>
      <c r="T188" s="78"/>
      <c r="U188" s="78"/>
      <c r="V188" s="78"/>
      <c r="W188" s="78"/>
      <c r="X188" s="78"/>
      <c r="Y188" s="78"/>
      <c r="Z188" s="78"/>
      <c r="AA188" s="78"/>
      <c r="AB188" s="78"/>
      <c r="AC188" s="78"/>
      <c r="AD188" s="78"/>
      <c r="AE188" s="78"/>
      <c r="AF188" s="78"/>
      <c r="AG188" s="78"/>
      <c r="AH188" s="78"/>
      <c r="AI188" s="78"/>
    </row>
    <row r="189" spans="1:35" ht="12.75" customHeight="1">
      <c r="A189" s="89"/>
      <c r="B189" s="32"/>
      <c r="C189" s="31"/>
      <c r="D189" s="31"/>
      <c r="E189" s="31"/>
      <c r="F189" s="90"/>
      <c r="G189" s="32"/>
      <c r="H189" s="32"/>
      <c r="I189" s="78"/>
      <c r="J189" s="78"/>
      <c r="K189" s="78"/>
      <c r="L189" s="78"/>
      <c r="M189" s="78"/>
      <c r="N189" s="78"/>
      <c r="O189" s="78"/>
      <c r="P189" s="78"/>
      <c r="Q189" s="78"/>
      <c r="R189" s="78"/>
      <c r="S189" s="78"/>
      <c r="T189" s="78"/>
      <c r="U189" s="78"/>
      <c r="V189" s="78"/>
      <c r="W189" s="78"/>
      <c r="X189" s="78"/>
      <c r="Y189" s="78"/>
      <c r="Z189" s="78"/>
      <c r="AA189" s="78"/>
      <c r="AB189" s="78"/>
      <c r="AC189" s="78"/>
      <c r="AD189" s="78"/>
      <c r="AE189" s="78"/>
      <c r="AF189" s="78"/>
      <c r="AG189" s="78"/>
      <c r="AH189" s="78"/>
      <c r="AI189" s="78"/>
    </row>
    <row r="190" spans="1:35" ht="12.75" customHeight="1">
      <c r="A190" s="89"/>
      <c r="B190" s="32"/>
      <c r="C190" s="31"/>
      <c r="D190" s="31"/>
      <c r="E190" s="31"/>
      <c r="F190" s="90"/>
      <c r="G190" s="32"/>
      <c r="H190" s="32"/>
      <c r="I190" s="78"/>
      <c r="J190" s="78"/>
      <c r="K190" s="78"/>
      <c r="L190" s="78"/>
      <c r="M190" s="78"/>
      <c r="N190" s="78"/>
      <c r="O190" s="78"/>
      <c r="P190" s="78"/>
      <c r="Q190" s="78"/>
      <c r="R190" s="78"/>
      <c r="S190" s="78"/>
      <c r="T190" s="78"/>
      <c r="U190" s="78"/>
      <c r="V190" s="78"/>
      <c r="W190" s="78"/>
      <c r="X190" s="78"/>
      <c r="Y190" s="78"/>
      <c r="Z190" s="78"/>
      <c r="AA190" s="78"/>
      <c r="AB190" s="78"/>
      <c r="AC190" s="78"/>
      <c r="AD190" s="78"/>
      <c r="AE190" s="78"/>
      <c r="AF190" s="78"/>
      <c r="AG190" s="78"/>
      <c r="AH190" s="78"/>
      <c r="AI190" s="78"/>
    </row>
    <row r="191" spans="1:35" ht="12.75" customHeight="1">
      <c r="A191" s="89"/>
      <c r="B191" s="32"/>
      <c r="C191" s="31"/>
      <c r="D191" s="31"/>
      <c r="E191" s="31"/>
      <c r="F191" s="90"/>
      <c r="G191" s="32"/>
      <c r="H191" s="32"/>
      <c r="I191" s="78"/>
      <c r="J191" s="78"/>
      <c r="K191" s="78"/>
      <c r="L191" s="78"/>
      <c r="M191" s="78"/>
      <c r="N191" s="78"/>
      <c r="O191" s="78"/>
      <c r="P191" s="78"/>
      <c r="Q191" s="78"/>
      <c r="R191" s="78"/>
      <c r="S191" s="78"/>
      <c r="T191" s="78"/>
      <c r="U191" s="78"/>
      <c r="V191" s="78"/>
      <c r="W191" s="78"/>
      <c r="X191" s="78"/>
      <c r="Y191" s="78"/>
      <c r="Z191" s="78"/>
      <c r="AA191" s="78"/>
      <c r="AB191" s="78"/>
      <c r="AC191" s="78"/>
      <c r="AD191" s="78"/>
      <c r="AE191" s="78"/>
      <c r="AF191" s="78"/>
      <c r="AG191" s="78"/>
      <c r="AH191" s="78"/>
      <c r="AI191" s="78"/>
    </row>
    <row r="192" spans="1:35" ht="12.75" customHeight="1">
      <c r="A192" s="89"/>
      <c r="B192" s="32"/>
      <c r="C192" s="31"/>
      <c r="D192" s="31"/>
      <c r="E192" s="31"/>
      <c r="F192" s="90"/>
      <c r="G192" s="32"/>
      <c r="H192" s="32"/>
      <c r="I192" s="78"/>
      <c r="J192" s="78"/>
      <c r="K192" s="78"/>
      <c r="L192" s="78"/>
      <c r="M192" s="78"/>
      <c r="N192" s="78"/>
      <c r="O192" s="78"/>
      <c r="P192" s="78"/>
      <c r="Q192" s="78"/>
      <c r="R192" s="78"/>
      <c r="S192" s="78"/>
      <c r="T192" s="78"/>
      <c r="U192" s="78"/>
      <c r="V192" s="78"/>
      <c r="W192" s="78"/>
      <c r="X192" s="78"/>
      <c r="Y192" s="78"/>
      <c r="Z192" s="78"/>
      <c r="AA192" s="78"/>
      <c r="AB192" s="78"/>
      <c r="AC192" s="78"/>
      <c r="AD192" s="78"/>
      <c r="AE192" s="78"/>
      <c r="AF192" s="78"/>
      <c r="AG192" s="78"/>
      <c r="AH192" s="78"/>
      <c r="AI192" s="78"/>
    </row>
    <row r="193" spans="1:35" ht="12.75" customHeight="1">
      <c r="A193" s="89"/>
      <c r="B193" s="32"/>
      <c r="C193" s="31"/>
      <c r="D193" s="31"/>
      <c r="E193" s="31"/>
      <c r="F193" s="90"/>
      <c r="G193" s="32"/>
      <c r="H193" s="32"/>
      <c r="I193" s="78"/>
      <c r="J193" s="78"/>
      <c r="K193" s="78"/>
      <c r="L193" s="78"/>
      <c r="M193" s="78"/>
      <c r="N193" s="78"/>
      <c r="O193" s="78"/>
      <c r="P193" s="78"/>
      <c r="Q193" s="78"/>
      <c r="R193" s="78"/>
      <c r="S193" s="78"/>
      <c r="T193" s="78"/>
      <c r="U193" s="78"/>
      <c r="V193" s="78"/>
      <c r="W193" s="78"/>
      <c r="X193" s="78"/>
      <c r="Y193" s="78"/>
      <c r="Z193" s="78"/>
      <c r="AA193" s="78"/>
      <c r="AB193" s="78"/>
      <c r="AC193" s="78"/>
      <c r="AD193" s="78"/>
      <c r="AE193" s="78"/>
      <c r="AF193" s="78"/>
      <c r="AG193" s="78"/>
      <c r="AH193" s="78"/>
      <c r="AI193" s="78"/>
    </row>
    <row r="194" spans="1:35" ht="12.75" customHeight="1">
      <c r="A194" s="89"/>
      <c r="B194" s="32"/>
      <c r="C194" s="31"/>
      <c r="D194" s="31"/>
      <c r="E194" s="31"/>
      <c r="F194" s="90"/>
      <c r="G194" s="32"/>
      <c r="H194" s="32"/>
      <c r="I194" s="78"/>
      <c r="J194" s="78"/>
      <c r="K194" s="78"/>
      <c r="L194" s="78"/>
      <c r="M194" s="78"/>
      <c r="N194" s="78"/>
      <c r="O194" s="78"/>
      <c r="P194" s="78"/>
      <c r="Q194" s="78"/>
      <c r="R194" s="78"/>
      <c r="S194" s="78"/>
      <c r="T194" s="78"/>
      <c r="U194" s="78"/>
      <c r="V194" s="78"/>
      <c r="W194" s="78"/>
      <c r="X194" s="78"/>
      <c r="Y194" s="78"/>
      <c r="Z194" s="78"/>
      <c r="AA194" s="78"/>
      <c r="AB194" s="78"/>
      <c r="AC194" s="78"/>
      <c r="AD194" s="78"/>
      <c r="AE194" s="78"/>
      <c r="AF194" s="78"/>
      <c r="AG194" s="78"/>
      <c r="AH194" s="78"/>
      <c r="AI194" s="78"/>
    </row>
    <row r="195" spans="1:35" ht="12.75" customHeight="1">
      <c r="A195" s="89"/>
      <c r="B195" s="32"/>
      <c r="C195" s="31"/>
      <c r="D195" s="31"/>
      <c r="E195" s="31"/>
      <c r="F195" s="90"/>
      <c r="G195" s="32"/>
      <c r="H195" s="32"/>
      <c r="I195" s="78"/>
      <c r="J195" s="78"/>
      <c r="K195" s="78"/>
      <c r="L195" s="78"/>
      <c r="M195" s="78"/>
      <c r="N195" s="78"/>
      <c r="O195" s="78"/>
      <c r="P195" s="78"/>
      <c r="Q195" s="78"/>
      <c r="R195" s="78"/>
      <c r="S195" s="78"/>
      <c r="T195" s="78"/>
      <c r="U195" s="78"/>
      <c r="V195" s="78"/>
      <c r="W195" s="78"/>
      <c r="X195" s="78"/>
      <c r="Y195" s="78"/>
      <c r="Z195" s="78"/>
      <c r="AA195" s="78"/>
      <c r="AB195" s="78"/>
      <c r="AC195" s="78"/>
      <c r="AD195" s="78"/>
      <c r="AE195" s="78"/>
      <c r="AF195" s="78"/>
      <c r="AG195" s="78"/>
      <c r="AH195" s="78"/>
      <c r="AI195" s="78"/>
    </row>
    <row r="196" spans="1:35" ht="12.75" customHeight="1">
      <c r="A196" s="89"/>
      <c r="B196" s="32"/>
      <c r="C196" s="31"/>
      <c r="D196" s="31"/>
      <c r="E196" s="31"/>
      <c r="F196" s="90"/>
      <c r="G196" s="32"/>
      <c r="H196" s="32"/>
      <c r="I196" s="78"/>
      <c r="J196" s="78"/>
      <c r="K196" s="78"/>
      <c r="L196" s="78"/>
      <c r="M196" s="78"/>
      <c r="N196" s="78"/>
      <c r="O196" s="78"/>
      <c r="P196" s="78"/>
      <c r="Q196" s="78"/>
      <c r="R196" s="78"/>
      <c r="S196" s="78"/>
      <c r="T196" s="78"/>
      <c r="U196" s="78"/>
      <c r="V196" s="78"/>
      <c r="W196" s="78"/>
      <c r="X196" s="78"/>
      <c r="Y196" s="78"/>
      <c r="Z196" s="78"/>
      <c r="AA196" s="78"/>
      <c r="AB196" s="78"/>
      <c r="AC196" s="78"/>
      <c r="AD196" s="78"/>
      <c r="AE196" s="78"/>
      <c r="AF196" s="78"/>
      <c r="AG196" s="78"/>
      <c r="AH196" s="78"/>
      <c r="AI196" s="78"/>
    </row>
    <row r="197" spans="1:35" ht="12.75" customHeight="1">
      <c r="A197" s="89"/>
      <c r="B197" s="32"/>
      <c r="C197" s="31"/>
      <c r="D197" s="31"/>
      <c r="E197" s="31"/>
      <c r="F197" s="90"/>
      <c r="G197" s="32"/>
      <c r="H197" s="32"/>
      <c r="I197" s="78"/>
      <c r="J197" s="78"/>
      <c r="K197" s="78"/>
      <c r="L197" s="78"/>
      <c r="M197" s="78"/>
      <c r="N197" s="78"/>
      <c r="O197" s="78"/>
      <c r="P197" s="78"/>
      <c r="Q197" s="78"/>
      <c r="R197" s="78"/>
      <c r="S197" s="78"/>
      <c r="T197" s="78"/>
      <c r="U197" s="78"/>
      <c r="V197" s="78"/>
      <c r="W197" s="78"/>
      <c r="X197" s="78"/>
      <c r="Y197" s="78"/>
      <c r="Z197" s="78"/>
      <c r="AA197" s="78"/>
      <c r="AB197" s="78"/>
      <c r="AC197" s="78"/>
      <c r="AD197" s="78"/>
      <c r="AE197" s="78"/>
      <c r="AF197" s="78"/>
      <c r="AG197" s="78"/>
      <c r="AH197" s="78"/>
      <c r="AI197" s="78"/>
    </row>
    <row r="198" spans="1:35" ht="12.75" customHeight="1">
      <c r="A198" s="89"/>
      <c r="B198" s="32"/>
      <c r="C198" s="31"/>
      <c r="D198" s="31"/>
      <c r="E198" s="31"/>
      <c r="F198" s="90"/>
      <c r="G198" s="32"/>
      <c r="H198" s="32"/>
      <c r="I198" s="78"/>
      <c r="J198" s="78"/>
      <c r="K198" s="78"/>
      <c r="L198" s="78"/>
      <c r="M198" s="78"/>
      <c r="N198" s="78"/>
      <c r="O198" s="78"/>
      <c r="P198" s="78"/>
      <c r="Q198" s="78"/>
      <c r="R198" s="78"/>
      <c r="S198" s="78"/>
      <c r="T198" s="78"/>
      <c r="U198" s="78"/>
      <c r="V198" s="78"/>
      <c r="W198" s="78"/>
      <c r="X198" s="78"/>
      <c r="Y198" s="78"/>
      <c r="Z198" s="78"/>
      <c r="AA198" s="78"/>
      <c r="AB198" s="78"/>
      <c r="AC198" s="78"/>
      <c r="AD198" s="78"/>
      <c r="AE198" s="78"/>
      <c r="AF198" s="78"/>
      <c r="AG198" s="78"/>
      <c r="AH198" s="78"/>
      <c r="AI198" s="78"/>
    </row>
    <row r="199" spans="1:35" ht="12.75" customHeight="1">
      <c r="A199" s="89"/>
      <c r="B199" s="32"/>
      <c r="C199" s="31"/>
      <c r="D199" s="31"/>
      <c r="E199" s="31"/>
      <c r="F199" s="90"/>
      <c r="G199" s="32"/>
      <c r="H199" s="32"/>
      <c r="I199" s="78"/>
      <c r="J199" s="78"/>
      <c r="K199" s="78"/>
      <c r="L199" s="78"/>
      <c r="M199" s="78"/>
      <c r="N199" s="78"/>
      <c r="O199" s="78"/>
      <c r="P199" s="78"/>
      <c r="Q199" s="78"/>
      <c r="R199" s="78"/>
      <c r="S199" s="78"/>
      <c r="T199" s="78"/>
      <c r="U199" s="78"/>
      <c r="V199" s="78"/>
      <c r="W199" s="78"/>
      <c r="X199" s="78"/>
      <c r="Y199" s="78"/>
      <c r="Z199" s="78"/>
      <c r="AA199" s="78"/>
      <c r="AB199" s="78"/>
      <c r="AC199" s="78"/>
      <c r="AD199" s="78"/>
      <c r="AE199" s="78"/>
      <c r="AF199" s="78"/>
      <c r="AG199" s="78"/>
      <c r="AH199" s="78"/>
      <c r="AI199" s="78"/>
    </row>
    <row r="200" spans="1:35" ht="12.75" customHeight="1">
      <c r="A200" s="89"/>
      <c r="B200" s="32"/>
      <c r="C200" s="31"/>
      <c r="D200" s="31"/>
      <c r="E200" s="31"/>
      <c r="F200" s="90"/>
      <c r="G200" s="32"/>
      <c r="H200" s="32"/>
      <c r="I200" s="78"/>
      <c r="J200" s="78"/>
      <c r="K200" s="78"/>
      <c r="L200" s="78"/>
      <c r="M200" s="78"/>
      <c r="N200" s="78"/>
      <c r="O200" s="78"/>
      <c r="P200" s="78"/>
      <c r="Q200" s="78"/>
      <c r="R200" s="78"/>
      <c r="S200" s="78"/>
      <c r="T200" s="78"/>
      <c r="U200" s="78"/>
      <c r="V200" s="78"/>
      <c r="W200" s="78"/>
      <c r="X200" s="78"/>
      <c r="Y200" s="78"/>
      <c r="Z200" s="78"/>
      <c r="AA200" s="78"/>
      <c r="AB200" s="78"/>
      <c r="AC200" s="78"/>
      <c r="AD200" s="78"/>
      <c r="AE200" s="78"/>
      <c r="AF200" s="78"/>
      <c r="AG200" s="78"/>
      <c r="AH200" s="78"/>
      <c r="AI200" s="78"/>
    </row>
    <row r="201" spans="1:35" ht="12.75" customHeight="1">
      <c r="A201" s="89"/>
      <c r="B201" s="32"/>
      <c r="C201" s="31"/>
      <c r="D201" s="31"/>
      <c r="E201" s="31"/>
      <c r="F201" s="90"/>
      <c r="G201" s="32"/>
      <c r="H201" s="32"/>
      <c r="I201" s="78"/>
      <c r="J201" s="78"/>
      <c r="K201" s="78"/>
      <c r="L201" s="78"/>
      <c r="M201" s="78"/>
      <c r="N201" s="78"/>
      <c r="O201" s="78"/>
      <c r="P201" s="78"/>
      <c r="Q201" s="78"/>
      <c r="R201" s="78"/>
      <c r="S201" s="78"/>
      <c r="T201" s="78"/>
      <c r="U201" s="78"/>
      <c r="V201" s="78"/>
      <c r="W201" s="78"/>
      <c r="X201" s="78"/>
      <c r="Y201" s="78"/>
      <c r="Z201" s="78"/>
      <c r="AA201" s="78"/>
      <c r="AB201" s="78"/>
      <c r="AC201" s="78"/>
      <c r="AD201" s="78"/>
      <c r="AE201" s="78"/>
      <c r="AF201" s="78"/>
      <c r="AG201" s="78"/>
      <c r="AH201" s="78"/>
      <c r="AI201" s="78"/>
    </row>
    <row r="202" spans="1:35" ht="12.75" customHeight="1">
      <c r="A202" s="89"/>
      <c r="B202" s="32"/>
      <c r="C202" s="31"/>
      <c r="D202" s="31"/>
      <c r="E202" s="31"/>
      <c r="F202" s="90"/>
      <c r="G202" s="32"/>
      <c r="H202" s="32"/>
      <c r="I202" s="78"/>
      <c r="J202" s="78"/>
      <c r="K202" s="78"/>
      <c r="L202" s="78"/>
      <c r="M202" s="78"/>
      <c r="N202" s="78"/>
      <c r="O202" s="78"/>
      <c r="P202" s="78"/>
      <c r="Q202" s="78"/>
      <c r="R202" s="78"/>
      <c r="S202" s="78"/>
      <c r="T202" s="78"/>
      <c r="U202" s="78"/>
      <c r="V202" s="78"/>
      <c r="W202" s="78"/>
      <c r="X202" s="78"/>
      <c r="Y202" s="78"/>
      <c r="Z202" s="78"/>
      <c r="AA202" s="78"/>
      <c r="AB202" s="78"/>
      <c r="AC202" s="78"/>
      <c r="AD202" s="78"/>
      <c r="AE202" s="78"/>
      <c r="AF202" s="78"/>
      <c r="AG202" s="78"/>
      <c r="AH202" s="78"/>
      <c r="AI202" s="78"/>
    </row>
    <row r="203" spans="1:35" ht="12.75" customHeight="1">
      <c r="A203" s="89"/>
      <c r="B203" s="32"/>
      <c r="C203" s="31"/>
      <c r="D203" s="31"/>
      <c r="E203" s="31"/>
      <c r="F203" s="90"/>
      <c r="G203" s="32"/>
      <c r="H203" s="32"/>
      <c r="I203" s="78"/>
      <c r="J203" s="78"/>
      <c r="K203" s="78"/>
      <c r="L203" s="78"/>
      <c r="M203" s="78"/>
      <c r="N203" s="78"/>
      <c r="O203" s="78"/>
      <c r="P203" s="78"/>
      <c r="Q203" s="78"/>
      <c r="R203" s="78"/>
      <c r="S203" s="78"/>
      <c r="T203" s="78"/>
      <c r="U203" s="78"/>
      <c r="V203" s="78"/>
      <c r="W203" s="78"/>
      <c r="X203" s="78"/>
      <c r="Y203" s="78"/>
      <c r="Z203" s="78"/>
      <c r="AA203" s="78"/>
      <c r="AB203" s="78"/>
      <c r="AC203" s="78"/>
      <c r="AD203" s="78"/>
      <c r="AE203" s="78"/>
      <c r="AF203" s="78"/>
      <c r="AG203" s="78"/>
      <c r="AH203" s="78"/>
      <c r="AI203" s="78"/>
    </row>
    <row r="204" spans="1:35" ht="12.75" customHeight="1">
      <c r="A204" s="89"/>
      <c r="B204" s="32"/>
      <c r="C204" s="31"/>
      <c r="D204" s="31"/>
      <c r="E204" s="31"/>
      <c r="F204" s="90"/>
      <c r="G204" s="32"/>
      <c r="H204" s="32"/>
      <c r="I204" s="78"/>
      <c r="J204" s="78"/>
      <c r="K204" s="78"/>
      <c r="L204" s="78"/>
      <c r="M204" s="78"/>
      <c r="N204" s="78"/>
      <c r="O204" s="78"/>
      <c r="P204" s="78"/>
      <c r="Q204" s="78"/>
      <c r="R204" s="78"/>
      <c r="S204" s="78"/>
      <c r="T204" s="78"/>
      <c r="U204" s="78"/>
      <c r="V204" s="78"/>
      <c r="W204" s="78"/>
      <c r="X204" s="78"/>
      <c r="Y204" s="78"/>
      <c r="Z204" s="78"/>
      <c r="AA204" s="78"/>
      <c r="AB204" s="78"/>
      <c r="AC204" s="78"/>
      <c r="AD204" s="78"/>
      <c r="AE204" s="78"/>
      <c r="AF204" s="78"/>
      <c r="AG204" s="78"/>
      <c r="AH204" s="78"/>
      <c r="AI204" s="78"/>
    </row>
    <row r="205" spans="1:35" ht="12.75" customHeight="1">
      <c r="A205" s="89"/>
      <c r="B205" s="32"/>
      <c r="C205" s="31"/>
      <c r="D205" s="31"/>
      <c r="E205" s="31"/>
      <c r="F205" s="90"/>
      <c r="G205" s="32"/>
      <c r="H205" s="32"/>
      <c r="I205" s="78"/>
      <c r="J205" s="78"/>
      <c r="K205" s="78"/>
      <c r="L205" s="78"/>
      <c r="M205" s="78"/>
      <c r="N205" s="78"/>
      <c r="O205" s="78"/>
      <c r="P205" s="78"/>
      <c r="Q205" s="78"/>
      <c r="R205" s="78"/>
      <c r="S205" s="78"/>
      <c r="T205" s="78"/>
      <c r="U205" s="78"/>
      <c r="V205" s="78"/>
      <c r="W205" s="78"/>
      <c r="X205" s="78"/>
      <c r="Y205" s="78"/>
      <c r="Z205" s="78"/>
      <c r="AA205" s="78"/>
      <c r="AB205" s="78"/>
      <c r="AC205" s="78"/>
      <c r="AD205" s="78"/>
      <c r="AE205" s="78"/>
      <c r="AF205" s="78"/>
      <c r="AG205" s="78"/>
      <c r="AH205" s="78"/>
      <c r="AI205" s="78"/>
    </row>
    <row r="206" spans="1:35" ht="12.75" customHeight="1">
      <c r="A206" s="89"/>
      <c r="B206" s="32"/>
      <c r="C206" s="31"/>
      <c r="D206" s="31"/>
      <c r="E206" s="31"/>
      <c r="F206" s="90"/>
      <c r="G206" s="32"/>
      <c r="H206" s="32"/>
      <c r="I206" s="78"/>
      <c r="J206" s="78"/>
      <c r="K206" s="78"/>
      <c r="L206" s="78"/>
      <c r="M206" s="78"/>
      <c r="N206" s="78"/>
      <c r="O206" s="78"/>
      <c r="P206" s="78"/>
      <c r="Q206" s="78"/>
      <c r="R206" s="78"/>
      <c r="S206" s="78"/>
      <c r="T206" s="78"/>
      <c r="U206" s="78"/>
      <c r="V206" s="78"/>
      <c r="W206" s="78"/>
      <c r="X206" s="78"/>
      <c r="Y206" s="78"/>
      <c r="Z206" s="78"/>
      <c r="AA206" s="78"/>
      <c r="AB206" s="78"/>
      <c r="AC206" s="78"/>
      <c r="AD206" s="78"/>
      <c r="AE206" s="78"/>
      <c r="AF206" s="78"/>
      <c r="AG206" s="78"/>
      <c r="AH206" s="78"/>
      <c r="AI206" s="78"/>
    </row>
    <row r="207" spans="1:35" ht="12.75" customHeight="1">
      <c r="A207" s="89"/>
      <c r="B207" s="32"/>
      <c r="C207" s="31"/>
      <c r="D207" s="31"/>
      <c r="E207" s="31"/>
      <c r="F207" s="90"/>
      <c r="G207" s="32"/>
      <c r="H207" s="32"/>
      <c r="I207" s="78"/>
      <c r="J207" s="78"/>
      <c r="K207" s="78"/>
      <c r="L207" s="78"/>
      <c r="M207" s="78"/>
      <c r="N207" s="78"/>
      <c r="O207" s="78"/>
      <c r="P207" s="78"/>
      <c r="Q207" s="78"/>
      <c r="R207" s="78"/>
      <c r="S207" s="78"/>
      <c r="T207" s="78"/>
      <c r="U207" s="78"/>
      <c r="V207" s="78"/>
      <c r="W207" s="78"/>
      <c r="X207" s="78"/>
      <c r="Y207" s="78"/>
      <c r="Z207" s="78"/>
      <c r="AA207" s="78"/>
      <c r="AB207" s="78"/>
      <c r="AC207" s="78"/>
      <c r="AD207" s="78"/>
      <c r="AE207" s="78"/>
      <c r="AF207" s="78"/>
      <c r="AG207" s="78"/>
      <c r="AH207" s="78"/>
      <c r="AI207" s="78"/>
    </row>
    <row r="208" spans="1:35" ht="12.75" customHeight="1">
      <c r="A208" s="89"/>
      <c r="B208" s="32"/>
      <c r="C208" s="31"/>
      <c r="D208" s="31"/>
      <c r="E208" s="31"/>
      <c r="F208" s="90"/>
      <c r="G208" s="32"/>
      <c r="H208" s="32"/>
      <c r="I208" s="78"/>
      <c r="J208" s="78"/>
      <c r="K208" s="78"/>
      <c r="L208" s="78"/>
      <c r="M208" s="78"/>
      <c r="N208" s="78"/>
      <c r="O208" s="78"/>
      <c r="P208" s="78"/>
      <c r="Q208" s="78"/>
      <c r="R208" s="78"/>
      <c r="S208" s="78"/>
      <c r="T208" s="78"/>
      <c r="U208" s="78"/>
      <c r="V208" s="78"/>
      <c r="W208" s="78"/>
      <c r="X208" s="78"/>
      <c r="Y208" s="78"/>
      <c r="Z208" s="78"/>
      <c r="AA208" s="78"/>
      <c r="AB208" s="78"/>
      <c r="AC208" s="78"/>
      <c r="AD208" s="78"/>
      <c r="AE208" s="78"/>
      <c r="AF208" s="78"/>
      <c r="AG208" s="78"/>
      <c r="AH208" s="78"/>
      <c r="AI208" s="78"/>
    </row>
    <row r="209" spans="1:35" ht="12.75" customHeight="1">
      <c r="A209" s="89"/>
      <c r="B209" s="32"/>
      <c r="C209" s="31"/>
      <c r="D209" s="31"/>
      <c r="E209" s="31"/>
      <c r="F209" s="90"/>
      <c r="G209" s="32"/>
      <c r="H209" s="32"/>
      <c r="I209" s="78"/>
      <c r="J209" s="78"/>
      <c r="K209" s="78"/>
      <c r="L209" s="78"/>
      <c r="M209" s="78"/>
      <c r="N209" s="78"/>
      <c r="O209" s="78"/>
      <c r="P209" s="78"/>
      <c r="Q209" s="78"/>
      <c r="R209" s="78"/>
      <c r="S209" s="78"/>
      <c r="T209" s="78"/>
      <c r="U209" s="78"/>
      <c r="V209" s="78"/>
      <c r="W209" s="78"/>
      <c r="X209" s="78"/>
      <c r="Y209" s="78"/>
      <c r="Z209" s="78"/>
      <c r="AA209" s="78"/>
      <c r="AB209" s="78"/>
      <c r="AC209" s="78"/>
      <c r="AD209" s="78"/>
      <c r="AE209" s="78"/>
      <c r="AF209" s="78"/>
      <c r="AG209" s="78"/>
      <c r="AH209" s="78"/>
      <c r="AI209" s="78"/>
    </row>
    <row r="210" spans="1:35" ht="12.75" customHeight="1">
      <c r="A210" s="89"/>
      <c r="B210" s="32"/>
      <c r="C210" s="31"/>
      <c r="D210" s="31"/>
      <c r="E210" s="31"/>
      <c r="F210" s="90"/>
      <c r="G210" s="32"/>
      <c r="H210" s="32"/>
      <c r="I210" s="78"/>
      <c r="J210" s="78"/>
      <c r="K210" s="78"/>
      <c r="L210" s="78"/>
      <c r="M210" s="78"/>
      <c r="N210" s="78"/>
      <c r="O210" s="78"/>
      <c r="P210" s="78"/>
      <c r="Q210" s="78"/>
      <c r="R210" s="78"/>
      <c r="S210" s="78"/>
      <c r="T210" s="78"/>
      <c r="U210" s="78"/>
      <c r="V210" s="78"/>
      <c r="W210" s="78"/>
      <c r="X210" s="78"/>
      <c r="Y210" s="78"/>
      <c r="Z210" s="78"/>
      <c r="AA210" s="78"/>
      <c r="AB210" s="78"/>
      <c r="AC210" s="78"/>
      <c r="AD210" s="78"/>
      <c r="AE210" s="78"/>
      <c r="AF210" s="78"/>
      <c r="AG210" s="78"/>
      <c r="AH210" s="78"/>
      <c r="AI210" s="78"/>
    </row>
    <row r="211" spans="1:35" ht="12.75" customHeight="1">
      <c r="A211" s="89"/>
      <c r="B211" s="32"/>
      <c r="C211" s="31"/>
      <c r="D211" s="31"/>
      <c r="E211" s="31"/>
      <c r="F211" s="90"/>
      <c r="G211" s="32"/>
      <c r="H211" s="32"/>
      <c r="I211" s="78"/>
      <c r="J211" s="78"/>
      <c r="K211" s="78"/>
      <c r="L211" s="78"/>
      <c r="M211" s="78"/>
      <c r="N211" s="78"/>
      <c r="O211" s="78"/>
      <c r="P211" s="78"/>
      <c r="Q211" s="78"/>
      <c r="R211" s="78"/>
      <c r="S211" s="78"/>
      <c r="T211" s="78"/>
      <c r="U211" s="78"/>
      <c r="V211" s="78"/>
      <c r="W211" s="78"/>
      <c r="X211" s="78"/>
      <c r="Y211" s="78"/>
      <c r="Z211" s="78"/>
      <c r="AA211" s="78"/>
      <c r="AB211" s="78"/>
      <c r="AC211" s="78"/>
      <c r="AD211" s="78"/>
      <c r="AE211" s="78"/>
      <c r="AF211" s="78"/>
      <c r="AG211" s="78"/>
      <c r="AH211" s="78"/>
      <c r="AI211" s="78"/>
    </row>
    <row r="212" spans="1:35" ht="12.75" customHeight="1">
      <c r="A212" s="89"/>
      <c r="B212" s="32"/>
      <c r="C212" s="31"/>
      <c r="D212" s="31"/>
      <c r="E212" s="31"/>
      <c r="F212" s="90"/>
      <c r="G212" s="32"/>
      <c r="H212" s="32"/>
      <c r="I212" s="78"/>
      <c r="J212" s="78"/>
      <c r="K212" s="78"/>
      <c r="L212" s="78"/>
      <c r="M212" s="78"/>
      <c r="N212" s="78"/>
      <c r="O212" s="78"/>
      <c r="P212" s="78"/>
      <c r="Q212" s="78"/>
      <c r="R212" s="78"/>
      <c r="S212" s="78"/>
      <c r="T212" s="78"/>
      <c r="U212" s="78"/>
      <c r="V212" s="78"/>
      <c r="W212" s="78"/>
      <c r="X212" s="78"/>
      <c r="Y212" s="78"/>
      <c r="Z212" s="78"/>
      <c r="AA212" s="78"/>
      <c r="AB212" s="78"/>
      <c r="AC212" s="78"/>
      <c r="AD212" s="78"/>
      <c r="AE212" s="78"/>
      <c r="AF212" s="78"/>
      <c r="AG212" s="78"/>
      <c r="AH212" s="78"/>
      <c r="AI212" s="78"/>
    </row>
    <row r="213" spans="1:35" ht="12.75" customHeight="1">
      <c r="A213" s="89"/>
      <c r="B213" s="32"/>
      <c r="C213" s="31"/>
      <c r="D213" s="31"/>
      <c r="E213" s="31"/>
      <c r="F213" s="90"/>
      <c r="G213" s="32"/>
      <c r="H213" s="32"/>
      <c r="I213" s="78"/>
      <c r="J213" s="78"/>
      <c r="K213" s="78"/>
      <c r="L213" s="78"/>
      <c r="M213" s="78"/>
      <c r="N213" s="78"/>
      <c r="O213" s="78"/>
      <c r="P213" s="78"/>
      <c r="Q213" s="78"/>
      <c r="R213" s="78"/>
      <c r="S213" s="78"/>
      <c r="T213" s="78"/>
      <c r="U213" s="78"/>
      <c r="V213" s="78"/>
      <c r="W213" s="78"/>
      <c r="X213" s="78"/>
      <c r="Y213" s="78"/>
      <c r="Z213" s="78"/>
      <c r="AA213" s="78"/>
      <c r="AB213" s="78"/>
      <c r="AC213" s="78"/>
      <c r="AD213" s="78"/>
      <c r="AE213" s="78"/>
      <c r="AF213" s="78"/>
      <c r="AG213" s="78"/>
      <c r="AH213" s="78"/>
      <c r="AI213" s="78"/>
    </row>
    <row r="214" spans="1:35" ht="12.75" customHeight="1">
      <c r="A214" s="89"/>
      <c r="B214" s="32"/>
      <c r="C214" s="31"/>
      <c r="D214" s="31"/>
      <c r="E214" s="31"/>
      <c r="F214" s="90"/>
      <c r="G214" s="32"/>
      <c r="H214" s="32"/>
      <c r="I214" s="78"/>
      <c r="J214" s="78"/>
      <c r="K214" s="78"/>
      <c r="L214" s="78"/>
      <c r="M214" s="78"/>
      <c r="N214" s="78"/>
      <c r="O214" s="78"/>
      <c r="P214" s="78"/>
      <c r="Q214" s="78"/>
      <c r="R214" s="78"/>
      <c r="S214" s="78"/>
      <c r="T214" s="78"/>
      <c r="U214" s="78"/>
      <c r="V214" s="78"/>
      <c r="W214" s="78"/>
      <c r="X214" s="78"/>
      <c r="Y214" s="78"/>
      <c r="Z214" s="78"/>
      <c r="AA214" s="78"/>
      <c r="AB214" s="78"/>
      <c r="AC214" s="78"/>
      <c r="AD214" s="78"/>
      <c r="AE214" s="78"/>
      <c r="AF214" s="78"/>
      <c r="AG214" s="78"/>
      <c r="AH214" s="78"/>
      <c r="AI214" s="78"/>
    </row>
    <row r="215" spans="1:35" ht="12.75" customHeight="1">
      <c r="A215" s="89"/>
      <c r="B215" s="32"/>
      <c r="C215" s="31"/>
      <c r="D215" s="31"/>
      <c r="E215" s="31"/>
      <c r="F215" s="90"/>
      <c r="G215" s="32"/>
      <c r="H215" s="32"/>
      <c r="I215" s="78"/>
      <c r="J215" s="78"/>
      <c r="K215" s="78"/>
      <c r="L215" s="78"/>
      <c r="M215" s="78"/>
      <c r="N215" s="78"/>
      <c r="O215" s="78"/>
      <c r="P215" s="78"/>
      <c r="Q215" s="78"/>
      <c r="R215" s="78"/>
      <c r="S215" s="78"/>
      <c r="T215" s="78"/>
      <c r="U215" s="78"/>
      <c r="V215" s="78"/>
      <c r="W215" s="78"/>
      <c r="X215" s="78"/>
      <c r="Y215" s="78"/>
      <c r="Z215" s="78"/>
      <c r="AA215" s="78"/>
      <c r="AB215" s="78"/>
      <c r="AC215" s="78"/>
      <c r="AD215" s="78"/>
      <c r="AE215" s="78"/>
      <c r="AF215" s="78"/>
      <c r="AG215" s="78"/>
      <c r="AH215" s="78"/>
      <c r="AI215" s="78"/>
    </row>
    <row r="216" spans="1:35" ht="12.75" customHeight="1">
      <c r="A216" s="89"/>
      <c r="B216" s="32"/>
      <c r="C216" s="31"/>
      <c r="D216" s="31"/>
      <c r="E216" s="31"/>
      <c r="F216" s="90"/>
      <c r="G216" s="32"/>
      <c r="H216" s="32"/>
      <c r="I216" s="78"/>
      <c r="J216" s="78"/>
      <c r="K216" s="78"/>
      <c r="L216" s="78"/>
      <c r="M216" s="78"/>
      <c r="N216" s="78"/>
      <c r="O216" s="78"/>
      <c r="P216" s="78"/>
      <c r="Q216" s="78"/>
      <c r="R216" s="78"/>
      <c r="S216" s="78"/>
      <c r="T216" s="78"/>
      <c r="U216" s="78"/>
      <c r="V216" s="78"/>
      <c r="W216" s="78"/>
      <c r="X216" s="78"/>
      <c r="Y216" s="78"/>
      <c r="Z216" s="78"/>
      <c r="AA216" s="78"/>
      <c r="AB216" s="78"/>
      <c r="AC216" s="78"/>
      <c r="AD216" s="78"/>
      <c r="AE216" s="78"/>
      <c r="AF216" s="78"/>
      <c r="AG216" s="78"/>
      <c r="AH216" s="78"/>
      <c r="AI216" s="78"/>
    </row>
    <row r="217" spans="1:35" ht="12.75" customHeight="1">
      <c r="A217" s="89"/>
      <c r="B217" s="32"/>
      <c r="C217" s="31"/>
      <c r="D217" s="31"/>
      <c r="E217" s="31"/>
      <c r="F217" s="90"/>
      <c r="G217" s="32"/>
      <c r="H217" s="32"/>
      <c r="I217" s="78"/>
      <c r="J217" s="78"/>
      <c r="K217" s="78"/>
      <c r="L217" s="78"/>
      <c r="M217" s="78"/>
      <c r="N217" s="78"/>
      <c r="O217" s="78"/>
      <c r="P217" s="78"/>
      <c r="Q217" s="78"/>
      <c r="R217" s="78"/>
      <c r="S217" s="78"/>
      <c r="T217" s="78"/>
      <c r="U217" s="78"/>
      <c r="V217" s="78"/>
      <c r="W217" s="78"/>
      <c r="X217" s="78"/>
      <c r="Y217" s="78"/>
      <c r="Z217" s="78"/>
      <c r="AA217" s="78"/>
      <c r="AB217" s="78"/>
      <c r="AC217" s="78"/>
      <c r="AD217" s="78"/>
      <c r="AE217" s="78"/>
      <c r="AF217" s="78"/>
      <c r="AG217" s="78"/>
      <c r="AH217" s="78"/>
      <c r="AI217" s="78"/>
    </row>
    <row r="218" spans="1:35" ht="12.75" customHeight="1">
      <c r="A218" s="89"/>
      <c r="B218" s="32"/>
      <c r="C218" s="31"/>
      <c r="D218" s="31"/>
      <c r="E218" s="31"/>
      <c r="F218" s="90"/>
      <c r="G218" s="32"/>
      <c r="H218" s="32"/>
      <c r="I218" s="78"/>
      <c r="J218" s="78"/>
      <c r="K218" s="78"/>
      <c r="L218" s="78"/>
      <c r="M218" s="78"/>
      <c r="N218" s="78"/>
      <c r="O218" s="78"/>
      <c r="P218" s="78"/>
      <c r="Q218" s="78"/>
      <c r="R218" s="78"/>
      <c r="S218" s="78"/>
      <c r="T218" s="78"/>
      <c r="U218" s="78"/>
      <c r="V218" s="78"/>
      <c r="W218" s="78"/>
      <c r="X218" s="78"/>
      <c r="Y218" s="78"/>
      <c r="Z218" s="78"/>
      <c r="AA218" s="78"/>
      <c r="AB218" s="78"/>
      <c r="AC218" s="78"/>
      <c r="AD218" s="78"/>
      <c r="AE218" s="78"/>
      <c r="AF218" s="78"/>
      <c r="AG218" s="78"/>
      <c r="AH218" s="78"/>
      <c r="AI218" s="78"/>
    </row>
    <row r="219" spans="1:35" ht="12.75" customHeight="1">
      <c r="A219" s="89"/>
      <c r="B219" s="32"/>
      <c r="C219" s="31"/>
      <c r="D219" s="31"/>
      <c r="E219" s="31"/>
      <c r="F219" s="90"/>
      <c r="G219" s="32"/>
      <c r="H219" s="32"/>
      <c r="I219" s="78"/>
      <c r="J219" s="78"/>
      <c r="K219" s="78"/>
      <c r="L219" s="78"/>
      <c r="M219" s="78"/>
      <c r="N219" s="78"/>
      <c r="O219" s="78"/>
      <c r="P219" s="78"/>
      <c r="Q219" s="78"/>
      <c r="R219" s="78"/>
      <c r="S219" s="78"/>
      <c r="T219" s="78"/>
      <c r="U219" s="78"/>
      <c r="V219" s="78"/>
      <c r="W219" s="78"/>
      <c r="X219" s="78"/>
      <c r="Y219" s="78"/>
      <c r="Z219" s="78"/>
      <c r="AA219" s="78"/>
      <c r="AB219" s="78"/>
      <c r="AC219" s="78"/>
      <c r="AD219" s="78"/>
      <c r="AE219" s="78"/>
      <c r="AF219" s="78"/>
      <c r="AG219" s="78"/>
      <c r="AH219" s="78"/>
      <c r="AI219" s="78"/>
    </row>
    <row r="220" spans="1:35" ht="12.75" customHeight="1">
      <c r="A220" s="89"/>
      <c r="B220" s="32"/>
      <c r="C220" s="31"/>
      <c r="D220" s="31"/>
      <c r="E220" s="31"/>
      <c r="F220" s="90"/>
      <c r="G220" s="32"/>
      <c r="H220" s="32"/>
      <c r="I220" s="78"/>
      <c r="J220" s="78"/>
      <c r="K220" s="78"/>
      <c r="L220" s="78"/>
      <c r="M220" s="78"/>
      <c r="N220" s="78"/>
      <c r="O220" s="78"/>
      <c r="P220" s="78"/>
      <c r="Q220" s="78"/>
      <c r="R220" s="78"/>
      <c r="S220" s="78"/>
      <c r="T220" s="78"/>
      <c r="U220" s="78"/>
      <c r="V220" s="78"/>
      <c r="W220" s="78"/>
      <c r="X220" s="78"/>
      <c r="Y220" s="78"/>
      <c r="Z220" s="78"/>
      <c r="AA220" s="78"/>
      <c r="AB220" s="78"/>
      <c r="AC220" s="78"/>
      <c r="AD220" s="78"/>
      <c r="AE220" s="78"/>
      <c r="AF220" s="78"/>
      <c r="AG220" s="78"/>
      <c r="AH220" s="78"/>
      <c r="AI220" s="78"/>
    </row>
    <row r="221" spans="1:35" ht="12.75" customHeight="1">
      <c r="A221" s="89"/>
      <c r="B221" s="32"/>
      <c r="C221" s="31"/>
      <c r="D221" s="31"/>
      <c r="E221" s="31"/>
      <c r="F221" s="90"/>
      <c r="G221" s="32"/>
      <c r="H221" s="32"/>
      <c r="I221" s="78"/>
      <c r="J221" s="78"/>
      <c r="K221" s="78"/>
      <c r="L221" s="78"/>
      <c r="M221" s="78"/>
      <c r="N221" s="78"/>
      <c r="O221" s="78"/>
      <c r="P221" s="78"/>
      <c r="Q221" s="78"/>
      <c r="R221" s="78"/>
      <c r="S221" s="78"/>
      <c r="T221" s="78"/>
      <c r="U221" s="78"/>
      <c r="V221" s="78"/>
      <c r="W221" s="78"/>
      <c r="X221" s="78"/>
      <c r="Y221" s="78"/>
      <c r="Z221" s="78"/>
      <c r="AA221" s="78"/>
      <c r="AB221" s="78"/>
      <c r="AC221" s="78"/>
      <c r="AD221" s="78"/>
      <c r="AE221" s="78"/>
      <c r="AF221" s="78"/>
      <c r="AG221" s="78"/>
      <c r="AH221" s="78"/>
      <c r="AI221" s="78"/>
    </row>
    <row r="222" spans="1:35" ht="12.75" customHeight="1">
      <c r="A222" s="89"/>
      <c r="B222" s="32"/>
      <c r="C222" s="31"/>
      <c r="D222" s="31"/>
      <c r="E222" s="31"/>
      <c r="F222" s="90"/>
      <c r="G222" s="32"/>
      <c r="H222" s="32"/>
      <c r="I222" s="78"/>
      <c r="J222" s="78"/>
      <c r="K222" s="78"/>
      <c r="L222" s="78"/>
      <c r="M222" s="78"/>
      <c r="N222" s="78"/>
      <c r="O222" s="78"/>
      <c r="P222" s="78"/>
      <c r="Q222" s="78"/>
      <c r="R222" s="78"/>
      <c r="S222" s="78"/>
      <c r="T222" s="78"/>
      <c r="U222" s="78"/>
      <c r="V222" s="78"/>
      <c r="W222" s="78"/>
      <c r="X222" s="78"/>
      <c r="Y222" s="78"/>
      <c r="Z222" s="78"/>
      <c r="AA222" s="78"/>
      <c r="AB222" s="78"/>
      <c r="AC222" s="78"/>
      <c r="AD222" s="78"/>
      <c r="AE222" s="78"/>
      <c r="AF222" s="78"/>
      <c r="AG222" s="78"/>
      <c r="AH222" s="78"/>
      <c r="AI222" s="78"/>
    </row>
    <row r="223" spans="1:35" ht="12.75" customHeight="1">
      <c r="A223" s="89"/>
      <c r="B223" s="32"/>
      <c r="C223" s="31"/>
      <c r="D223" s="31"/>
      <c r="E223" s="31"/>
      <c r="F223" s="90"/>
      <c r="G223" s="32"/>
      <c r="H223" s="32"/>
      <c r="I223" s="78"/>
      <c r="J223" s="78"/>
      <c r="K223" s="78"/>
      <c r="L223" s="78"/>
      <c r="M223" s="78"/>
      <c r="N223" s="78"/>
      <c r="O223" s="78"/>
      <c r="P223" s="78"/>
      <c r="Q223" s="78"/>
      <c r="R223" s="78"/>
      <c r="S223" s="78"/>
      <c r="T223" s="78"/>
      <c r="U223" s="78"/>
      <c r="V223" s="78"/>
      <c r="W223" s="78"/>
      <c r="X223" s="78"/>
      <c r="Y223" s="78"/>
      <c r="Z223" s="78"/>
      <c r="AA223" s="78"/>
      <c r="AB223" s="78"/>
      <c r="AC223" s="78"/>
      <c r="AD223" s="78"/>
      <c r="AE223" s="78"/>
      <c r="AF223" s="78"/>
      <c r="AG223" s="78"/>
      <c r="AH223" s="78"/>
      <c r="AI223" s="78"/>
    </row>
    <row r="224" spans="1:35" ht="12.75" customHeight="1">
      <c r="A224" s="89"/>
      <c r="B224" s="32"/>
      <c r="C224" s="31"/>
      <c r="D224" s="31"/>
      <c r="E224" s="31"/>
      <c r="F224" s="90"/>
      <c r="G224" s="32"/>
      <c r="H224" s="32"/>
      <c r="I224" s="78"/>
      <c r="J224" s="78"/>
      <c r="K224" s="78"/>
      <c r="L224" s="78"/>
      <c r="M224" s="78"/>
      <c r="N224" s="78"/>
      <c r="O224" s="78"/>
      <c r="P224" s="78"/>
      <c r="Q224" s="78"/>
      <c r="R224" s="78"/>
      <c r="S224" s="78"/>
      <c r="T224" s="78"/>
      <c r="U224" s="78"/>
      <c r="V224" s="78"/>
      <c r="W224" s="78"/>
      <c r="X224" s="78"/>
      <c r="Y224" s="78"/>
      <c r="Z224" s="78"/>
      <c r="AA224" s="78"/>
      <c r="AB224" s="78"/>
      <c r="AC224" s="78"/>
      <c r="AD224" s="78"/>
      <c r="AE224" s="78"/>
      <c r="AF224" s="78"/>
      <c r="AG224" s="78"/>
      <c r="AH224" s="78"/>
      <c r="AI224" s="78"/>
    </row>
    <row r="225" spans="1:35" ht="12.75" customHeight="1">
      <c r="A225" s="89"/>
      <c r="B225" s="32"/>
      <c r="C225" s="31"/>
      <c r="D225" s="31"/>
      <c r="E225" s="31"/>
      <c r="F225" s="90"/>
      <c r="G225" s="32"/>
      <c r="H225" s="32"/>
      <c r="I225" s="78"/>
      <c r="J225" s="78"/>
      <c r="K225" s="78"/>
      <c r="L225" s="78"/>
      <c r="M225" s="78"/>
      <c r="N225" s="78"/>
      <c r="O225" s="78"/>
      <c r="P225" s="78"/>
      <c r="Q225" s="78"/>
      <c r="R225" s="78"/>
      <c r="S225" s="78"/>
      <c r="T225" s="78"/>
      <c r="U225" s="78"/>
      <c r="V225" s="78"/>
      <c r="W225" s="78"/>
      <c r="X225" s="78"/>
      <c r="Y225" s="78"/>
      <c r="Z225" s="78"/>
      <c r="AA225" s="78"/>
      <c r="AB225" s="78"/>
      <c r="AC225" s="78"/>
      <c r="AD225" s="78"/>
      <c r="AE225" s="78"/>
      <c r="AF225" s="78"/>
      <c r="AG225" s="78"/>
      <c r="AH225" s="78"/>
      <c r="AI225" s="78"/>
    </row>
    <row r="226" spans="1:35" ht="12.75" customHeight="1">
      <c r="A226" s="89"/>
      <c r="B226" s="32"/>
      <c r="C226" s="31"/>
      <c r="D226" s="31"/>
      <c r="E226" s="31"/>
      <c r="F226" s="90"/>
      <c r="G226" s="32"/>
      <c r="H226" s="32"/>
      <c r="I226" s="78"/>
      <c r="J226" s="78"/>
      <c r="K226" s="78"/>
      <c r="L226" s="78"/>
      <c r="M226" s="78"/>
      <c r="N226" s="78"/>
      <c r="O226" s="78"/>
      <c r="P226" s="78"/>
      <c r="Q226" s="78"/>
      <c r="R226" s="78"/>
      <c r="S226" s="78"/>
      <c r="T226" s="78"/>
      <c r="U226" s="78"/>
      <c r="V226" s="78"/>
      <c r="W226" s="78"/>
      <c r="X226" s="78"/>
      <c r="Y226" s="78"/>
      <c r="Z226" s="78"/>
      <c r="AA226" s="78"/>
      <c r="AB226" s="78"/>
      <c r="AC226" s="78"/>
      <c r="AD226" s="78"/>
      <c r="AE226" s="78"/>
      <c r="AF226" s="78"/>
      <c r="AG226" s="78"/>
      <c r="AH226" s="78"/>
      <c r="AI226" s="78"/>
    </row>
    <row r="227" spans="1:35" ht="12.75" customHeight="1">
      <c r="A227" s="89"/>
      <c r="B227" s="32"/>
      <c r="C227" s="31"/>
      <c r="D227" s="31"/>
      <c r="E227" s="31"/>
      <c r="F227" s="90"/>
      <c r="G227" s="32"/>
      <c r="H227" s="32"/>
      <c r="I227" s="78"/>
      <c r="J227" s="78"/>
      <c r="K227" s="78"/>
      <c r="L227" s="78"/>
      <c r="M227" s="78"/>
      <c r="N227" s="78"/>
      <c r="O227" s="78"/>
      <c r="P227" s="78"/>
      <c r="Q227" s="78"/>
      <c r="R227" s="78"/>
      <c r="S227" s="78"/>
      <c r="T227" s="78"/>
      <c r="U227" s="78"/>
      <c r="V227" s="78"/>
      <c r="W227" s="78"/>
      <c r="X227" s="78"/>
      <c r="Y227" s="78"/>
      <c r="Z227" s="78"/>
      <c r="AA227" s="78"/>
      <c r="AB227" s="78"/>
      <c r="AC227" s="78"/>
      <c r="AD227" s="78"/>
      <c r="AE227" s="78"/>
      <c r="AF227" s="78"/>
      <c r="AG227" s="78"/>
      <c r="AH227" s="78"/>
      <c r="AI227" s="78"/>
    </row>
    <row r="228" spans="1:35" ht="12.75" customHeight="1">
      <c r="A228" s="89"/>
      <c r="B228" s="32"/>
      <c r="C228" s="31"/>
      <c r="D228" s="31"/>
      <c r="E228" s="31"/>
      <c r="F228" s="90"/>
      <c r="G228" s="32"/>
      <c r="H228" s="32"/>
      <c r="I228" s="78"/>
      <c r="J228" s="78"/>
      <c r="K228" s="78"/>
      <c r="L228" s="78"/>
      <c r="M228" s="78"/>
      <c r="N228" s="78"/>
      <c r="O228" s="78"/>
      <c r="P228" s="78"/>
      <c r="Q228" s="78"/>
      <c r="R228" s="78"/>
      <c r="S228" s="78"/>
      <c r="T228" s="78"/>
      <c r="U228" s="78"/>
      <c r="V228" s="78"/>
      <c r="W228" s="78"/>
      <c r="X228" s="78"/>
      <c r="Y228" s="78"/>
      <c r="Z228" s="78"/>
      <c r="AA228" s="78"/>
      <c r="AB228" s="78"/>
      <c r="AC228" s="78"/>
      <c r="AD228" s="78"/>
      <c r="AE228" s="78"/>
      <c r="AF228" s="78"/>
      <c r="AG228" s="78"/>
      <c r="AH228" s="78"/>
      <c r="AI228" s="78"/>
    </row>
    <row r="229" spans="1:35" ht="12.75" customHeight="1">
      <c r="A229" s="89"/>
      <c r="B229" s="32"/>
      <c r="C229" s="31"/>
      <c r="D229" s="31"/>
      <c r="E229" s="31"/>
      <c r="F229" s="90"/>
      <c r="G229" s="32"/>
      <c r="H229" s="32"/>
      <c r="I229" s="78"/>
      <c r="J229" s="78"/>
      <c r="K229" s="78"/>
      <c r="L229" s="78"/>
      <c r="M229" s="78"/>
      <c r="N229" s="78"/>
      <c r="O229" s="78"/>
      <c r="P229" s="78"/>
      <c r="Q229" s="78"/>
      <c r="R229" s="78"/>
      <c r="S229" s="78"/>
      <c r="T229" s="78"/>
      <c r="U229" s="78"/>
      <c r="V229" s="78"/>
      <c r="W229" s="78"/>
      <c r="X229" s="78"/>
      <c r="Y229" s="78"/>
      <c r="Z229" s="78"/>
      <c r="AA229" s="78"/>
      <c r="AB229" s="78"/>
      <c r="AC229" s="78"/>
      <c r="AD229" s="78"/>
      <c r="AE229" s="78"/>
      <c r="AF229" s="78"/>
      <c r="AG229" s="78"/>
      <c r="AH229" s="78"/>
      <c r="AI229" s="78"/>
    </row>
    <row r="230" spans="1:35" ht="12.75" customHeight="1">
      <c r="A230" s="89"/>
      <c r="B230" s="32"/>
      <c r="C230" s="31"/>
      <c r="D230" s="31"/>
      <c r="E230" s="31"/>
      <c r="F230" s="90"/>
      <c r="G230" s="32"/>
      <c r="H230" s="32"/>
      <c r="I230" s="78"/>
      <c r="J230" s="78"/>
      <c r="K230" s="78"/>
      <c r="L230" s="78"/>
      <c r="M230" s="78"/>
      <c r="N230" s="78"/>
      <c r="O230" s="78"/>
      <c r="P230" s="78"/>
      <c r="Q230" s="78"/>
      <c r="R230" s="78"/>
      <c r="S230" s="78"/>
      <c r="T230" s="78"/>
      <c r="U230" s="78"/>
      <c r="V230" s="78"/>
      <c r="W230" s="78"/>
      <c r="X230" s="78"/>
      <c r="Y230" s="78"/>
      <c r="Z230" s="78"/>
      <c r="AA230" s="78"/>
      <c r="AB230" s="78"/>
      <c r="AC230" s="78"/>
      <c r="AD230" s="78"/>
      <c r="AE230" s="78"/>
      <c r="AF230" s="78"/>
      <c r="AG230" s="78"/>
      <c r="AH230" s="78"/>
      <c r="AI230" s="78"/>
    </row>
    <row r="231" spans="1:35" ht="12.75" customHeight="1">
      <c r="A231" s="89"/>
      <c r="B231" s="32"/>
      <c r="C231" s="31"/>
      <c r="D231" s="31"/>
      <c r="E231" s="31"/>
      <c r="F231" s="90"/>
      <c r="G231" s="32"/>
      <c r="H231" s="32"/>
      <c r="I231" s="78"/>
      <c r="J231" s="78"/>
      <c r="K231" s="78"/>
      <c r="L231" s="78"/>
      <c r="M231" s="78"/>
      <c r="N231" s="78"/>
      <c r="O231" s="78"/>
      <c r="P231" s="78"/>
      <c r="Q231" s="78"/>
      <c r="R231" s="78"/>
      <c r="S231" s="78"/>
      <c r="T231" s="78"/>
      <c r="U231" s="78"/>
      <c r="V231" s="78"/>
      <c r="W231" s="78"/>
      <c r="X231" s="78"/>
      <c r="Y231" s="78"/>
      <c r="Z231" s="78"/>
      <c r="AA231" s="78"/>
      <c r="AB231" s="78"/>
      <c r="AC231" s="78"/>
      <c r="AD231" s="78"/>
      <c r="AE231" s="78"/>
      <c r="AF231" s="78"/>
      <c r="AG231" s="78"/>
      <c r="AH231" s="78"/>
      <c r="AI231" s="78"/>
    </row>
    <row r="232" spans="1:35" ht="12.75" customHeight="1">
      <c r="A232" s="89"/>
      <c r="B232" s="32"/>
      <c r="C232" s="31"/>
      <c r="D232" s="31"/>
      <c r="E232" s="31"/>
      <c r="F232" s="90"/>
      <c r="G232" s="32"/>
      <c r="H232" s="32"/>
      <c r="I232" s="78"/>
      <c r="J232" s="78"/>
      <c r="K232" s="78"/>
      <c r="L232" s="78"/>
      <c r="M232" s="78"/>
      <c r="N232" s="78"/>
      <c r="O232" s="78"/>
      <c r="P232" s="78"/>
      <c r="Q232" s="78"/>
      <c r="R232" s="78"/>
      <c r="S232" s="78"/>
      <c r="T232" s="78"/>
      <c r="U232" s="78"/>
      <c r="V232" s="78"/>
      <c r="W232" s="78"/>
      <c r="X232" s="78"/>
      <c r="Y232" s="78"/>
      <c r="Z232" s="78"/>
      <c r="AA232" s="78"/>
      <c r="AB232" s="78"/>
      <c r="AC232" s="78"/>
      <c r="AD232" s="78"/>
      <c r="AE232" s="78"/>
      <c r="AF232" s="78"/>
      <c r="AG232" s="78"/>
      <c r="AH232" s="78"/>
      <c r="AI232" s="78"/>
    </row>
    <row r="233" spans="1:35" ht="12.75" customHeight="1">
      <c r="A233" s="89"/>
      <c r="B233" s="32"/>
      <c r="C233" s="31"/>
      <c r="D233" s="31"/>
      <c r="E233" s="31"/>
      <c r="F233" s="90"/>
      <c r="G233" s="32"/>
      <c r="H233" s="32"/>
      <c r="I233" s="78"/>
      <c r="J233" s="78"/>
      <c r="K233" s="78"/>
      <c r="L233" s="78"/>
      <c r="M233" s="78"/>
      <c r="N233" s="78"/>
      <c r="O233" s="78"/>
      <c r="P233" s="78"/>
      <c r="Q233" s="78"/>
      <c r="R233" s="78"/>
      <c r="S233" s="78"/>
      <c r="T233" s="78"/>
      <c r="U233" s="78"/>
      <c r="V233" s="78"/>
      <c r="W233" s="78"/>
      <c r="X233" s="78"/>
      <c r="Y233" s="78"/>
      <c r="Z233" s="78"/>
      <c r="AA233" s="78"/>
      <c r="AB233" s="78"/>
      <c r="AC233" s="78"/>
      <c r="AD233" s="78"/>
      <c r="AE233" s="78"/>
      <c r="AF233" s="78"/>
      <c r="AG233" s="78"/>
      <c r="AH233" s="78"/>
      <c r="AI233" s="78"/>
    </row>
    <row r="234" spans="1:35" ht="12.75" customHeight="1">
      <c r="A234" s="89"/>
      <c r="B234" s="32"/>
      <c r="C234" s="31"/>
      <c r="D234" s="31"/>
      <c r="E234" s="31"/>
      <c r="F234" s="90"/>
      <c r="G234" s="32"/>
      <c r="H234" s="32"/>
      <c r="I234" s="78"/>
      <c r="J234" s="78"/>
      <c r="K234" s="78"/>
      <c r="L234" s="78"/>
      <c r="M234" s="78"/>
      <c r="N234" s="78"/>
      <c r="O234" s="78"/>
      <c r="P234" s="78"/>
      <c r="Q234" s="78"/>
      <c r="R234" s="78"/>
      <c r="S234" s="78"/>
      <c r="T234" s="78"/>
      <c r="U234" s="78"/>
      <c r="V234" s="78"/>
      <c r="W234" s="78"/>
      <c r="X234" s="78"/>
      <c r="Y234" s="78"/>
      <c r="Z234" s="78"/>
      <c r="AA234" s="78"/>
      <c r="AB234" s="78"/>
      <c r="AC234" s="78"/>
      <c r="AD234" s="78"/>
      <c r="AE234" s="78"/>
      <c r="AF234" s="78"/>
      <c r="AG234" s="78"/>
      <c r="AH234" s="78"/>
      <c r="AI234" s="78"/>
    </row>
    <row r="235" spans="1:35" ht="12.75" customHeight="1">
      <c r="A235" s="89"/>
      <c r="B235" s="32"/>
      <c r="C235" s="31"/>
      <c r="D235" s="31"/>
      <c r="E235" s="31"/>
      <c r="F235" s="90"/>
      <c r="G235" s="32"/>
      <c r="H235" s="32"/>
      <c r="I235" s="78"/>
      <c r="J235" s="78"/>
      <c r="K235" s="78"/>
      <c r="L235" s="78"/>
      <c r="M235" s="78"/>
      <c r="N235" s="78"/>
      <c r="O235" s="78"/>
      <c r="P235" s="78"/>
      <c r="Q235" s="78"/>
      <c r="R235" s="78"/>
      <c r="S235" s="78"/>
      <c r="T235" s="78"/>
      <c r="U235" s="78"/>
      <c r="V235" s="78"/>
      <c r="W235" s="78"/>
      <c r="X235" s="78"/>
      <c r="Y235" s="78"/>
      <c r="Z235" s="78"/>
      <c r="AA235" s="78"/>
      <c r="AB235" s="78"/>
      <c r="AC235" s="78"/>
      <c r="AD235" s="78"/>
      <c r="AE235" s="78"/>
      <c r="AF235" s="78"/>
      <c r="AG235" s="78"/>
      <c r="AH235" s="78"/>
      <c r="AI235" s="78"/>
    </row>
    <row r="236" spans="1:35" ht="12.75" customHeight="1">
      <c r="A236" s="89"/>
      <c r="B236" s="32"/>
      <c r="C236" s="31"/>
      <c r="D236" s="31"/>
      <c r="E236" s="31"/>
      <c r="F236" s="90"/>
      <c r="G236" s="32"/>
      <c r="H236" s="32"/>
      <c r="I236" s="78"/>
      <c r="J236" s="78"/>
      <c r="K236" s="78"/>
      <c r="L236" s="78"/>
      <c r="M236" s="78"/>
      <c r="N236" s="78"/>
      <c r="O236" s="78"/>
      <c r="P236" s="78"/>
      <c r="Q236" s="78"/>
      <c r="R236" s="78"/>
      <c r="S236" s="78"/>
      <c r="T236" s="78"/>
      <c r="U236" s="78"/>
      <c r="V236" s="78"/>
      <c r="W236" s="78"/>
      <c r="X236" s="78"/>
      <c r="Y236" s="78"/>
      <c r="Z236" s="78"/>
      <c r="AA236" s="78"/>
      <c r="AB236" s="78"/>
      <c r="AC236" s="78"/>
      <c r="AD236" s="78"/>
      <c r="AE236" s="78"/>
      <c r="AF236" s="78"/>
      <c r="AG236" s="78"/>
      <c r="AH236" s="78"/>
      <c r="AI236" s="78"/>
    </row>
    <row r="237" spans="1:35" ht="12.75" customHeight="1">
      <c r="A237" s="89"/>
      <c r="B237" s="32"/>
      <c r="C237" s="31"/>
      <c r="D237" s="31"/>
      <c r="E237" s="31"/>
      <c r="F237" s="90"/>
      <c r="G237" s="32"/>
      <c r="H237" s="32"/>
      <c r="I237" s="78"/>
      <c r="J237" s="78"/>
      <c r="K237" s="78"/>
      <c r="L237" s="78"/>
      <c r="M237" s="78"/>
      <c r="N237" s="78"/>
      <c r="O237" s="78"/>
      <c r="P237" s="78"/>
      <c r="Q237" s="78"/>
      <c r="R237" s="78"/>
      <c r="S237" s="78"/>
      <c r="T237" s="78"/>
      <c r="U237" s="78"/>
      <c r="V237" s="78"/>
      <c r="W237" s="78"/>
      <c r="X237" s="78"/>
      <c r="Y237" s="78"/>
      <c r="Z237" s="78"/>
      <c r="AA237" s="78"/>
      <c r="AB237" s="78"/>
      <c r="AC237" s="78"/>
      <c r="AD237" s="78"/>
      <c r="AE237" s="78"/>
      <c r="AF237" s="78"/>
      <c r="AG237" s="78"/>
      <c r="AH237" s="78"/>
      <c r="AI237" s="78"/>
    </row>
    <row r="238" spans="1:35" ht="12.75" customHeight="1">
      <c r="A238" s="89"/>
      <c r="B238" s="32"/>
      <c r="C238" s="31"/>
      <c r="D238" s="31"/>
      <c r="E238" s="31"/>
      <c r="F238" s="90"/>
      <c r="G238" s="32"/>
      <c r="H238" s="32"/>
      <c r="I238" s="78"/>
      <c r="J238" s="78"/>
      <c r="K238" s="78"/>
      <c r="L238" s="78"/>
      <c r="M238" s="78"/>
      <c r="N238" s="78"/>
      <c r="O238" s="78"/>
      <c r="P238" s="78"/>
      <c r="Q238" s="78"/>
      <c r="R238" s="78"/>
      <c r="S238" s="78"/>
      <c r="T238" s="78"/>
      <c r="U238" s="78"/>
      <c r="V238" s="78"/>
      <c r="W238" s="78"/>
      <c r="X238" s="78"/>
      <c r="Y238" s="78"/>
      <c r="Z238" s="78"/>
      <c r="AA238" s="78"/>
      <c r="AB238" s="78"/>
      <c r="AC238" s="78"/>
      <c r="AD238" s="78"/>
      <c r="AE238" s="78"/>
      <c r="AF238" s="78"/>
      <c r="AG238" s="78"/>
      <c r="AH238" s="78"/>
      <c r="AI238" s="78"/>
    </row>
    <row r="239" spans="1:35" ht="12.75" customHeight="1">
      <c r="A239" s="89"/>
      <c r="B239" s="32"/>
      <c r="C239" s="31"/>
      <c r="D239" s="31"/>
      <c r="E239" s="31"/>
      <c r="F239" s="90"/>
      <c r="G239" s="32"/>
      <c r="H239" s="32"/>
      <c r="I239" s="78"/>
      <c r="J239" s="78"/>
      <c r="K239" s="78"/>
      <c r="L239" s="78"/>
      <c r="M239" s="78"/>
      <c r="N239" s="78"/>
      <c r="O239" s="78"/>
      <c r="P239" s="78"/>
      <c r="Q239" s="78"/>
      <c r="R239" s="78"/>
      <c r="S239" s="78"/>
      <c r="T239" s="78"/>
      <c r="U239" s="78"/>
      <c r="V239" s="78"/>
      <c r="W239" s="78"/>
      <c r="X239" s="78"/>
      <c r="Y239" s="78"/>
      <c r="Z239" s="78"/>
      <c r="AA239" s="78"/>
      <c r="AB239" s="78"/>
      <c r="AC239" s="78"/>
      <c r="AD239" s="78"/>
      <c r="AE239" s="78"/>
      <c r="AF239" s="78"/>
      <c r="AG239" s="78"/>
      <c r="AH239" s="78"/>
      <c r="AI239" s="78"/>
    </row>
    <row r="240" spans="1:35" ht="12.75" customHeight="1">
      <c r="A240" s="89"/>
      <c r="B240" s="32"/>
      <c r="C240" s="31"/>
      <c r="D240" s="31"/>
      <c r="E240" s="31"/>
      <c r="F240" s="90"/>
      <c r="G240" s="32"/>
      <c r="H240" s="32"/>
      <c r="I240" s="78"/>
      <c r="J240" s="78"/>
      <c r="K240" s="78"/>
      <c r="L240" s="78"/>
      <c r="M240" s="78"/>
      <c r="N240" s="78"/>
      <c r="O240" s="78"/>
      <c r="P240" s="78"/>
      <c r="Q240" s="78"/>
      <c r="R240" s="78"/>
      <c r="S240" s="78"/>
      <c r="T240" s="78"/>
      <c r="U240" s="78"/>
      <c r="V240" s="78"/>
      <c r="W240" s="78"/>
      <c r="X240" s="78"/>
      <c r="Y240" s="78"/>
      <c r="Z240" s="78"/>
      <c r="AA240" s="78"/>
      <c r="AB240" s="78"/>
      <c r="AC240" s="78"/>
      <c r="AD240" s="78"/>
      <c r="AE240" s="78"/>
      <c r="AF240" s="78"/>
      <c r="AG240" s="78"/>
      <c r="AH240" s="78"/>
      <c r="AI240" s="78"/>
    </row>
    <row r="241" spans="1:35" ht="12.75" customHeight="1">
      <c r="A241" s="89"/>
      <c r="B241" s="32"/>
      <c r="C241" s="31"/>
      <c r="D241" s="31"/>
      <c r="E241" s="31"/>
      <c r="F241" s="90"/>
      <c r="G241" s="32"/>
      <c r="H241" s="32"/>
      <c r="I241" s="78"/>
      <c r="J241" s="78"/>
      <c r="K241" s="78"/>
      <c r="L241" s="78"/>
      <c r="M241" s="78"/>
      <c r="N241" s="78"/>
      <c r="O241" s="78"/>
      <c r="P241" s="78"/>
      <c r="Q241" s="78"/>
      <c r="R241" s="78"/>
      <c r="S241" s="78"/>
      <c r="T241" s="78"/>
      <c r="U241" s="78"/>
      <c r="V241" s="78"/>
      <c r="W241" s="78"/>
      <c r="X241" s="78"/>
      <c r="Y241" s="78"/>
      <c r="Z241" s="78"/>
      <c r="AA241" s="78"/>
      <c r="AB241" s="78"/>
      <c r="AC241" s="78"/>
      <c r="AD241" s="78"/>
      <c r="AE241" s="78"/>
      <c r="AF241" s="78"/>
      <c r="AG241" s="78"/>
      <c r="AH241" s="78"/>
      <c r="AI241" s="78"/>
    </row>
    <row r="242" spans="1:35" ht="12.75" customHeight="1">
      <c r="A242" s="89"/>
      <c r="B242" s="32"/>
      <c r="C242" s="31"/>
      <c r="D242" s="31"/>
      <c r="E242" s="31"/>
      <c r="F242" s="90"/>
      <c r="G242" s="32"/>
      <c r="H242" s="32"/>
      <c r="I242" s="78"/>
      <c r="J242" s="78"/>
      <c r="K242" s="78"/>
      <c r="L242" s="78"/>
      <c r="M242" s="78"/>
      <c r="N242" s="78"/>
      <c r="O242" s="78"/>
      <c r="P242" s="78"/>
      <c r="Q242" s="78"/>
      <c r="R242" s="78"/>
      <c r="S242" s="78"/>
      <c r="T242" s="78"/>
      <c r="U242" s="78"/>
      <c r="V242" s="78"/>
      <c r="W242" s="78"/>
      <c r="X242" s="78"/>
      <c r="Y242" s="78"/>
      <c r="Z242" s="78"/>
      <c r="AA242" s="78"/>
      <c r="AB242" s="78"/>
      <c r="AC242" s="78"/>
      <c r="AD242" s="78"/>
      <c r="AE242" s="78"/>
      <c r="AF242" s="78"/>
      <c r="AG242" s="78"/>
      <c r="AH242" s="78"/>
      <c r="AI242" s="78"/>
    </row>
    <row r="243" spans="1:35" ht="12.75" customHeight="1">
      <c r="A243" s="89"/>
      <c r="B243" s="32"/>
      <c r="C243" s="31"/>
      <c r="D243" s="31"/>
      <c r="E243" s="31"/>
      <c r="F243" s="90"/>
      <c r="G243" s="32"/>
      <c r="H243" s="32"/>
      <c r="I243" s="78"/>
      <c r="J243" s="78"/>
      <c r="K243" s="78"/>
      <c r="L243" s="78"/>
      <c r="M243" s="78"/>
      <c r="N243" s="78"/>
      <c r="O243" s="78"/>
      <c r="P243" s="78"/>
      <c r="Q243" s="78"/>
      <c r="R243" s="78"/>
      <c r="S243" s="78"/>
      <c r="T243" s="78"/>
      <c r="U243" s="78"/>
      <c r="V243" s="78"/>
      <c r="W243" s="78"/>
      <c r="X243" s="78"/>
      <c r="Y243" s="78"/>
      <c r="Z243" s="78"/>
      <c r="AA243" s="78"/>
      <c r="AB243" s="78"/>
      <c r="AC243" s="78"/>
      <c r="AD243" s="78"/>
      <c r="AE243" s="78"/>
      <c r="AF243" s="78"/>
      <c r="AG243" s="78"/>
      <c r="AH243" s="78"/>
      <c r="AI243" s="78"/>
    </row>
    <row r="244" spans="1:35" ht="12.75" customHeight="1">
      <c r="A244" s="89"/>
      <c r="B244" s="32"/>
      <c r="C244" s="31"/>
      <c r="D244" s="31"/>
      <c r="E244" s="31"/>
      <c r="F244" s="90"/>
      <c r="G244" s="32"/>
      <c r="H244" s="32"/>
      <c r="I244" s="78"/>
      <c r="J244" s="78"/>
      <c r="K244" s="78"/>
      <c r="L244" s="78"/>
      <c r="M244" s="78"/>
      <c r="N244" s="78"/>
      <c r="O244" s="78"/>
      <c r="P244" s="78"/>
      <c r="Q244" s="78"/>
      <c r="R244" s="78"/>
      <c r="S244" s="78"/>
      <c r="T244" s="78"/>
      <c r="U244" s="78"/>
      <c r="V244" s="78"/>
      <c r="W244" s="78"/>
      <c r="X244" s="78"/>
      <c r="Y244" s="78"/>
      <c r="Z244" s="78"/>
      <c r="AA244" s="78"/>
      <c r="AB244" s="78"/>
      <c r="AC244" s="78"/>
      <c r="AD244" s="78"/>
      <c r="AE244" s="78"/>
      <c r="AF244" s="78"/>
      <c r="AG244" s="78"/>
      <c r="AH244" s="78"/>
      <c r="AI244" s="78"/>
    </row>
    <row r="245" spans="1:35" ht="12.75" customHeight="1">
      <c r="A245" s="89"/>
      <c r="B245" s="32"/>
      <c r="C245" s="31"/>
      <c r="D245" s="31"/>
      <c r="E245" s="31"/>
      <c r="F245" s="90"/>
      <c r="G245" s="32"/>
      <c r="H245" s="32"/>
      <c r="I245" s="78"/>
      <c r="J245" s="78"/>
      <c r="K245" s="78"/>
      <c r="L245" s="78"/>
      <c r="M245" s="78"/>
      <c r="N245" s="78"/>
      <c r="O245" s="78"/>
      <c r="P245" s="78"/>
      <c r="Q245" s="78"/>
      <c r="R245" s="78"/>
      <c r="S245" s="78"/>
      <c r="T245" s="78"/>
      <c r="U245" s="78"/>
      <c r="V245" s="78"/>
      <c r="W245" s="78"/>
      <c r="X245" s="78"/>
      <c r="Y245" s="78"/>
      <c r="Z245" s="78"/>
      <c r="AA245" s="78"/>
      <c r="AB245" s="78"/>
      <c r="AC245" s="78"/>
      <c r="AD245" s="78"/>
      <c r="AE245" s="78"/>
      <c r="AF245" s="78"/>
      <c r="AG245" s="78"/>
      <c r="AH245" s="78"/>
      <c r="AI245" s="78"/>
    </row>
    <row r="246" spans="1:35" ht="12.75" customHeight="1">
      <c r="A246" s="89"/>
      <c r="B246" s="32"/>
      <c r="C246" s="31"/>
      <c r="D246" s="31"/>
      <c r="E246" s="31"/>
      <c r="F246" s="90"/>
      <c r="G246" s="32"/>
      <c r="H246" s="91"/>
      <c r="I246" s="78"/>
      <c r="J246" s="78"/>
      <c r="K246" s="78"/>
      <c r="L246" s="78"/>
      <c r="M246" s="78"/>
      <c r="N246" s="78"/>
      <c r="O246" s="78"/>
      <c r="P246" s="78"/>
      <c r="Q246" s="78"/>
      <c r="R246" s="78"/>
      <c r="S246" s="78"/>
      <c r="T246" s="78"/>
      <c r="U246" s="78"/>
      <c r="V246" s="78"/>
      <c r="W246" s="78"/>
      <c r="X246" s="78"/>
      <c r="Y246" s="78"/>
      <c r="Z246" s="78"/>
      <c r="AA246" s="78"/>
      <c r="AB246" s="78"/>
      <c r="AC246" s="78"/>
      <c r="AD246" s="78"/>
      <c r="AE246" s="78"/>
      <c r="AF246" s="78"/>
      <c r="AG246" s="78"/>
      <c r="AH246" s="78"/>
      <c r="AI246" s="78"/>
    </row>
    <row r="247" spans="1:35" ht="12.75" customHeight="1">
      <c r="A247" s="89"/>
      <c r="B247" s="32"/>
      <c r="C247" s="31"/>
      <c r="D247" s="31"/>
      <c r="E247" s="31"/>
      <c r="F247" s="90"/>
      <c r="G247" s="32"/>
      <c r="H247" s="91"/>
      <c r="I247" s="78"/>
      <c r="J247" s="78"/>
      <c r="K247" s="78"/>
      <c r="L247" s="78"/>
      <c r="M247" s="78"/>
      <c r="N247" s="78"/>
      <c r="O247" s="78"/>
      <c r="P247" s="78"/>
      <c r="Q247" s="78"/>
      <c r="R247" s="78"/>
      <c r="S247" s="78"/>
      <c r="T247" s="78"/>
      <c r="U247" s="78"/>
      <c r="V247" s="78"/>
      <c r="W247" s="78"/>
      <c r="X247" s="78"/>
      <c r="Y247" s="78"/>
      <c r="Z247" s="78"/>
      <c r="AA247" s="78"/>
      <c r="AB247" s="78"/>
      <c r="AC247" s="78"/>
      <c r="AD247" s="78"/>
      <c r="AE247" s="78"/>
      <c r="AF247" s="78"/>
      <c r="AG247" s="78"/>
      <c r="AH247" s="78"/>
      <c r="AI247" s="78"/>
    </row>
    <row r="248" spans="1:35" ht="12.75" customHeight="1">
      <c r="A248" s="89"/>
      <c r="B248" s="32"/>
      <c r="C248" s="31"/>
      <c r="D248" s="31"/>
      <c r="E248" s="31"/>
      <c r="F248" s="90"/>
      <c r="G248" s="32"/>
      <c r="H248" s="91"/>
      <c r="I248" s="78"/>
      <c r="J248" s="78"/>
      <c r="K248" s="78"/>
      <c r="L248" s="78"/>
      <c r="M248" s="78"/>
      <c r="N248" s="78"/>
      <c r="O248" s="78"/>
      <c r="P248" s="78"/>
      <c r="Q248" s="78"/>
      <c r="R248" s="78"/>
      <c r="S248" s="78"/>
      <c r="T248" s="78"/>
      <c r="U248" s="78"/>
      <c r="V248" s="78"/>
      <c r="W248" s="78"/>
      <c r="X248" s="78"/>
      <c r="Y248" s="78"/>
      <c r="Z248" s="78"/>
      <c r="AA248" s="78"/>
      <c r="AB248" s="78"/>
      <c r="AC248" s="78"/>
      <c r="AD248" s="78"/>
      <c r="AE248" s="78"/>
      <c r="AF248" s="78"/>
      <c r="AG248" s="78"/>
      <c r="AH248" s="78"/>
      <c r="AI248" s="78"/>
    </row>
    <row r="249" spans="1:35" ht="12.75" customHeight="1">
      <c r="A249" s="89"/>
      <c r="B249" s="32"/>
      <c r="C249" s="31"/>
      <c r="D249" s="31"/>
      <c r="E249" s="31"/>
      <c r="F249" s="90"/>
      <c r="G249" s="32"/>
      <c r="H249" s="91"/>
      <c r="I249" s="78"/>
      <c r="J249" s="78"/>
      <c r="K249" s="78"/>
      <c r="L249" s="78"/>
      <c r="M249" s="78"/>
      <c r="N249" s="78"/>
      <c r="O249" s="78"/>
      <c r="P249" s="78"/>
      <c r="Q249" s="78"/>
      <c r="R249" s="78"/>
      <c r="S249" s="78"/>
      <c r="T249" s="78"/>
      <c r="U249" s="78"/>
      <c r="V249" s="78"/>
      <c r="W249" s="78"/>
      <c r="X249" s="78"/>
      <c r="Y249" s="78"/>
      <c r="Z249" s="78"/>
      <c r="AA249" s="78"/>
      <c r="AB249" s="78"/>
      <c r="AC249" s="78"/>
      <c r="AD249" s="78"/>
      <c r="AE249" s="78"/>
      <c r="AF249" s="78"/>
      <c r="AG249" s="78"/>
      <c r="AH249" s="78"/>
      <c r="AI249" s="78"/>
    </row>
    <row r="250" spans="1:35" ht="12.75" customHeight="1">
      <c r="A250" s="89"/>
      <c r="B250" s="32"/>
      <c r="C250" s="31"/>
      <c r="D250" s="31"/>
      <c r="E250" s="31"/>
      <c r="F250" s="90"/>
      <c r="G250" s="32"/>
      <c r="H250" s="91"/>
      <c r="I250" s="78"/>
      <c r="J250" s="78"/>
      <c r="K250" s="78"/>
      <c r="L250" s="78"/>
      <c r="M250" s="78"/>
      <c r="N250" s="78"/>
      <c r="O250" s="78"/>
      <c r="P250" s="78"/>
      <c r="Q250" s="78"/>
      <c r="R250" s="78"/>
      <c r="S250" s="78"/>
      <c r="T250" s="78"/>
      <c r="U250" s="78"/>
      <c r="V250" s="78"/>
      <c r="W250" s="78"/>
      <c r="X250" s="78"/>
      <c r="Y250" s="78"/>
      <c r="Z250" s="78"/>
      <c r="AA250" s="78"/>
      <c r="AB250" s="78"/>
      <c r="AC250" s="78"/>
      <c r="AD250" s="78"/>
      <c r="AE250" s="78"/>
      <c r="AF250" s="78"/>
      <c r="AG250" s="78"/>
      <c r="AH250" s="78"/>
      <c r="AI250" s="78"/>
    </row>
    <row r="251" spans="1:35" ht="12.75" customHeight="1">
      <c r="A251" s="89"/>
      <c r="B251" s="32"/>
      <c r="C251" s="31"/>
      <c r="D251" s="31"/>
      <c r="E251" s="31"/>
      <c r="F251" s="90"/>
      <c r="G251" s="32"/>
      <c r="H251" s="91"/>
      <c r="I251" s="78"/>
      <c r="J251" s="78"/>
      <c r="K251" s="78"/>
      <c r="L251" s="78"/>
      <c r="M251" s="78"/>
      <c r="N251" s="78"/>
      <c r="O251" s="78"/>
      <c r="P251" s="78"/>
      <c r="Q251" s="78"/>
      <c r="R251" s="78"/>
      <c r="S251" s="78"/>
      <c r="T251" s="78"/>
      <c r="U251" s="78"/>
      <c r="V251" s="78"/>
      <c r="W251" s="78"/>
      <c r="X251" s="78"/>
      <c r="Y251" s="78"/>
      <c r="Z251" s="78"/>
      <c r="AA251" s="78"/>
      <c r="AB251" s="78"/>
      <c r="AC251" s="78"/>
      <c r="AD251" s="78"/>
      <c r="AE251" s="78"/>
      <c r="AF251" s="78"/>
      <c r="AG251" s="78"/>
      <c r="AH251" s="78"/>
      <c r="AI251" s="78"/>
    </row>
    <row r="252" spans="1:35" ht="12.75" customHeight="1">
      <c r="A252" s="89"/>
      <c r="B252" s="32"/>
      <c r="C252" s="31"/>
      <c r="D252" s="31"/>
      <c r="E252" s="31"/>
      <c r="F252" s="90"/>
      <c r="G252" s="32"/>
      <c r="H252" s="91"/>
      <c r="I252" s="78"/>
      <c r="J252" s="78"/>
      <c r="K252" s="78"/>
      <c r="L252" s="78"/>
      <c r="M252" s="78"/>
      <c r="N252" s="78"/>
      <c r="O252" s="78"/>
      <c r="P252" s="78"/>
      <c r="Q252" s="78"/>
      <c r="R252" s="78"/>
      <c r="S252" s="78"/>
      <c r="T252" s="78"/>
      <c r="U252" s="78"/>
      <c r="V252" s="78"/>
      <c r="W252" s="78"/>
      <c r="X252" s="78"/>
      <c r="Y252" s="78"/>
      <c r="Z252" s="78"/>
      <c r="AA252" s="78"/>
      <c r="AB252" s="78"/>
      <c r="AC252" s="78"/>
      <c r="AD252" s="78"/>
      <c r="AE252" s="78"/>
      <c r="AF252" s="78"/>
      <c r="AG252" s="78"/>
      <c r="AH252" s="78"/>
      <c r="AI252" s="78"/>
    </row>
    <row r="253" spans="1:35" ht="12.75" customHeight="1">
      <c r="A253" s="89"/>
      <c r="B253" s="32"/>
      <c r="C253" s="31"/>
      <c r="D253" s="31"/>
      <c r="E253" s="31"/>
      <c r="F253" s="90"/>
      <c r="G253" s="32"/>
      <c r="H253" s="91"/>
      <c r="I253" s="78"/>
      <c r="J253" s="78"/>
      <c r="K253" s="78"/>
      <c r="L253" s="78"/>
      <c r="M253" s="78"/>
      <c r="N253" s="78"/>
      <c r="O253" s="78"/>
      <c r="P253" s="78"/>
      <c r="Q253" s="78"/>
      <c r="R253" s="78"/>
      <c r="S253" s="78"/>
      <c r="T253" s="78"/>
      <c r="U253" s="78"/>
      <c r="V253" s="78"/>
      <c r="W253" s="78"/>
      <c r="X253" s="78"/>
      <c r="Y253" s="78"/>
      <c r="Z253" s="78"/>
      <c r="AA253" s="78"/>
      <c r="AB253" s="78"/>
      <c r="AC253" s="78"/>
      <c r="AD253" s="78"/>
      <c r="AE253" s="78"/>
      <c r="AF253" s="78"/>
      <c r="AG253" s="78"/>
      <c r="AH253" s="78"/>
      <c r="AI253" s="78"/>
    </row>
    <row r="254" spans="1:35" ht="12.75" customHeight="1">
      <c r="A254" s="89"/>
      <c r="B254" s="32"/>
      <c r="C254" s="31"/>
      <c r="D254" s="31"/>
      <c r="E254" s="31"/>
      <c r="F254" s="90"/>
      <c r="G254" s="32"/>
      <c r="H254" s="91"/>
      <c r="I254" s="78"/>
      <c r="J254" s="78"/>
      <c r="K254" s="78"/>
      <c r="L254" s="78"/>
      <c r="M254" s="78"/>
      <c r="N254" s="78"/>
      <c r="O254" s="78"/>
      <c r="P254" s="78"/>
      <c r="Q254" s="78"/>
      <c r="R254" s="78"/>
      <c r="S254" s="78"/>
      <c r="T254" s="78"/>
      <c r="U254" s="78"/>
      <c r="V254" s="78"/>
      <c r="W254" s="78"/>
      <c r="X254" s="78"/>
      <c r="Y254" s="78"/>
      <c r="Z254" s="78"/>
      <c r="AA254" s="78"/>
      <c r="AB254" s="78"/>
      <c r="AC254" s="78"/>
      <c r="AD254" s="78"/>
      <c r="AE254" s="78"/>
      <c r="AF254" s="78"/>
      <c r="AG254" s="78"/>
      <c r="AH254" s="78"/>
      <c r="AI254" s="78"/>
    </row>
    <row r="255" spans="1:35" ht="12.75" customHeight="1">
      <c r="A255" s="89"/>
      <c r="B255" s="32"/>
      <c r="C255" s="31"/>
      <c r="D255" s="31"/>
      <c r="E255" s="31"/>
      <c r="F255" s="90"/>
      <c r="G255" s="32"/>
      <c r="H255" s="91"/>
      <c r="I255" s="78"/>
      <c r="J255" s="78"/>
      <c r="K255" s="78"/>
      <c r="L255" s="78"/>
      <c r="M255" s="78"/>
      <c r="N255" s="78"/>
      <c r="O255" s="78"/>
      <c r="P255" s="78"/>
      <c r="Q255" s="78"/>
      <c r="R255" s="78"/>
      <c r="S255" s="78"/>
      <c r="T255" s="78"/>
      <c r="U255" s="78"/>
      <c r="V255" s="78"/>
      <c r="W255" s="78"/>
      <c r="X255" s="78"/>
      <c r="Y255" s="78"/>
      <c r="Z255" s="78"/>
      <c r="AA255" s="78"/>
      <c r="AB255" s="78"/>
      <c r="AC255" s="78"/>
      <c r="AD255" s="78"/>
      <c r="AE255" s="78"/>
      <c r="AF255" s="78"/>
      <c r="AG255" s="78"/>
      <c r="AH255" s="78"/>
      <c r="AI255" s="78"/>
    </row>
    <row r="256" spans="1:35" ht="12.75" customHeight="1">
      <c r="A256" s="89"/>
      <c r="B256" s="32"/>
      <c r="C256" s="31"/>
      <c r="D256" s="31"/>
      <c r="E256" s="31"/>
      <c r="F256" s="90"/>
      <c r="G256" s="32"/>
      <c r="H256" s="91"/>
      <c r="I256" s="78"/>
      <c r="J256" s="78"/>
      <c r="K256" s="78"/>
      <c r="L256" s="78"/>
      <c r="M256" s="78"/>
      <c r="N256" s="78"/>
      <c r="O256" s="78"/>
      <c r="P256" s="78"/>
      <c r="Q256" s="78"/>
      <c r="R256" s="78"/>
      <c r="S256" s="78"/>
      <c r="T256" s="78"/>
      <c r="U256" s="78"/>
      <c r="V256" s="78"/>
      <c r="W256" s="78"/>
      <c r="X256" s="78"/>
      <c r="Y256" s="78"/>
      <c r="Z256" s="78"/>
      <c r="AA256" s="78"/>
      <c r="AB256" s="78"/>
      <c r="AC256" s="78"/>
      <c r="AD256" s="78"/>
      <c r="AE256" s="78"/>
      <c r="AF256" s="78"/>
      <c r="AG256" s="78"/>
      <c r="AH256" s="78"/>
      <c r="AI256" s="78"/>
    </row>
    <row r="257" spans="1:35" ht="12.75" customHeight="1">
      <c r="A257" s="89"/>
      <c r="B257" s="32"/>
      <c r="C257" s="31"/>
      <c r="D257" s="31"/>
      <c r="E257" s="31"/>
      <c r="F257" s="90"/>
      <c r="G257" s="32"/>
      <c r="H257" s="91"/>
      <c r="I257" s="78"/>
      <c r="J257" s="78"/>
      <c r="K257" s="78"/>
      <c r="L257" s="78"/>
      <c r="M257" s="78"/>
      <c r="N257" s="78"/>
      <c r="O257" s="78"/>
      <c r="P257" s="78"/>
      <c r="Q257" s="78"/>
      <c r="R257" s="78"/>
      <c r="S257" s="78"/>
      <c r="T257" s="78"/>
      <c r="U257" s="78"/>
      <c r="V257" s="78"/>
      <c r="W257" s="78"/>
      <c r="X257" s="78"/>
      <c r="Y257" s="78"/>
      <c r="Z257" s="78"/>
      <c r="AA257" s="78"/>
      <c r="AB257" s="78"/>
      <c r="AC257" s="78"/>
      <c r="AD257" s="78"/>
      <c r="AE257" s="78"/>
      <c r="AF257" s="78"/>
      <c r="AG257" s="78"/>
      <c r="AH257" s="78"/>
      <c r="AI257" s="78"/>
    </row>
    <row r="258" spans="1:35" ht="12.75" customHeight="1">
      <c r="A258" s="89"/>
      <c r="B258" s="32"/>
      <c r="C258" s="31"/>
      <c r="D258" s="31"/>
      <c r="E258" s="31"/>
      <c r="F258" s="90"/>
      <c r="G258" s="32"/>
      <c r="H258" s="91"/>
      <c r="I258" s="78"/>
      <c r="J258" s="78"/>
      <c r="K258" s="78"/>
      <c r="L258" s="78"/>
      <c r="M258" s="78"/>
      <c r="N258" s="78"/>
      <c r="O258" s="78"/>
      <c r="P258" s="78"/>
      <c r="Q258" s="78"/>
      <c r="R258" s="78"/>
      <c r="S258" s="78"/>
      <c r="T258" s="78"/>
      <c r="U258" s="78"/>
      <c r="V258" s="78"/>
      <c r="W258" s="78"/>
      <c r="X258" s="78"/>
      <c r="Y258" s="78"/>
      <c r="Z258" s="78"/>
      <c r="AA258" s="78"/>
      <c r="AB258" s="78"/>
      <c r="AC258" s="78"/>
      <c r="AD258" s="78"/>
      <c r="AE258" s="78"/>
      <c r="AF258" s="78"/>
      <c r="AG258" s="78"/>
      <c r="AH258" s="78"/>
      <c r="AI258" s="78"/>
    </row>
    <row r="259" spans="1:35" ht="12.75" customHeight="1">
      <c r="A259" s="89"/>
      <c r="B259" s="32"/>
      <c r="C259" s="31"/>
      <c r="D259" s="31"/>
      <c r="E259" s="31"/>
      <c r="F259" s="90"/>
      <c r="G259" s="32"/>
      <c r="H259" s="91"/>
      <c r="I259" s="78"/>
      <c r="J259" s="78"/>
      <c r="K259" s="78"/>
      <c r="L259" s="78"/>
      <c r="M259" s="78"/>
      <c r="N259" s="78"/>
      <c r="O259" s="78"/>
      <c r="P259" s="78"/>
      <c r="Q259" s="78"/>
      <c r="R259" s="78"/>
      <c r="S259" s="78"/>
      <c r="T259" s="78"/>
      <c r="U259" s="78"/>
      <c r="V259" s="78"/>
      <c r="W259" s="78"/>
      <c r="X259" s="78"/>
      <c r="Y259" s="78"/>
      <c r="Z259" s="78"/>
      <c r="AA259" s="78"/>
      <c r="AB259" s="78"/>
      <c r="AC259" s="78"/>
      <c r="AD259" s="78"/>
      <c r="AE259" s="78"/>
      <c r="AF259" s="78"/>
      <c r="AG259" s="78"/>
      <c r="AH259" s="78"/>
      <c r="AI259" s="78"/>
    </row>
    <row r="260" spans="1:35" ht="12.75" customHeight="1">
      <c r="A260" s="89"/>
      <c r="B260" s="32"/>
      <c r="C260" s="31"/>
      <c r="D260" s="31"/>
      <c r="E260" s="31"/>
      <c r="F260" s="90"/>
      <c r="G260" s="32"/>
      <c r="H260" s="91"/>
      <c r="I260" s="78"/>
      <c r="J260" s="78"/>
      <c r="K260" s="78"/>
      <c r="L260" s="78"/>
      <c r="M260" s="78"/>
      <c r="N260" s="78"/>
      <c r="O260" s="78"/>
      <c r="P260" s="78"/>
      <c r="Q260" s="78"/>
      <c r="R260" s="78"/>
      <c r="S260" s="78"/>
      <c r="T260" s="78"/>
      <c r="U260" s="78"/>
      <c r="V260" s="78"/>
      <c r="W260" s="78"/>
      <c r="X260" s="78"/>
      <c r="Y260" s="78"/>
      <c r="Z260" s="78"/>
      <c r="AA260" s="78"/>
      <c r="AB260" s="78"/>
      <c r="AC260" s="78"/>
      <c r="AD260" s="78"/>
      <c r="AE260" s="78"/>
      <c r="AF260" s="78"/>
      <c r="AG260" s="78"/>
      <c r="AH260" s="78"/>
      <c r="AI260" s="78"/>
    </row>
    <row r="261" spans="1:35" ht="12.75" customHeight="1">
      <c r="A261" s="89"/>
      <c r="B261" s="32"/>
      <c r="C261" s="31"/>
      <c r="D261" s="31"/>
      <c r="E261" s="31"/>
      <c r="F261" s="90"/>
      <c r="G261" s="32"/>
      <c r="H261" s="91"/>
      <c r="I261" s="78"/>
      <c r="J261" s="78"/>
      <c r="K261" s="78"/>
      <c r="L261" s="78"/>
      <c r="M261" s="78"/>
      <c r="N261" s="78"/>
      <c r="O261" s="78"/>
      <c r="P261" s="78"/>
      <c r="Q261" s="78"/>
      <c r="R261" s="78"/>
      <c r="S261" s="78"/>
      <c r="T261" s="78"/>
      <c r="U261" s="78"/>
      <c r="V261" s="78"/>
      <c r="W261" s="78"/>
      <c r="X261" s="78"/>
      <c r="Y261" s="78"/>
      <c r="Z261" s="78"/>
      <c r="AA261" s="78"/>
      <c r="AB261" s="78"/>
      <c r="AC261" s="78"/>
      <c r="AD261" s="78"/>
      <c r="AE261" s="78"/>
      <c r="AF261" s="78"/>
      <c r="AG261" s="78"/>
      <c r="AH261" s="78"/>
      <c r="AI261" s="78"/>
    </row>
    <row r="262" spans="1:35" ht="12.75" customHeight="1">
      <c r="A262" s="89"/>
      <c r="B262" s="32"/>
      <c r="C262" s="31"/>
      <c r="D262" s="31"/>
      <c r="E262" s="31"/>
      <c r="F262" s="90"/>
      <c r="G262" s="32"/>
      <c r="H262" s="91"/>
      <c r="I262" s="78"/>
      <c r="J262" s="78"/>
      <c r="K262" s="78"/>
      <c r="L262" s="78"/>
      <c r="M262" s="78"/>
      <c r="N262" s="78"/>
      <c r="O262" s="78"/>
      <c r="P262" s="78"/>
      <c r="Q262" s="78"/>
      <c r="R262" s="78"/>
      <c r="S262" s="78"/>
      <c r="T262" s="78"/>
      <c r="U262" s="78"/>
      <c r="V262" s="78"/>
      <c r="W262" s="78"/>
      <c r="X262" s="78"/>
      <c r="Y262" s="78"/>
      <c r="Z262" s="78"/>
      <c r="AA262" s="78"/>
      <c r="AB262" s="78"/>
      <c r="AC262" s="78"/>
      <c r="AD262" s="78"/>
      <c r="AE262" s="78"/>
      <c r="AF262" s="78"/>
      <c r="AG262" s="78"/>
      <c r="AH262" s="78"/>
      <c r="AI262" s="78"/>
    </row>
    <row r="263" spans="1:35" ht="12.75" customHeight="1">
      <c r="A263" s="89"/>
      <c r="B263" s="32"/>
      <c r="C263" s="31"/>
      <c r="D263" s="31"/>
      <c r="E263" s="31"/>
      <c r="F263" s="90"/>
      <c r="G263" s="32"/>
      <c r="H263" s="91"/>
      <c r="I263" s="78"/>
      <c r="J263" s="78"/>
      <c r="K263" s="78"/>
      <c r="L263" s="78"/>
      <c r="M263" s="78"/>
      <c r="N263" s="78"/>
      <c r="O263" s="78"/>
      <c r="P263" s="78"/>
      <c r="Q263" s="78"/>
      <c r="R263" s="78"/>
      <c r="S263" s="78"/>
      <c r="T263" s="78"/>
      <c r="U263" s="78"/>
      <c r="V263" s="78"/>
      <c r="W263" s="78"/>
      <c r="X263" s="78"/>
      <c r="Y263" s="78"/>
      <c r="Z263" s="78"/>
      <c r="AA263" s="78"/>
      <c r="AB263" s="78"/>
      <c r="AC263" s="78"/>
      <c r="AD263" s="78"/>
      <c r="AE263" s="78"/>
      <c r="AF263" s="78"/>
      <c r="AG263" s="78"/>
      <c r="AH263" s="78"/>
      <c r="AI263" s="78"/>
    </row>
    <row r="264" spans="1:35" ht="12.75" customHeight="1">
      <c r="A264" s="89"/>
      <c r="B264" s="32"/>
      <c r="C264" s="31"/>
      <c r="D264" s="31"/>
      <c r="E264" s="31"/>
      <c r="F264" s="90"/>
      <c r="G264" s="32"/>
      <c r="H264" s="91"/>
      <c r="I264" s="78"/>
      <c r="J264" s="78"/>
      <c r="K264" s="78"/>
      <c r="L264" s="78"/>
      <c r="M264" s="78"/>
      <c r="N264" s="78"/>
      <c r="O264" s="78"/>
      <c r="P264" s="78"/>
      <c r="Q264" s="78"/>
      <c r="R264" s="78"/>
      <c r="S264" s="78"/>
      <c r="T264" s="78"/>
      <c r="U264" s="78"/>
      <c r="V264" s="78"/>
      <c r="W264" s="78"/>
      <c r="X264" s="78"/>
      <c r="Y264" s="78"/>
      <c r="Z264" s="78"/>
      <c r="AA264" s="78"/>
      <c r="AB264" s="78"/>
      <c r="AC264" s="78"/>
      <c r="AD264" s="78"/>
      <c r="AE264" s="78"/>
      <c r="AF264" s="78"/>
      <c r="AG264" s="78"/>
      <c r="AH264" s="78"/>
      <c r="AI264" s="78"/>
    </row>
    <row r="265" spans="1:35" ht="12.75" customHeight="1">
      <c r="A265" s="89"/>
      <c r="B265" s="32"/>
      <c r="C265" s="31"/>
      <c r="D265" s="31"/>
      <c r="E265" s="31"/>
      <c r="F265" s="90"/>
      <c r="G265" s="32"/>
      <c r="H265" s="91"/>
      <c r="I265" s="78"/>
      <c r="J265" s="78"/>
      <c r="K265" s="78"/>
      <c r="L265" s="78"/>
      <c r="M265" s="78"/>
      <c r="N265" s="78"/>
      <c r="O265" s="78"/>
      <c r="P265" s="78"/>
      <c r="Q265" s="78"/>
      <c r="R265" s="78"/>
      <c r="S265" s="78"/>
      <c r="T265" s="78"/>
      <c r="U265" s="78"/>
      <c r="V265" s="78"/>
      <c r="W265" s="78"/>
      <c r="X265" s="78"/>
      <c r="Y265" s="78"/>
      <c r="Z265" s="78"/>
      <c r="AA265" s="78"/>
      <c r="AB265" s="78"/>
      <c r="AC265" s="78"/>
      <c r="AD265" s="78"/>
      <c r="AE265" s="78"/>
      <c r="AF265" s="78"/>
      <c r="AG265" s="78"/>
      <c r="AH265" s="78"/>
      <c r="AI265" s="78"/>
    </row>
    <row r="266" spans="1:35" ht="12.75" customHeight="1">
      <c r="A266" s="89"/>
      <c r="B266" s="32"/>
      <c r="C266" s="31"/>
      <c r="D266" s="31"/>
      <c r="E266" s="31"/>
      <c r="F266" s="90"/>
      <c r="G266" s="32"/>
      <c r="H266" s="91"/>
      <c r="I266" s="78"/>
      <c r="J266" s="78"/>
      <c r="K266" s="78"/>
      <c r="L266" s="78"/>
      <c r="M266" s="78"/>
      <c r="N266" s="78"/>
      <c r="O266" s="78"/>
      <c r="P266" s="78"/>
      <c r="Q266" s="78"/>
      <c r="R266" s="78"/>
      <c r="S266" s="78"/>
      <c r="T266" s="78"/>
      <c r="U266" s="78"/>
      <c r="V266" s="78"/>
      <c r="W266" s="78"/>
      <c r="X266" s="78"/>
      <c r="Y266" s="78"/>
      <c r="Z266" s="78"/>
      <c r="AA266" s="78"/>
      <c r="AB266" s="78"/>
      <c r="AC266" s="78"/>
      <c r="AD266" s="78"/>
      <c r="AE266" s="78"/>
      <c r="AF266" s="78"/>
      <c r="AG266" s="78"/>
      <c r="AH266" s="78"/>
      <c r="AI266" s="78"/>
    </row>
    <row r="267" spans="1:35" ht="12.75" customHeight="1">
      <c r="A267" s="89"/>
      <c r="B267" s="32"/>
      <c r="C267" s="31"/>
      <c r="D267" s="31"/>
      <c r="E267" s="31"/>
      <c r="F267" s="90"/>
      <c r="G267" s="32"/>
      <c r="H267" s="91"/>
      <c r="I267" s="78"/>
      <c r="J267" s="78"/>
      <c r="K267" s="78"/>
      <c r="L267" s="78"/>
      <c r="M267" s="78"/>
      <c r="N267" s="78"/>
      <c r="O267" s="78"/>
      <c r="P267" s="78"/>
      <c r="Q267" s="78"/>
      <c r="R267" s="78"/>
      <c r="S267" s="78"/>
      <c r="T267" s="78"/>
      <c r="U267" s="78"/>
      <c r="V267" s="78"/>
      <c r="W267" s="78"/>
      <c r="X267" s="78"/>
      <c r="Y267" s="78"/>
      <c r="Z267" s="78"/>
      <c r="AA267" s="78"/>
      <c r="AB267" s="78"/>
      <c r="AC267" s="78"/>
      <c r="AD267" s="78"/>
      <c r="AE267" s="78"/>
      <c r="AF267" s="78"/>
      <c r="AG267" s="78"/>
      <c r="AH267" s="78"/>
      <c r="AI267" s="78"/>
    </row>
    <row r="268" spans="1:35" ht="12.75" customHeight="1">
      <c r="A268" s="89"/>
      <c r="B268" s="32"/>
      <c r="C268" s="31"/>
      <c r="D268" s="31"/>
      <c r="E268" s="31"/>
      <c r="F268" s="90"/>
      <c r="G268" s="32"/>
      <c r="H268" s="91"/>
      <c r="I268" s="78"/>
      <c r="J268" s="78"/>
      <c r="K268" s="78"/>
      <c r="L268" s="78"/>
      <c r="M268" s="78"/>
      <c r="N268" s="78"/>
      <c r="O268" s="78"/>
      <c r="P268" s="78"/>
      <c r="Q268" s="78"/>
      <c r="R268" s="78"/>
      <c r="S268" s="78"/>
      <c r="T268" s="78"/>
      <c r="U268" s="78"/>
      <c r="V268" s="78"/>
      <c r="W268" s="78"/>
      <c r="X268" s="78"/>
      <c r="Y268" s="78"/>
      <c r="Z268" s="78"/>
      <c r="AA268" s="78"/>
      <c r="AB268" s="78"/>
      <c r="AC268" s="78"/>
      <c r="AD268" s="78"/>
      <c r="AE268" s="78"/>
      <c r="AF268" s="78"/>
      <c r="AG268" s="78"/>
      <c r="AH268" s="78"/>
      <c r="AI268" s="78"/>
    </row>
    <row r="269" spans="1:35" ht="12.75" customHeight="1">
      <c r="A269" s="89"/>
      <c r="B269" s="32"/>
      <c r="C269" s="31"/>
      <c r="D269" s="31"/>
      <c r="E269" s="31"/>
      <c r="F269" s="90"/>
      <c r="G269" s="32"/>
      <c r="H269" s="91"/>
      <c r="I269" s="78"/>
      <c r="J269" s="78"/>
      <c r="K269" s="78"/>
      <c r="L269" s="78"/>
      <c r="M269" s="78"/>
      <c r="N269" s="78"/>
      <c r="O269" s="78"/>
      <c r="P269" s="78"/>
      <c r="Q269" s="78"/>
      <c r="R269" s="78"/>
      <c r="S269" s="78"/>
      <c r="T269" s="78"/>
      <c r="U269" s="78"/>
      <c r="V269" s="78"/>
      <c r="W269" s="78"/>
      <c r="X269" s="78"/>
      <c r="Y269" s="78"/>
      <c r="Z269" s="78"/>
      <c r="AA269" s="78"/>
      <c r="AB269" s="78"/>
      <c r="AC269" s="78"/>
      <c r="AD269" s="78"/>
      <c r="AE269" s="78"/>
      <c r="AF269" s="78"/>
      <c r="AG269" s="78"/>
      <c r="AH269" s="78"/>
      <c r="AI269" s="78"/>
    </row>
    <row r="270" spans="1:35" ht="12.75" customHeight="1">
      <c r="A270" s="89"/>
      <c r="B270" s="32"/>
      <c r="C270" s="31"/>
      <c r="D270" s="31"/>
      <c r="E270" s="31"/>
      <c r="F270" s="90"/>
      <c r="G270" s="32"/>
      <c r="H270" s="91"/>
      <c r="I270" s="78"/>
      <c r="J270" s="78"/>
      <c r="K270" s="78"/>
      <c r="L270" s="78"/>
      <c r="M270" s="78"/>
      <c r="N270" s="78"/>
      <c r="O270" s="78"/>
      <c r="P270" s="78"/>
      <c r="Q270" s="78"/>
      <c r="R270" s="78"/>
      <c r="S270" s="78"/>
      <c r="T270" s="78"/>
      <c r="U270" s="78"/>
      <c r="V270" s="78"/>
      <c r="W270" s="78"/>
      <c r="X270" s="78"/>
      <c r="Y270" s="78"/>
      <c r="Z270" s="78"/>
      <c r="AA270" s="78"/>
      <c r="AB270" s="78"/>
      <c r="AC270" s="78"/>
      <c r="AD270" s="78"/>
      <c r="AE270" s="78"/>
      <c r="AF270" s="78"/>
      <c r="AG270" s="78"/>
      <c r="AH270" s="78"/>
      <c r="AI270" s="78"/>
    </row>
    <row r="271" spans="1:35" ht="12.75" customHeight="1">
      <c r="A271" s="89"/>
      <c r="B271" s="32"/>
      <c r="C271" s="31"/>
      <c r="D271" s="31"/>
      <c r="E271" s="31"/>
      <c r="F271" s="90"/>
      <c r="G271" s="32"/>
      <c r="H271" s="91"/>
      <c r="I271" s="78"/>
      <c r="J271" s="78"/>
      <c r="K271" s="78"/>
      <c r="L271" s="78"/>
      <c r="M271" s="78"/>
      <c r="N271" s="78"/>
      <c r="O271" s="78"/>
      <c r="P271" s="78"/>
      <c r="Q271" s="78"/>
      <c r="R271" s="78"/>
      <c r="S271" s="78"/>
      <c r="T271" s="78"/>
      <c r="U271" s="78"/>
      <c r="V271" s="78"/>
      <c r="W271" s="78"/>
      <c r="X271" s="78"/>
      <c r="Y271" s="78"/>
      <c r="Z271" s="78"/>
      <c r="AA271" s="78"/>
      <c r="AB271" s="78"/>
      <c r="AC271" s="78"/>
      <c r="AD271" s="78"/>
      <c r="AE271" s="78"/>
      <c r="AF271" s="78"/>
      <c r="AG271" s="78"/>
      <c r="AH271" s="78"/>
      <c r="AI271" s="78"/>
    </row>
    <row r="272" spans="1:35" ht="12.75" customHeight="1">
      <c r="A272" s="89"/>
      <c r="B272" s="32"/>
      <c r="C272" s="31"/>
      <c r="D272" s="31"/>
      <c r="E272" s="31"/>
      <c r="F272" s="90"/>
      <c r="G272" s="32"/>
      <c r="H272" s="91"/>
      <c r="I272" s="78"/>
      <c r="J272" s="78"/>
      <c r="K272" s="78"/>
      <c r="L272" s="78"/>
      <c r="M272" s="78"/>
      <c r="N272" s="78"/>
      <c r="O272" s="78"/>
      <c r="P272" s="78"/>
      <c r="Q272" s="78"/>
      <c r="R272" s="78"/>
      <c r="S272" s="78"/>
      <c r="T272" s="78"/>
      <c r="U272" s="78"/>
      <c r="V272" s="78"/>
      <c r="W272" s="78"/>
      <c r="X272" s="78"/>
      <c r="Y272" s="78"/>
      <c r="Z272" s="78"/>
      <c r="AA272" s="78"/>
      <c r="AB272" s="78"/>
      <c r="AC272" s="78"/>
      <c r="AD272" s="78"/>
      <c r="AE272" s="78"/>
      <c r="AF272" s="78"/>
      <c r="AG272" s="78"/>
      <c r="AH272" s="78"/>
      <c r="AI272" s="78"/>
    </row>
    <row r="273" spans="1:35" ht="12.75" customHeight="1">
      <c r="A273" s="89"/>
      <c r="B273" s="32"/>
      <c r="C273" s="31"/>
      <c r="D273" s="31"/>
      <c r="E273" s="31"/>
      <c r="F273" s="90"/>
      <c r="G273" s="32"/>
      <c r="H273" s="91"/>
      <c r="I273" s="78"/>
      <c r="J273" s="78"/>
      <c r="K273" s="78"/>
      <c r="L273" s="78"/>
      <c r="M273" s="78"/>
      <c r="N273" s="78"/>
      <c r="O273" s="78"/>
      <c r="P273" s="78"/>
      <c r="Q273" s="78"/>
      <c r="R273" s="78"/>
      <c r="S273" s="78"/>
      <c r="T273" s="78"/>
      <c r="U273" s="78"/>
      <c r="V273" s="78"/>
      <c r="W273" s="78"/>
      <c r="X273" s="78"/>
      <c r="Y273" s="78"/>
      <c r="Z273" s="78"/>
      <c r="AA273" s="78"/>
      <c r="AB273" s="78"/>
      <c r="AC273" s="78"/>
      <c r="AD273" s="78"/>
      <c r="AE273" s="78"/>
      <c r="AF273" s="78"/>
      <c r="AG273" s="78"/>
      <c r="AH273" s="78"/>
      <c r="AI273" s="78"/>
    </row>
    <row r="274" spans="1:35" ht="12.75" customHeight="1">
      <c r="A274" s="89"/>
      <c r="B274" s="32"/>
      <c r="C274" s="31"/>
      <c r="D274" s="31"/>
      <c r="E274" s="31"/>
      <c r="F274" s="90"/>
      <c r="G274" s="32"/>
      <c r="H274" s="91"/>
      <c r="I274" s="78"/>
      <c r="J274" s="78"/>
      <c r="K274" s="78"/>
      <c r="L274" s="78"/>
      <c r="M274" s="78"/>
      <c r="N274" s="78"/>
      <c r="O274" s="78"/>
      <c r="P274" s="78"/>
      <c r="Q274" s="78"/>
      <c r="R274" s="78"/>
      <c r="S274" s="78"/>
      <c r="T274" s="78"/>
      <c r="U274" s="78"/>
      <c r="V274" s="78"/>
      <c r="W274" s="78"/>
      <c r="X274" s="78"/>
      <c r="Y274" s="78"/>
      <c r="Z274" s="78"/>
      <c r="AA274" s="78"/>
      <c r="AB274" s="78"/>
      <c r="AC274" s="78"/>
      <c r="AD274" s="78"/>
      <c r="AE274" s="78"/>
      <c r="AF274" s="78"/>
      <c r="AG274" s="78"/>
      <c r="AH274" s="78"/>
      <c r="AI274" s="78"/>
    </row>
    <row r="275" spans="1:35" ht="12.75" customHeight="1">
      <c r="A275" s="89"/>
      <c r="B275" s="32"/>
      <c r="C275" s="31"/>
      <c r="D275" s="31"/>
      <c r="E275" s="31"/>
      <c r="F275" s="90"/>
      <c r="G275" s="32"/>
      <c r="H275" s="91"/>
      <c r="I275" s="78"/>
      <c r="J275" s="78"/>
      <c r="K275" s="78"/>
      <c r="L275" s="78"/>
      <c r="M275" s="78"/>
      <c r="N275" s="78"/>
      <c r="O275" s="78"/>
      <c r="P275" s="78"/>
      <c r="Q275" s="78"/>
      <c r="R275" s="78"/>
      <c r="S275" s="78"/>
      <c r="T275" s="78"/>
      <c r="U275" s="78"/>
      <c r="V275" s="78"/>
      <c r="W275" s="78"/>
      <c r="X275" s="78"/>
      <c r="Y275" s="78"/>
      <c r="Z275" s="78"/>
      <c r="AA275" s="78"/>
      <c r="AB275" s="78"/>
      <c r="AC275" s="78"/>
      <c r="AD275" s="78"/>
      <c r="AE275" s="78"/>
      <c r="AF275" s="78"/>
      <c r="AG275" s="78"/>
      <c r="AH275" s="78"/>
      <c r="AI275" s="78"/>
    </row>
    <row r="276" spans="1:35" ht="12.75" customHeight="1">
      <c r="A276" s="89"/>
      <c r="B276" s="32"/>
      <c r="C276" s="31"/>
      <c r="D276" s="31"/>
      <c r="E276" s="31"/>
      <c r="F276" s="90"/>
      <c r="G276" s="32"/>
      <c r="H276" s="91"/>
      <c r="I276" s="78"/>
      <c r="J276" s="78"/>
      <c r="K276" s="78"/>
      <c r="L276" s="78"/>
      <c r="M276" s="78"/>
      <c r="N276" s="78"/>
      <c r="O276" s="78"/>
      <c r="P276" s="78"/>
      <c r="Q276" s="78"/>
      <c r="R276" s="78"/>
      <c r="S276" s="78"/>
      <c r="T276" s="78"/>
      <c r="U276" s="78"/>
      <c r="V276" s="78"/>
      <c r="W276" s="78"/>
      <c r="X276" s="78"/>
      <c r="Y276" s="78"/>
      <c r="Z276" s="78"/>
      <c r="AA276" s="78"/>
      <c r="AB276" s="78"/>
      <c r="AC276" s="78"/>
      <c r="AD276" s="78"/>
      <c r="AE276" s="78"/>
      <c r="AF276" s="78"/>
      <c r="AG276" s="78"/>
      <c r="AH276" s="78"/>
      <c r="AI276" s="78"/>
    </row>
    <row r="277" spans="1:35" ht="12.75" customHeight="1">
      <c r="A277" s="89"/>
      <c r="B277" s="32"/>
      <c r="C277" s="31"/>
      <c r="D277" s="31"/>
      <c r="E277" s="31"/>
      <c r="F277" s="90"/>
      <c r="G277" s="32"/>
      <c r="H277" s="91"/>
      <c r="I277" s="78"/>
      <c r="J277" s="78"/>
      <c r="K277" s="78"/>
      <c r="L277" s="78"/>
      <c r="M277" s="78"/>
      <c r="N277" s="78"/>
      <c r="O277" s="78"/>
      <c r="P277" s="78"/>
      <c r="Q277" s="78"/>
      <c r="R277" s="78"/>
      <c r="S277" s="78"/>
      <c r="T277" s="78"/>
      <c r="U277" s="78"/>
      <c r="V277" s="78"/>
      <c r="W277" s="78"/>
      <c r="X277" s="78"/>
      <c r="Y277" s="78"/>
      <c r="Z277" s="78"/>
      <c r="AA277" s="78"/>
      <c r="AB277" s="78"/>
      <c r="AC277" s="78"/>
      <c r="AD277" s="78"/>
      <c r="AE277" s="78"/>
      <c r="AF277" s="78"/>
      <c r="AG277" s="78"/>
      <c r="AH277" s="78"/>
      <c r="AI277" s="78"/>
    </row>
    <row r="278" spans="1:35" ht="12.75" customHeight="1">
      <c r="A278" s="89"/>
      <c r="B278" s="32"/>
      <c r="C278" s="31"/>
      <c r="D278" s="31"/>
      <c r="E278" s="31"/>
      <c r="F278" s="90"/>
      <c r="G278" s="32"/>
      <c r="H278" s="91"/>
      <c r="I278" s="78"/>
      <c r="J278" s="78"/>
      <c r="K278" s="78"/>
      <c r="L278" s="78"/>
      <c r="M278" s="78"/>
      <c r="N278" s="78"/>
      <c r="O278" s="78"/>
      <c r="P278" s="78"/>
      <c r="Q278" s="78"/>
      <c r="R278" s="78"/>
      <c r="S278" s="78"/>
      <c r="T278" s="78"/>
      <c r="U278" s="78"/>
      <c r="V278" s="78"/>
      <c r="W278" s="78"/>
      <c r="X278" s="78"/>
      <c r="Y278" s="78"/>
      <c r="Z278" s="78"/>
      <c r="AA278" s="78"/>
      <c r="AB278" s="78"/>
      <c r="AC278" s="78"/>
      <c r="AD278" s="78"/>
      <c r="AE278" s="78"/>
      <c r="AF278" s="78"/>
      <c r="AG278" s="78"/>
      <c r="AH278" s="78"/>
      <c r="AI278" s="78"/>
    </row>
    <row r="279" spans="1:35" ht="12.75" customHeight="1">
      <c r="A279" s="89"/>
      <c r="B279" s="32"/>
      <c r="C279" s="31"/>
      <c r="D279" s="31"/>
      <c r="E279" s="31"/>
      <c r="F279" s="90"/>
      <c r="G279" s="32"/>
      <c r="H279" s="91"/>
      <c r="I279" s="78"/>
      <c r="J279" s="78"/>
      <c r="K279" s="78"/>
      <c r="L279" s="78"/>
      <c r="M279" s="78"/>
      <c r="N279" s="78"/>
      <c r="O279" s="78"/>
      <c r="P279" s="78"/>
      <c r="Q279" s="78"/>
      <c r="R279" s="78"/>
      <c r="S279" s="78"/>
      <c r="T279" s="78"/>
      <c r="U279" s="78"/>
      <c r="V279" s="78"/>
      <c r="W279" s="78"/>
      <c r="X279" s="78"/>
      <c r="Y279" s="78"/>
      <c r="Z279" s="78"/>
      <c r="AA279" s="78"/>
      <c r="AB279" s="78"/>
      <c r="AC279" s="78"/>
      <c r="AD279" s="78"/>
      <c r="AE279" s="78"/>
      <c r="AF279" s="78"/>
      <c r="AG279" s="78"/>
      <c r="AH279" s="78"/>
      <c r="AI279" s="78"/>
    </row>
    <row r="280" spans="1:35" ht="12.75" customHeight="1">
      <c r="A280" s="89"/>
      <c r="B280" s="32"/>
      <c r="C280" s="31"/>
      <c r="D280" s="31"/>
      <c r="E280" s="31"/>
      <c r="F280" s="90"/>
      <c r="G280" s="32"/>
      <c r="H280" s="91"/>
      <c r="I280" s="78"/>
      <c r="J280" s="78"/>
      <c r="K280" s="78"/>
      <c r="L280" s="78"/>
      <c r="M280" s="78"/>
      <c r="N280" s="78"/>
      <c r="O280" s="78"/>
      <c r="P280" s="78"/>
      <c r="Q280" s="78"/>
      <c r="R280" s="78"/>
      <c r="S280" s="78"/>
      <c r="T280" s="78"/>
      <c r="U280" s="78"/>
      <c r="V280" s="78"/>
      <c r="W280" s="78"/>
      <c r="X280" s="78"/>
      <c r="Y280" s="78"/>
      <c r="Z280" s="78"/>
      <c r="AA280" s="78"/>
      <c r="AB280" s="78"/>
      <c r="AC280" s="78"/>
      <c r="AD280" s="78"/>
      <c r="AE280" s="78"/>
      <c r="AF280" s="78"/>
      <c r="AG280" s="78"/>
      <c r="AH280" s="78"/>
      <c r="AI280" s="78"/>
    </row>
    <row r="281" spans="1:35" ht="12.75" customHeight="1">
      <c r="A281" s="89"/>
      <c r="B281" s="32"/>
      <c r="C281" s="31"/>
      <c r="D281" s="31"/>
      <c r="E281" s="31"/>
      <c r="F281" s="90"/>
      <c r="G281" s="32"/>
      <c r="H281" s="91"/>
      <c r="I281" s="78"/>
      <c r="J281" s="78"/>
      <c r="K281" s="78"/>
      <c r="L281" s="78"/>
      <c r="M281" s="78"/>
      <c r="N281" s="78"/>
      <c r="O281" s="78"/>
      <c r="P281" s="78"/>
      <c r="Q281" s="78"/>
      <c r="R281" s="78"/>
      <c r="S281" s="78"/>
      <c r="T281" s="78"/>
      <c r="U281" s="78"/>
      <c r="V281" s="78"/>
      <c r="W281" s="78"/>
      <c r="X281" s="78"/>
      <c r="Y281" s="78"/>
      <c r="Z281" s="78"/>
      <c r="AA281" s="78"/>
      <c r="AB281" s="78"/>
      <c r="AC281" s="78"/>
      <c r="AD281" s="78"/>
      <c r="AE281" s="78"/>
      <c r="AF281" s="78"/>
      <c r="AG281" s="78"/>
      <c r="AH281" s="78"/>
      <c r="AI281" s="78"/>
    </row>
    <row r="282" spans="1:35" ht="12.75" customHeight="1">
      <c r="A282" s="89"/>
      <c r="B282" s="32"/>
      <c r="C282" s="31"/>
      <c r="D282" s="31"/>
      <c r="E282" s="31"/>
      <c r="F282" s="90"/>
      <c r="G282" s="32"/>
      <c r="H282" s="91"/>
      <c r="I282" s="78"/>
      <c r="J282" s="78"/>
      <c r="K282" s="78"/>
      <c r="L282" s="78"/>
      <c r="M282" s="78"/>
      <c r="N282" s="78"/>
      <c r="O282" s="78"/>
      <c r="P282" s="78"/>
      <c r="Q282" s="78"/>
      <c r="R282" s="78"/>
      <c r="S282" s="78"/>
      <c r="T282" s="78"/>
      <c r="U282" s="78"/>
      <c r="V282" s="78"/>
      <c r="W282" s="78"/>
      <c r="X282" s="78"/>
      <c r="Y282" s="78"/>
      <c r="Z282" s="78"/>
      <c r="AA282" s="78"/>
      <c r="AB282" s="78"/>
      <c r="AC282" s="78"/>
      <c r="AD282" s="78"/>
      <c r="AE282" s="78"/>
      <c r="AF282" s="78"/>
      <c r="AG282" s="78"/>
      <c r="AH282" s="78"/>
      <c r="AI282" s="78"/>
    </row>
    <row r="283" spans="1:35" ht="12.75" customHeight="1">
      <c r="A283" s="89"/>
      <c r="B283" s="32"/>
      <c r="C283" s="31"/>
      <c r="D283" s="31"/>
      <c r="E283" s="31"/>
      <c r="F283" s="90"/>
      <c r="G283" s="32"/>
      <c r="H283" s="91"/>
      <c r="I283" s="78"/>
      <c r="J283" s="78"/>
      <c r="K283" s="78"/>
      <c r="L283" s="78"/>
      <c r="M283" s="78"/>
      <c r="N283" s="78"/>
      <c r="O283" s="78"/>
      <c r="P283" s="78"/>
      <c r="Q283" s="78"/>
      <c r="R283" s="78"/>
      <c r="S283" s="78"/>
      <c r="T283" s="78"/>
      <c r="U283" s="78"/>
      <c r="V283" s="78"/>
      <c r="W283" s="78"/>
      <c r="X283" s="78"/>
      <c r="Y283" s="78"/>
      <c r="Z283" s="78"/>
      <c r="AA283" s="78"/>
      <c r="AB283" s="78"/>
      <c r="AC283" s="78"/>
      <c r="AD283" s="78"/>
      <c r="AE283" s="78"/>
      <c r="AF283" s="78"/>
      <c r="AG283" s="78"/>
      <c r="AH283" s="78"/>
      <c r="AI283" s="78"/>
    </row>
    <row r="284" spans="1:35" ht="12.75" customHeight="1">
      <c r="A284" s="89"/>
      <c r="B284" s="32"/>
      <c r="C284" s="31"/>
      <c r="D284" s="31"/>
      <c r="E284" s="31"/>
      <c r="F284" s="90"/>
      <c r="G284" s="32"/>
      <c r="H284" s="91"/>
      <c r="I284" s="78"/>
      <c r="J284" s="78"/>
      <c r="K284" s="78"/>
      <c r="L284" s="78"/>
      <c r="M284" s="78"/>
      <c r="N284" s="78"/>
      <c r="O284" s="78"/>
      <c r="P284" s="78"/>
      <c r="Q284" s="78"/>
      <c r="R284" s="78"/>
      <c r="S284" s="78"/>
      <c r="T284" s="78"/>
      <c r="U284" s="78"/>
      <c r="V284" s="78"/>
      <c r="W284" s="78"/>
      <c r="X284" s="78"/>
      <c r="Y284" s="78"/>
      <c r="Z284" s="78"/>
      <c r="AA284" s="78"/>
      <c r="AB284" s="78"/>
      <c r="AC284" s="78"/>
      <c r="AD284" s="78"/>
      <c r="AE284" s="78"/>
      <c r="AF284" s="78"/>
      <c r="AG284" s="78"/>
      <c r="AH284" s="78"/>
      <c r="AI284" s="78"/>
    </row>
    <row r="285" spans="1:35" ht="12.75" customHeight="1">
      <c r="A285" s="89"/>
      <c r="B285" s="32"/>
      <c r="C285" s="31"/>
      <c r="D285" s="31"/>
      <c r="E285" s="31"/>
      <c r="F285" s="90"/>
      <c r="G285" s="32"/>
      <c r="H285" s="91"/>
      <c r="I285" s="78"/>
      <c r="J285" s="78"/>
      <c r="K285" s="78"/>
      <c r="L285" s="78"/>
      <c r="M285" s="78"/>
      <c r="N285" s="78"/>
      <c r="O285" s="78"/>
      <c r="P285" s="78"/>
      <c r="Q285" s="78"/>
      <c r="R285" s="78"/>
      <c r="S285" s="78"/>
      <c r="T285" s="78"/>
      <c r="U285" s="78"/>
      <c r="V285" s="78"/>
      <c r="W285" s="78"/>
      <c r="X285" s="78"/>
      <c r="Y285" s="78"/>
      <c r="Z285" s="78"/>
      <c r="AA285" s="78"/>
      <c r="AB285" s="78"/>
      <c r="AC285" s="78"/>
      <c r="AD285" s="78"/>
      <c r="AE285" s="78"/>
      <c r="AF285" s="78"/>
      <c r="AG285" s="78"/>
      <c r="AH285" s="78"/>
      <c r="AI285" s="78"/>
    </row>
    <row r="286" spans="1:35" ht="12.75" customHeight="1">
      <c r="A286" s="89"/>
      <c r="B286" s="32"/>
      <c r="C286" s="31"/>
      <c r="D286" s="31"/>
      <c r="E286" s="31"/>
      <c r="F286" s="90"/>
      <c r="G286" s="32"/>
      <c r="H286" s="91"/>
      <c r="I286" s="78"/>
      <c r="J286" s="78"/>
      <c r="K286" s="78"/>
      <c r="L286" s="78"/>
      <c r="M286" s="78"/>
      <c r="N286" s="78"/>
      <c r="O286" s="78"/>
      <c r="P286" s="78"/>
      <c r="Q286" s="78"/>
      <c r="R286" s="78"/>
      <c r="S286" s="78"/>
      <c r="T286" s="78"/>
      <c r="U286" s="78"/>
      <c r="V286" s="78"/>
      <c r="W286" s="78"/>
      <c r="X286" s="78"/>
      <c r="Y286" s="78"/>
      <c r="Z286" s="78"/>
      <c r="AA286" s="78"/>
      <c r="AB286" s="78"/>
      <c r="AC286" s="78"/>
      <c r="AD286" s="78"/>
      <c r="AE286" s="78"/>
      <c r="AF286" s="78"/>
      <c r="AG286" s="78"/>
      <c r="AH286" s="78"/>
      <c r="AI286" s="78"/>
    </row>
    <row r="287" spans="1:35" ht="12.75" customHeight="1">
      <c r="A287" s="89"/>
      <c r="B287" s="32"/>
      <c r="C287" s="31"/>
      <c r="D287" s="31"/>
      <c r="E287" s="31"/>
      <c r="F287" s="90"/>
      <c r="G287" s="32"/>
      <c r="H287" s="91"/>
      <c r="I287" s="78"/>
      <c r="J287" s="78"/>
      <c r="K287" s="78"/>
      <c r="L287" s="78"/>
      <c r="M287" s="78"/>
      <c r="N287" s="78"/>
      <c r="O287" s="78"/>
      <c r="P287" s="78"/>
      <c r="Q287" s="78"/>
      <c r="R287" s="78"/>
      <c r="S287" s="78"/>
      <c r="T287" s="78"/>
      <c r="U287" s="78"/>
      <c r="V287" s="78"/>
      <c r="W287" s="78"/>
      <c r="X287" s="78"/>
      <c r="Y287" s="78"/>
      <c r="Z287" s="78"/>
      <c r="AA287" s="78"/>
      <c r="AB287" s="78"/>
      <c r="AC287" s="78"/>
      <c r="AD287" s="78"/>
      <c r="AE287" s="78"/>
      <c r="AF287" s="78"/>
      <c r="AG287" s="78"/>
      <c r="AH287" s="78"/>
      <c r="AI287" s="78"/>
    </row>
    <row r="288" spans="1:35" ht="12.75" customHeight="1">
      <c r="A288" s="89"/>
      <c r="B288" s="32"/>
      <c r="C288" s="31"/>
      <c r="D288" s="31"/>
      <c r="E288" s="31"/>
      <c r="F288" s="90"/>
      <c r="G288" s="32"/>
      <c r="H288" s="91"/>
      <c r="I288" s="78"/>
      <c r="J288" s="78"/>
      <c r="K288" s="78"/>
      <c r="L288" s="78"/>
      <c r="M288" s="78"/>
      <c r="N288" s="78"/>
      <c r="O288" s="78"/>
      <c r="P288" s="78"/>
      <c r="Q288" s="78"/>
      <c r="R288" s="78"/>
      <c r="S288" s="78"/>
      <c r="T288" s="78"/>
      <c r="U288" s="78"/>
      <c r="V288" s="78"/>
      <c r="W288" s="78"/>
      <c r="X288" s="78"/>
      <c r="Y288" s="78"/>
      <c r="Z288" s="78"/>
      <c r="AA288" s="78"/>
      <c r="AB288" s="78"/>
      <c r="AC288" s="78"/>
      <c r="AD288" s="78"/>
      <c r="AE288" s="78"/>
      <c r="AF288" s="78"/>
      <c r="AG288" s="78"/>
      <c r="AH288" s="78"/>
      <c r="AI288" s="78"/>
    </row>
    <row r="289" spans="1:35" ht="12.75" customHeight="1">
      <c r="A289" s="89"/>
      <c r="B289" s="32"/>
      <c r="C289" s="31"/>
      <c r="D289" s="31"/>
      <c r="E289" s="31"/>
      <c r="F289" s="90"/>
      <c r="G289" s="32"/>
      <c r="H289" s="91"/>
      <c r="I289" s="78"/>
      <c r="J289" s="78"/>
      <c r="K289" s="78"/>
      <c r="L289" s="78"/>
      <c r="M289" s="78"/>
      <c r="N289" s="78"/>
      <c r="O289" s="78"/>
      <c r="P289" s="78"/>
      <c r="Q289" s="78"/>
      <c r="R289" s="78"/>
      <c r="S289" s="78"/>
      <c r="T289" s="78"/>
      <c r="U289" s="78"/>
      <c r="V289" s="78"/>
      <c r="W289" s="78"/>
      <c r="X289" s="78"/>
      <c r="Y289" s="78"/>
      <c r="Z289" s="78"/>
      <c r="AA289" s="78"/>
      <c r="AB289" s="78"/>
      <c r="AC289" s="78"/>
      <c r="AD289" s="78"/>
      <c r="AE289" s="78"/>
      <c r="AF289" s="78"/>
      <c r="AG289" s="78"/>
      <c r="AH289" s="78"/>
      <c r="AI289" s="78"/>
    </row>
    <row r="290" spans="1:35" ht="12.75" customHeight="1">
      <c r="A290" s="89"/>
      <c r="B290" s="32"/>
      <c r="C290" s="31"/>
      <c r="D290" s="31"/>
      <c r="E290" s="31"/>
      <c r="F290" s="90"/>
      <c r="G290" s="32"/>
      <c r="H290" s="91"/>
      <c r="I290" s="78"/>
      <c r="J290" s="78"/>
      <c r="K290" s="78"/>
      <c r="L290" s="78"/>
      <c r="M290" s="78"/>
      <c r="N290" s="78"/>
      <c r="O290" s="78"/>
      <c r="P290" s="78"/>
      <c r="Q290" s="78"/>
      <c r="R290" s="78"/>
      <c r="S290" s="78"/>
      <c r="T290" s="78"/>
      <c r="U290" s="78"/>
      <c r="V290" s="78"/>
      <c r="W290" s="78"/>
      <c r="X290" s="78"/>
      <c r="Y290" s="78"/>
      <c r="Z290" s="78"/>
      <c r="AA290" s="78"/>
      <c r="AB290" s="78"/>
      <c r="AC290" s="78"/>
      <c r="AD290" s="78"/>
      <c r="AE290" s="78"/>
      <c r="AF290" s="78"/>
      <c r="AG290" s="78"/>
      <c r="AH290" s="78"/>
      <c r="AI290" s="78"/>
    </row>
    <row r="291" spans="1:35" ht="12.75" customHeight="1">
      <c r="A291" s="89"/>
      <c r="B291" s="32"/>
      <c r="C291" s="31"/>
      <c r="D291" s="31"/>
      <c r="E291" s="31"/>
      <c r="F291" s="90"/>
      <c r="G291" s="32"/>
      <c r="H291" s="91"/>
      <c r="I291" s="78"/>
      <c r="J291" s="78"/>
      <c r="K291" s="78"/>
      <c r="L291" s="78"/>
      <c r="M291" s="78"/>
      <c r="N291" s="78"/>
      <c r="O291" s="78"/>
      <c r="P291" s="78"/>
      <c r="Q291" s="78"/>
      <c r="R291" s="78"/>
      <c r="S291" s="78"/>
      <c r="T291" s="78"/>
      <c r="U291" s="78"/>
      <c r="V291" s="78"/>
      <c r="W291" s="78"/>
      <c r="X291" s="78"/>
      <c r="Y291" s="78"/>
      <c r="Z291" s="78"/>
      <c r="AA291" s="78"/>
      <c r="AB291" s="78"/>
      <c r="AC291" s="78"/>
      <c r="AD291" s="78"/>
      <c r="AE291" s="78"/>
      <c r="AF291" s="78"/>
      <c r="AG291" s="78"/>
      <c r="AH291" s="78"/>
      <c r="AI291" s="78"/>
    </row>
    <row r="292" spans="1:35" ht="12.75" customHeight="1">
      <c r="A292" s="89"/>
      <c r="B292" s="32"/>
      <c r="C292" s="31"/>
      <c r="D292" s="31"/>
      <c r="E292" s="31"/>
      <c r="F292" s="90"/>
      <c r="G292" s="32"/>
      <c r="H292" s="91"/>
      <c r="I292" s="78"/>
      <c r="J292" s="78"/>
      <c r="K292" s="78"/>
      <c r="L292" s="78"/>
      <c r="M292" s="78"/>
      <c r="N292" s="78"/>
      <c r="O292" s="78"/>
      <c r="P292" s="78"/>
      <c r="Q292" s="78"/>
      <c r="R292" s="78"/>
      <c r="S292" s="78"/>
      <c r="T292" s="78"/>
      <c r="U292" s="78"/>
      <c r="V292" s="78"/>
      <c r="W292" s="78"/>
      <c r="X292" s="78"/>
      <c r="Y292" s="78"/>
      <c r="Z292" s="78"/>
      <c r="AA292" s="78"/>
      <c r="AB292" s="78"/>
      <c r="AC292" s="78"/>
      <c r="AD292" s="78"/>
      <c r="AE292" s="78"/>
      <c r="AF292" s="78"/>
      <c r="AG292" s="78"/>
      <c r="AH292" s="78"/>
      <c r="AI292" s="78"/>
    </row>
    <row r="293" spans="1:35" ht="12.75" customHeight="1">
      <c r="A293" s="89"/>
      <c r="B293" s="32"/>
      <c r="C293" s="31"/>
      <c r="D293" s="31"/>
      <c r="E293" s="31"/>
      <c r="F293" s="90"/>
      <c r="G293" s="32"/>
      <c r="H293" s="91"/>
      <c r="I293" s="78"/>
      <c r="J293" s="78"/>
      <c r="K293" s="78"/>
      <c r="L293" s="78"/>
      <c r="M293" s="78"/>
      <c r="N293" s="78"/>
      <c r="O293" s="78"/>
      <c r="P293" s="78"/>
      <c r="Q293" s="78"/>
      <c r="R293" s="78"/>
      <c r="S293" s="78"/>
      <c r="T293" s="78"/>
      <c r="U293" s="78"/>
      <c r="V293" s="78"/>
      <c r="W293" s="78"/>
      <c r="X293" s="78"/>
      <c r="Y293" s="78"/>
      <c r="Z293" s="78"/>
      <c r="AA293" s="78"/>
      <c r="AB293" s="78"/>
      <c r="AC293" s="78"/>
      <c r="AD293" s="78"/>
      <c r="AE293" s="78"/>
      <c r="AF293" s="78"/>
      <c r="AG293" s="78"/>
      <c r="AH293" s="78"/>
      <c r="AI293" s="78"/>
    </row>
    <row r="294" spans="1:35" ht="12.75" customHeight="1">
      <c r="A294" s="89"/>
      <c r="B294" s="32"/>
      <c r="C294" s="31"/>
      <c r="D294" s="31"/>
      <c r="E294" s="31"/>
      <c r="F294" s="90"/>
      <c r="G294" s="32"/>
      <c r="H294" s="91"/>
      <c r="I294" s="78"/>
      <c r="J294" s="78"/>
      <c r="K294" s="78"/>
      <c r="L294" s="78"/>
      <c r="M294" s="78"/>
      <c r="N294" s="78"/>
      <c r="O294" s="78"/>
      <c r="P294" s="78"/>
      <c r="Q294" s="78"/>
      <c r="R294" s="78"/>
      <c r="S294" s="78"/>
      <c r="T294" s="78"/>
      <c r="U294" s="78"/>
      <c r="V294" s="78"/>
      <c r="W294" s="78"/>
      <c r="X294" s="78"/>
      <c r="Y294" s="78"/>
      <c r="Z294" s="78"/>
      <c r="AA294" s="78"/>
      <c r="AB294" s="78"/>
      <c r="AC294" s="78"/>
      <c r="AD294" s="78"/>
      <c r="AE294" s="78"/>
      <c r="AF294" s="78"/>
      <c r="AG294" s="78"/>
      <c r="AH294" s="78"/>
      <c r="AI294" s="78"/>
    </row>
    <row r="295" spans="1:35" ht="12.75" customHeight="1">
      <c r="A295" s="89"/>
      <c r="B295" s="32"/>
      <c r="C295" s="31"/>
      <c r="D295" s="31"/>
      <c r="E295" s="31"/>
      <c r="F295" s="90"/>
      <c r="G295" s="32"/>
      <c r="H295" s="91"/>
      <c r="I295" s="78"/>
      <c r="J295" s="78"/>
      <c r="K295" s="78"/>
      <c r="L295" s="78"/>
      <c r="M295" s="78"/>
      <c r="N295" s="78"/>
      <c r="O295" s="78"/>
      <c r="P295" s="78"/>
      <c r="Q295" s="78"/>
      <c r="R295" s="78"/>
      <c r="S295" s="78"/>
      <c r="T295" s="78"/>
      <c r="U295" s="78"/>
      <c r="V295" s="78"/>
      <c r="W295" s="78"/>
      <c r="X295" s="78"/>
      <c r="Y295" s="78"/>
      <c r="Z295" s="78"/>
      <c r="AA295" s="78"/>
      <c r="AB295" s="78"/>
      <c r="AC295" s="78"/>
      <c r="AD295" s="78"/>
      <c r="AE295" s="78"/>
      <c r="AF295" s="78"/>
      <c r="AG295" s="78"/>
      <c r="AH295" s="78"/>
      <c r="AI295" s="78"/>
    </row>
    <row r="296" spans="1:35" ht="12.75" customHeight="1">
      <c r="A296" s="89"/>
      <c r="B296" s="32"/>
      <c r="C296" s="31"/>
      <c r="D296" s="31"/>
      <c r="E296" s="31"/>
      <c r="F296" s="90"/>
      <c r="G296" s="32"/>
      <c r="H296" s="91"/>
      <c r="I296" s="78"/>
      <c r="J296" s="78"/>
      <c r="K296" s="78"/>
      <c r="L296" s="78"/>
      <c r="M296" s="78"/>
      <c r="N296" s="78"/>
      <c r="O296" s="78"/>
      <c r="P296" s="78"/>
      <c r="Q296" s="78"/>
      <c r="R296" s="78"/>
      <c r="S296" s="78"/>
      <c r="T296" s="78"/>
      <c r="U296" s="78"/>
      <c r="V296" s="78"/>
      <c r="W296" s="78"/>
      <c r="X296" s="78"/>
      <c r="Y296" s="78"/>
      <c r="Z296" s="78"/>
      <c r="AA296" s="78"/>
      <c r="AB296" s="78"/>
      <c r="AC296" s="78"/>
      <c r="AD296" s="78"/>
      <c r="AE296" s="78"/>
      <c r="AF296" s="78"/>
      <c r="AG296" s="78"/>
      <c r="AH296" s="78"/>
      <c r="AI296" s="78"/>
    </row>
    <row r="297" spans="1:35" ht="12.75" customHeight="1">
      <c r="A297" s="89"/>
      <c r="B297" s="32"/>
      <c r="C297" s="31"/>
      <c r="D297" s="31"/>
      <c r="E297" s="31"/>
      <c r="F297" s="90"/>
      <c r="G297" s="32"/>
      <c r="H297" s="91"/>
      <c r="I297" s="78"/>
      <c r="J297" s="78"/>
      <c r="K297" s="78"/>
      <c r="L297" s="78"/>
      <c r="M297" s="78"/>
      <c r="N297" s="78"/>
      <c r="O297" s="78"/>
      <c r="P297" s="78"/>
      <c r="Q297" s="78"/>
      <c r="R297" s="78"/>
      <c r="S297" s="78"/>
      <c r="T297" s="78"/>
      <c r="U297" s="78"/>
      <c r="V297" s="78"/>
      <c r="W297" s="78"/>
      <c r="X297" s="78"/>
      <c r="Y297" s="78"/>
      <c r="Z297" s="78"/>
      <c r="AA297" s="78"/>
      <c r="AB297" s="78"/>
      <c r="AC297" s="78"/>
      <c r="AD297" s="78"/>
      <c r="AE297" s="78"/>
      <c r="AF297" s="78"/>
      <c r="AG297" s="78"/>
      <c r="AH297" s="78"/>
      <c r="AI297" s="78"/>
    </row>
    <row r="298" spans="1:35" ht="12.75" customHeight="1">
      <c r="A298" s="89"/>
      <c r="B298" s="32"/>
      <c r="C298" s="31"/>
      <c r="D298" s="31"/>
      <c r="E298" s="31"/>
      <c r="F298" s="90"/>
      <c r="G298" s="32"/>
      <c r="H298" s="91"/>
      <c r="I298" s="78"/>
      <c r="J298" s="78"/>
      <c r="K298" s="78"/>
      <c r="L298" s="78"/>
      <c r="M298" s="78"/>
      <c r="N298" s="78"/>
      <c r="O298" s="78"/>
      <c r="P298" s="78"/>
      <c r="Q298" s="78"/>
      <c r="R298" s="78"/>
      <c r="S298" s="78"/>
      <c r="T298" s="78"/>
      <c r="U298" s="78"/>
      <c r="V298" s="78"/>
      <c r="W298" s="78"/>
      <c r="X298" s="78"/>
      <c r="Y298" s="78"/>
      <c r="Z298" s="78"/>
      <c r="AA298" s="78"/>
      <c r="AB298" s="78"/>
      <c r="AC298" s="78"/>
      <c r="AD298" s="78"/>
      <c r="AE298" s="78"/>
      <c r="AF298" s="78"/>
      <c r="AG298" s="78"/>
      <c r="AH298" s="78"/>
      <c r="AI298" s="78"/>
    </row>
    <row r="299" spans="1:35" ht="12.75" customHeight="1">
      <c r="A299" s="89"/>
      <c r="B299" s="32"/>
      <c r="C299" s="31"/>
      <c r="D299" s="31"/>
      <c r="E299" s="31"/>
      <c r="F299" s="90"/>
      <c r="G299" s="32"/>
      <c r="H299" s="91"/>
      <c r="I299" s="78"/>
      <c r="J299" s="78"/>
      <c r="K299" s="78"/>
      <c r="L299" s="78"/>
      <c r="M299" s="78"/>
      <c r="N299" s="78"/>
      <c r="O299" s="78"/>
      <c r="P299" s="78"/>
      <c r="Q299" s="78"/>
      <c r="R299" s="78"/>
      <c r="S299" s="78"/>
      <c r="T299" s="78"/>
      <c r="U299" s="78"/>
      <c r="V299" s="78"/>
      <c r="W299" s="78"/>
      <c r="X299" s="78"/>
      <c r="Y299" s="78"/>
      <c r="Z299" s="78"/>
      <c r="AA299" s="78"/>
      <c r="AB299" s="78"/>
      <c r="AC299" s="78"/>
      <c r="AD299" s="78"/>
      <c r="AE299" s="78"/>
      <c r="AF299" s="78"/>
      <c r="AG299" s="78"/>
      <c r="AH299" s="78"/>
      <c r="AI299" s="78"/>
    </row>
    <row r="300" spans="1:35" ht="12.75" customHeight="1">
      <c r="A300" s="89"/>
      <c r="B300" s="32"/>
      <c r="C300" s="31"/>
      <c r="D300" s="31"/>
      <c r="E300" s="31"/>
      <c r="F300" s="90"/>
      <c r="G300" s="32"/>
      <c r="H300" s="91"/>
      <c r="I300" s="78"/>
      <c r="J300" s="78"/>
      <c r="K300" s="78"/>
      <c r="L300" s="78"/>
      <c r="M300" s="78"/>
      <c r="N300" s="78"/>
      <c r="O300" s="78"/>
      <c r="P300" s="78"/>
      <c r="Q300" s="78"/>
      <c r="R300" s="78"/>
      <c r="S300" s="78"/>
      <c r="T300" s="78"/>
      <c r="U300" s="78"/>
      <c r="V300" s="78"/>
      <c r="W300" s="78"/>
      <c r="X300" s="78"/>
      <c r="Y300" s="78"/>
      <c r="Z300" s="78"/>
      <c r="AA300" s="78"/>
      <c r="AB300" s="78"/>
      <c r="AC300" s="78"/>
      <c r="AD300" s="78"/>
      <c r="AE300" s="78"/>
      <c r="AF300" s="78"/>
      <c r="AG300" s="78"/>
      <c r="AH300" s="78"/>
      <c r="AI300" s="78"/>
    </row>
    <row r="301" spans="1:35" ht="12.75" customHeight="1">
      <c r="A301" s="89"/>
      <c r="B301" s="32"/>
      <c r="C301" s="31"/>
      <c r="D301" s="31"/>
      <c r="E301" s="31"/>
      <c r="F301" s="90"/>
      <c r="G301" s="32"/>
      <c r="H301" s="91"/>
      <c r="I301" s="78"/>
      <c r="J301" s="78"/>
      <c r="K301" s="78"/>
      <c r="L301" s="78"/>
      <c r="M301" s="78"/>
      <c r="N301" s="78"/>
      <c r="O301" s="78"/>
      <c r="P301" s="78"/>
      <c r="Q301" s="78"/>
      <c r="R301" s="78"/>
      <c r="S301" s="78"/>
      <c r="T301" s="78"/>
      <c r="U301" s="78"/>
      <c r="V301" s="78"/>
      <c r="W301" s="78"/>
      <c r="X301" s="78"/>
      <c r="Y301" s="78"/>
      <c r="Z301" s="78"/>
      <c r="AA301" s="78"/>
      <c r="AB301" s="78"/>
      <c r="AC301" s="78"/>
      <c r="AD301" s="78"/>
      <c r="AE301" s="78"/>
      <c r="AF301" s="78"/>
      <c r="AG301" s="78"/>
      <c r="AH301" s="78"/>
      <c r="AI301" s="78"/>
    </row>
    <row r="302" spans="1:35" ht="12.75" customHeight="1">
      <c r="A302" s="89"/>
      <c r="B302" s="32"/>
      <c r="C302" s="31"/>
      <c r="D302" s="31"/>
      <c r="E302" s="31"/>
      <c r="F302" s="90"/>
      <c r="G302" s="32"/>
      <c r="H302" s="91"/>
      <c r="I302" s="78"/>
      <c r="J302" s="78"/>
      <c r="K302" s="78"/>
      <c r="L302" s="78"/>
      <c r="M302" s="78"/>
      <c r="N302" s="78"/>
      <c r="O302" s="78"/>
      <c r="P302" s="78"/>
      <c r="Q302" s="78"/>
      <c r="R302" s="78"/>
      <c r="S302" s="78"/>
      <c r="T302" s="78"/>
      <c r="U302" s="78"/>
      <c r="V302" s="78"/>
      <c r="W302" s="78"/>
      <c r="X302" s="78"/>
      <c r="Y302" s="78"/>
      <c r="Z302" s="78"/>
      <c r="AA302" s="78"/>
      <c r="AB302" s="78"/>
      <c r="AC302" s="78"/>
      <c r="AD302" s="78"/>
      <c r="AE302" s="78"/>
      <c r="AF302" s="78"/>
      <c r="AG302" s="78"/>
      <c r="AH302" s="78"/>
      <c r="AI302" s="78"/>
    </row>
    <row r="303" spans="1:35" ht="12.75" customHeight="1">
      <c r="A303" s="89"/>
      <c r="B303" s="32"/>
      <c r="C303" s="31"/>
      <c r="D303" s="31"/>
      <c r="E303" s="31"/>
      <c r="F303" s="90"/>
      <c r="G303" s="32"/>
      <c r="H303" s="91"/>
      <c r="I303" s="78"/>
      <c r="J303" s="78"/>
      <c r="K303" s="78"/>
      <c r="L303" s="78"/>
      <c r="M303" s="78"/>
      <c r="N303" s="78"/>
      <c r="O303" s="78"/>
      <c r="P303" s="78"/>
      <c r="Q303" s="78"/>
      <c r="R303" s="78"/>
      <c r="S303" s="78"/>
      <c r="T303" s="78"/>
      <c r="U303" s="78"/>
      <c r="V303" s="78"/>
      <c r="W303" s="78"/>
      <c r="X303" s="78"/>
      <c r="Y303" s="78"/>
      <c r="Z303" s="78"/>
      <c r="AA303" s="78"/>
      <c r="AB303" s="78"/>
      <c r="AC303" s="78"/>
      <c r="AD303" s="78"/>
      <c r="AE303" s="78"/>
      <c r="AF303" s="78"/>
      <c r="AG303" s="78"/>
      <c r="AH303" s="78"/>
      <c r="AI303" s="78"/>
    </row>
    <row r="304" spans="1:35" ht="12.75" customHeight="1">
      <c r="A304" s="89"/>
      <c r="B304" s="32"/>
      <c r="C304" s="31"/>
      <c r="D304" s="31"/>
      <c r="E304" s="31"/>
      <c r="F304" s="90"/>
      <c r="G304" s="32"/>
      <c r="H304" s="91"/>
      <c r="I304" s="78"/>
      <c r="J304" s="78"/>
      <c r="K304" s="78"/>
      <c r="L304" s="78"/>
      <c r="M304" s="78"/>
      <c r="N304" s="78"/>
      <c r="O304" s="78"/>
      <c r="P304" s="78"/>
      <c r="Q304" s="78"/>
      <c r="R304" s="78"/>
      <c r="S304" s="78"/>
      <c r="T304" s="78"/>
      <c r="U304" s="78"/>
      <c r="V304" s="78"/>
      <c r="W304" s="78"/>
      <c r="X304" s="78"/>
      <c r="Y304" s="78"/>
      <c r="Z304" s="78"/>
      <c r="AA304" s="78"/>
      <c r="AB304" s="78"/>
      <c r="AC304" s="78"/>
      <c r="AD304" s="78"/>
      <c r="AE304" s="78"/>
      <c r="AF304" s="78"/>
      <c r="AG304" s="78"/>
      <c r="AH304" s="78"/>
      <c r="AI304" s="78"/>
    </row>
    <row r="305" spans="1:35" ht="12.75" customHeight="1">
      <c r="A305" s="89"/>
      <c r="B305" s="32"/>
      <c r="C305" s="31"/>
      <c r="D305" s="31"/>
      <c r="E305" s="31"/>
      <c r="F305" s="90"/>
      <c r="G305" s="32"/>
      <c r="H305" s="91"/>
      <c r="I305" s="78"/>
      <c r="J305" s="78"/>
      <c r="K305" s="78"/>
      <c r="L305" s="78"/>
      <c r="M305" s="78"/>
      <c r="N305" s="78"/>
      <c r="O305" s="78"/>
      <c r="P305" s="78"/>
      <c r="Q305" s="78"/>
      <c r="R305" s="78"/>
      <c r="S305" s="78"/>
      <c r="T305" s="78"/>
      <c r="U305" s="78"/>
      <c r="V305" s="78"/>
      <c r="W305" s="78"/>
      <c r="X305" s="78"/>
      <c r="Y305" s="78"/>
      <c r="Z305" s="78"/>
      <c r="AA305" s="78"/>
      <c r="AB305" s="78"/>
      <c r="AC305" s="78"/>
      <c r="AD305" s="78"/>
      <c r="AE305" s="78"/>
      <c r="AF305" s="78"/>
      <c r="AG305" s="78"/>
      <c r="AH305" s="78"/>
      <c r="AI305" s="78"/>
    </row>
    <row r="306" spans="1:35" ht="12.75" customHeight="1">
      <c r="A306" s="89"/>
      <c r="B306" s="32"/>
      <c r="C306" s="31"/>
      <c r="D306" s="31"/>
      <c r="E306" s="31"/>
      <c r="F306" s="90"/>
      <c r="G306" s="32"/>
      <c r="H306" s="91"/>
      <c r="I306" s="78"/>
      <c r="J306" s="78"/>
      <c r="K306" s="78"/>
      <c r="L306" s="78"/>
      <c r="M306" s="78"/>
      <c r="N306" s="78"/>
      <c r="O306" s="78"/>
      <c r="P306" s="78"/>
      <c r="Q306" s="78"/>
      <c r="R306" s="78"/>
      <c r="S306" s="78"/>
      <c r="T306" s="78"/>
      <c r="U306" s="78"/>
      <c r="V306" s="78"/>
      <c r="W306" s="78"/>
      <c r="X306" s="78"/>
      <c r="Y306" s="78"/>
      <c r="Z306" s="78"/>
      <c r="AA306" s="78"/>
      <c r="AB306" s="78"/>
      <c r="AC306" s="78"/>
      <c r="AD306" s="78"/>
      <c r="AE306" s="78"/>
      <c r="AF306" s="78"/>
      <c r="AG306" s="78"/>
      <c r="AH306" s="78"/>
      <c r="AI306" s="78"/>
    </row>
    <row r="307" spans="1:35" ht="12.75" customHeight="1">
      <c r="A307" s="89"/>
      <c r="B307" s="32"/>
      <c r="C307" s="31"/>
      <c r="D307" s="31"/>
      <c r="E307" s="31"/>
      <c r="F307" s="90"/>
      <c r="G307" s="32"/>
      <c r="H307" s="91"/>
      <c r="I307" s="78"/>
      <c r="J307" s="78"/>
      <c r="K307" s="78"/>
      <c r="L307" s="78"/>
      <c r="M307" s="78"/>
      <c r="N307" s="78"/>
      <c r="O307" s="78"/>
      <c r="P307" s="78"/>
      <c r="Q307" s="78"/>
      <c r="R307" s="78"/>
      <c r="S307" s="78"/>
      <c r="T307" s="78"/>
      <c r="U307" s="78"/>
      <c r="V307" s="78"/>
      <c r="W307" s="78"/>
      <c r="X307" s="78"/>
      <c r="Y307" s="78"/>
      <c r="Z307" s="78"/>
      <c r="AA307" s="78"/>
      <c r="AB307" s="78"/>
      <c r="AC307" s="78"/>
      <c r="AD307" s="78"/>
      <c r="AE307" s="78"/>
      <c r="AF307" s="78"/>
      <c r="AG307" s="78"/>
      <c r="AH307" s="78"/>
      <c r="AI307" s="78"/>
    </row>
    <row r="308" spans="1:35" ht="12.75" customHeight="1">
      <c r="A308" s="89"/>
      <c r="B308" s="32"/>
      <c r="C308" s="31"/>
      <c r="D308" s="31"/>
      <c r="E308" s="31"/>
      <c r="F308" s="90"/>
      <c r="G308" s="32"/>
      <c r="H308" s="91"/>
      <c r="I308" s="78"/>
      <c r="J308" s="78"/>
      <c r="K308" s="78"/>
      <c r="L308" s="78"/>
      <c r="M308" s="78"/>
      <c r="N308" s="78"/>
      <c r="O308" s="78"/>
      <c r="P308" s="78"/>
      <c r="Q308" s="78"/>
      <c r="R308" s="78"/>
      <c r="S308" s="78"/>
      <c r="T308" s="78"/>
      <c r="U308" s="78"/>
      <c r="V308" s="78"/>
      <c r="W308" s="78"/>
      <c r="X308" s="78"/>
      <c r="Y308" s="78"/>
      <c r="Z308" s="78"/>
      <c r="AA308" s="78"/>
      <c r="AB308" s="78"/>
      <c r="AC308" s="78"/>
      <c r="AD308" s="78"/>
      <c r="AE308" s="78"/>
      <c r="AF308" s="78"/>
      <c r="AG308" s="78"/>
      <c r="AH308" s="78"/>
      <c r="AI308" s="78"/>
    </row>
    <row r="309" spans="1:35" ht="12.75" customHeight="1">
      <c r="A309" s="89"/>
      <c r="B309" s="32"/>
      <c r="C309" s="31"/>
      <c r="D309" s="31"/>
      <c r="E309" s="31"/>
      <c r="F309" s="90"/>
      <c r="G309" s="32"/>
      <c r="H309" s="91"/>
      <c r="I309" s="78"/>
      <c r="J309" s="78"/>
      <c r="K309" s="78"/>
      <c r="L309" s="78"/>
      <c r="M309" s="78"/>
      <c r="N309" s="78"/>
      <c r="O309" s="78"/>
      <c r="P309" s="78"/>
      <c r="Q309" s="78"/>
      <c r="R309" s="78"/>
      <c r="S309" s="78"/>
      <c r="T309" s="78"/>
      <c r="U309" s="78"/>
      <c r="V309" s="78"/>
      <c r="W309" s="78"/>
      <c r="X309" s="78"/>
      <c r="Y309" s="78"/>
      <c r="Z309" s="78"/>
      <c r="AA309" s="78"/>
      <c r="AB309" s="78"/>
      <c r="AC309" s="78"/>
      <c r="AD309" s="78"/>
      <c r="AE309" s="78"/>
      <c r="AF309" s="78"/>
      <c r="AG309" s="78"/>
      <c r="AH309" s="78"/>
      <c r="AI309" s="78"/>
    </row>
    <row r="310" spans="1:35" ht="12.75" customHeight="1">
      <c r="A310" s="89"/>
      <c r="B310" s="32"/>
      <c r="C310" s="31"/>
      <c r="D310" s="31"/>
      <c r="E310" s="31"/>
      <c r="F310" s="90"/>
      <c r="G310" s="32"/>
      <c r="H310" s="91"/>
      <c r="I310" s="78"/>
      <c r="J310" s="78"/>
      <c r="K310" s="78"/>
      <c r="L310" s="78"/>
      <c r="M310" s="78"/>
      <c r="N310" s="78"/>
      <c r="O310" s="78"/>
      <c r="P310" s="78"/>
      <c r="Q310" s="78"/>
      <c r="R310" s="78"/>
      <c r="S310" s="78"/>
      <c r="T310" s="78"/>
      <c r="U310" s="78"/>
      <c r="V310" s="78"/>
      <c r="W310" s="78"/>
      <c r="X310" s="78"/>
      <c r="Y310" s="78"/>
      <c r="Z310" s="78"/>
      <c r="AA310" s="78"/>
      <c r="AB310" s="78"/>
      <c r="AC310" s="78"/>
      <c r="AD310" s="78"/>
      <c r="AE310" s="78"/>
      <c r="AF310" s="78"/>
      <c r="AG310" s="78"/>
      <c r="AH310" s="78"/>
      <c r="AI310" s="78"/>
    </row>
    <row r="311" spans="1:35" ht="12.75" customHeight="1">
      <c r="A311" s="89"/>
      <c r="B311" s="32"/>
      <c r="C311" s="31"/>
      <c r="D311" s="31"/>
      <c r="E311" s="31"/>
      <c r="F311" s="90"/>
      <c r="G311" s="32"/>
      <c r="H311" s="91"/>
      <c r="I311" s="78"/>
      <c r="J311" s="78"/>
      <c r="K311" s="78"/>
      <c r="L311" s="78"/>
      <c r="M311" s="78"/>
      <c r="N311" s="78"/>
      <c r="O311" s="78"/>
      <c r="P311" s="78"/>
      <c r="Q311" s="78"/>
      <c r="R311" s="78"/>
      <c r="S311" s="78"/>
      <c r="T311" s="78"/>
      <c r="U311" s="78"/>
      <c r="V311" s="78"/>
      <c r="W311" s="78"/>
      <c r="X311" s="78"/>
      <c r="Y311" s="78"/>
      <c r="Z311" s="78"/>
      <c r="AA311" s="78"/>
      <c r="AB311" s="78"/>
      <c r="AC311" s="78"/>
      <c r="AD311" s="78"/>
      <c r="AE311" s="78"/>
      <c r="AF311" s="78"/>
      <c r="AG311" s="78"/>
      <c r="AH311" s="78"/>
      <c r="AI311" s="78"/>
    </row>
    <row r="312" spans="1:35" ht="12.75" customHeight="1">
      <c r="A312" s="89"/>
      <c r="B312" s="32"/>
      <c r="C312" s="31"/>
      <c r="D312" s="31"/>
      <c r="E312" s="31"/>
      <c r="F312" s="90"/>
      <c r="G312" s="32"/>
      <c r="H312" s="91"/>
      <c r="I312" s="78"/>
      <c r="J312" s="78"/>
      <c r="K312" s="78"/>
      <c r="L312" s="78"/>
      <c r="M312" s="78"/>
      <c r="N312" s="78"/>
      <c r="O312" s="78"/>
      <c r="P312" s="78"/>
      <c r="Q312" s="78"/>
      <c r="R312" s="78"/>
      <c r="S312" s="78"/>
      <c r="T312" s="78"/>
      <c r="U312" s="78"/>
      <c r="V312" s="78"/>
      <c r="W312" s="78"/>
      <c r="X312" s="78"/>
      <c r="Y312" s="78"/>
      <c r="Z312" s="78"/>
      <c r="AA312" s="78"/>
      <c r="AB312" s="78"/>
      <c r="AC312" s="78"/>
      <c r="AD312" s="78"/>
      <c r="AE312" s="78"/>
      <c r="AF312" s="78"/>
      <c r="AG312" s="78"/>
      <c r="AH312" s="78"/>
      <c r="AI312" s="78"/>
    </row>
    <row r="313" spans="1:35" ht="12.75" customHeight="1">
      <c r="A313" s="89"/>
      <c r="B313" s="32"/>
      <c r="C313" s="31"/>
      <c r="D313" s="31"/>
      <c r="E313" s="31"/>
      <c r="F313" s="90"/>
      <c r="G313" s="32"/>
      <c r="H313" s="91"/>
      <c r="I313" s="78"/>
      <c r="J313" s="78"/>
      <c r="K313" s="78"/>
      <c r="L313" s="78"/>
      <c r="M313" s="78"/>
      <c r="N313" s="78"/>
      <c r="O313" s="78"/>
      <c r="P313" s="78"/>
      <c r="Q313" s="78"/>
      <c r="R313" s="78"/>
      <c r="S313" s="78"/>
      <c r="T313" s="78"/>
      <c r="U313" s="78"/>
      <c r="V313" s="78"/>
      <c r="W313" s="78"/>
      <c r="X313" s="78"/>
      <c r="Y313" s="78"/>
      <c r="Z313" s="78"/>
      <c r="AA313" s="78"/>
      <c r="AB313" s="78"/>
      <c r="AC313" s="78"/>
      <c r="AD313" s="78"/>
      <c r="AE313" s="78"/>
      <c r="AF313" s="78"/>
      <c r="AG313" s="78"/>
      <c r="AH313" s="78"/>
      <c r="AI313" s="78"/>
    </row>
    <row r="314" spans="1:35" ht="12.75" customHeight="1">
      <c r="A314" s="89"/>
      <c r="B314" s="32"/>
      <c r="C314" s="31"/>
      <c r="D314" s="31"/>
      <c r="E314" s="31"/>
      <c r="F314" s="90"/>
      <c r="G314" s="32"/>
      <c r="H314" s="91"/>
      <c r="I314" s="78"/>
      <c r="J314" s="78"/>
      <c r="K314" s="78"/>
      <c r="L314" s="78"/>
      <c r="M314" s="78"/>
      <c r="N314" s="78"/>
      <c r="O314" s="78"/>
      <c r="P314" s="78"/>
      <c r="Q314" s="78"/>
      <c r="R314" s="78"/>
      <c r="S314" s="78"/>
      <c r="T314" s="78"/>
      <c r="U314" s="78"/>
      <c r="V314" s="78"/>
      <c r="W314" s="78"/>
      <c r="X314" s="78"/>
      <c r="Y314" s="78"/>
      <c r="Z314" s="78"/>
      <c r="AA314" s="78"/>
      <c r="AB314" s="78"/>
      <c r="AC314" s="78"/>
      <c r="AD314" s="78"/>
      <c r="AE314" s="78"/>
      <c r="AF314" s="78"/>
      <c r="AG314" s="78"/>
      <c r="AH314" s="78"/>
      <c r="AI314" s="78"/>
    </row>
    <row r="315" spans="1:35" ht="12.75" customHeight="1">
      <c r="A315" s="89"/>
      <c r="B315" s="32"/>
      <c r="C315" s="31"/>
      <c r="D315" s="31"/>
      <c r="E315" s="31"/>
      <c r="F315" s="90"/>
      <c r="G315" s="32"/>
      <c r="H315" s="91"/>
      <c r="I315" s="78"/>
      <c r="J315" s="78"/>
      <c r="K315" s="78"/>
      <c r="L315" s="78"/>
      <c r="M315" s="78"/>
      <c r="N315" s="78"/>
      <c r="O315" s="78"/>
      <c r="P315" s="78"/>
      <c r="Q315" s="78"/>
      <c r="R315" s="78"/>
      <c r="S315" s="78"/>
      <c r="T315" s="78"/>
      <c r="U315" s="78"/>
      <c r="V315" s="78"/>
      <c r="W315" s="78"/>
      <c r="X315" s="78"/>
      <c r="Y315" s="78"/>
      <c r="Z315" s="78"/>
      <c r="AA315" s="78"/>
      <c r="AB315" s="78"/>
      <c r="AC315" s="78"/>
      <c r="AD315" s="78"/>
      <c r="AE315" s="78"/>
      <c r="AF315" s="78"/>
      <c r="AG315" s="78"/>
      <c r="AH315" s="78"/>
      <c r="AI315" s="78"/>
    </row>
    <row r="316" spans="1:35" ht="12.75" customHeight="1">
      <c r="A316" s="89"/>
      <c r="B316" s="32"/>
      <c r="C316" s="31"/>
      <c r="D316" s="31"/>
      <c r="E316" s="31"/>
      <c r="F316" s="90"/>
      <c r="G316" s="32"/>
      <c r="H316" s="91"/>
      <c r="I316" s="78"/>
      <c r="J316" s="78"/>
      <c r="K316" s="78"/>
      <c r="L316" s="78"/>
      <c r="M316" s="78"/>
      <c r="N316" s="78"/>
      <c r="O316" s="78"/>
      <c r="P316" s="78"/>
      <c r="Q316" s="78"/>
      <c r="R316" s="78"/>
      <c r="S316" s="78"/>
      <c r="T316" s="78"/>
      <c r="U316" s="78"/>
      <c r="V316" s="78"/>
      <c r="W316" s="78"/>
      <c r="X316" s="78"/>
      <c r="Y316" s="78"/>
      <c r="Z316" s="78"/>
      <c r="AA316" s="78"/>
      <c r="AB316" s="78"/>
      <c r="AC316" s="78"/>
      <c r="AD316" s="78"/>
      <c r="AE316" s="78"/>
      <c r="AF316" s="78"/>
      <c r="AG316" s="78"/>
      <c r="AH316" s="78"/>
      <c r="AI316" s="78"/>
    </row>
    <row r="317" spans="1:35" ht="12.75" customHeight="1">
      <c r="A317" s="89"/>
      <c r="B317" s="32"/>
      <c r="C317" s="31"/>
      <c r="D317" s="31"/>
      <c r="E317" s="31"/>
      <c r="F317" s="90"/>
      <c r="G317" s="32"/>
      <c r="H317" s="91"/>
      <c r="I317" s="78"/>
      <c r="J317" s="78"/>
      <c r="K317" s="78"/>
      <c r="L317" s="78"/>
      <c r="M317" s="78"/>
      <c r="N317" s="78"/>
      <c r="O317" s="78"/>
      <c r="P317" s="78"/>
      <c r="Q317" s="78"/>
      <c r="R317" s="78"/>
      <c r="S317" s="78"/>
      <c r="T317" s="78"/>
      <c r="U317" s="78"/>
      <c r="V317" s="78"/>
      <c r="W317" s="78"/>
      <c r="X317" s="78"/>
      <c r="Y317" s="78"/>
      <c r="Z317" s="78"/>
      <c r="AA317" s="78"/>
      <c r="AB317" s="78"/>
      <c r="AC317" s="78"/>
      <c r="AD317" s="78"/>
      <c r="AE317" s="78"/>
      <c r="AF317" s="78"/>
      <c r="AG317" s="78"/>
      <c r="AH317" s="78"/>
      <c r="AI317" s="78"/>
    </row>
    <row r="318" spans="1:35" ht="12.75" customHeight="1">
      <c r="A318" s="89"/>
      <c r="B318" s="32"/>
      <c r="C318" s="31"/>
      <c r="D318" s="31"/>
      <c r="E318" s="31"/>
      <c r="F318" s="90"/>
      <c r="G318" s="32"/>
      <c r="H318" s="91"/>
      <c r="I318" s="78"/>
      <c r="J318" s="78"/>
      <c r="K318" s="78"/>
      <c r="L318" s="78"/>
      <c r="M318" s="78"/>
      <c r="N318" s="78"/>
      <c r="O318" s="78"/>
      <c r="P318" s="78"/>
      <c r="Q318" s="78"/>
      <c r="R318" s="78"/>
      <c r="S318" s="78"/>
      <c r="T318" s="78"/>
      <c r="U318" s="78"/>
      <c r="V318" s="78"/>
      <c r="W318" s="78"/>
      <c r="X318" s="78"/>
      <c r="Y318" s="78"/>
      <c r="Z318" s="78"/>
      <c r="AA318" s="78"/>
      <c r="AB318" s="78"/>
      <c r="AC318" s="78"/>
      <c r="AD318" s="78"/>
      <c r="AE318" s="78"/>
      <c r="AF318" s="78"/>
      <c r="AG318" s="78"/>
      <c r="AH318" s="78"/>
      <c r="AI318" s="78"/>
    </row>
    <row r="319" spans="1:35" ht="12.75" customHeight="1">
      <c r="A319" s="89"/>
      <c r="B319" s="32"/>
      <c r="C319" s="31"/>
      <c r="D319" s="31"/>
      <c r="E319" s="31"/>
      <c r="F319" s="90"/>
      <c r="G319" s="32"/>
      <c r="H319" s="91"/>
      <c r="I319" s="78"/>
      <c r="J319" s="78"/>
      <c r="K319" s="78"/>
      <c r="L319" s="78"/>
      <c r="M319" s="78"/>
      <c r="N319" s="78"/>
      <c r="O319" s="78"/>
      <c r="P319" s="78"/>
      <c r="Q319" s="78"/>
      <c r="R319" s="78"/>
      <c r="S319" s="78"/>
      <c r="T319" s="78"/>
      <c r="U319" s="78"/>
      <c r="V319" s="78"/>
      <c r="W319" s="78"/>
      <c r="X319" s="78"/>
      <c r="Y319" s="78"/>
      <c r="Z319" s="78"/>
      <c r="AA319" s="78"/>
      <c r="AB319" s="78"/>
      <c r="AC319" s="78"/>
      <c r="AD319" s="78"/>
      <c r="AE319" s="78"/>
      <c r="AF319" s="78"/>
      <c r="AG319" s="78"/>
      <c r="AH319" s="78"/>
      <c r="AI319" s="78"/>
    </row>
    <row r="320" spans="1:35" ht="12.75" customHeight="1">
      <c r="A320" s="89"/>
      <c r="B320" s="32"/>
      <c r="C320" s="31"/>
      <c r="D320" s="31"/>
      <c r="E320" s="31"/>
      <c r="F320" s="90"/>
      <c r="G320" s="32"/>
      <c r="H320" s="91"/>
      <c r="I320" s="78"/>
      <c r="J320" s="78"/>
      <c r="K320" s="78"/>
      <c r="L320" s="78"/>
      <c r="M320" s="78"/>
      <c r="N320" s="78"/>
      <c r="O320" s="78"/>
      <c r="P320" s="78"/>
      <c r="Q320" s="78"/>
      <c r="R320" s="78"/>
      <c r="S320" s="78"/>
      <c r="T320" s="78"/>
      <c r="U320" s="78"/>
      <c r="V320" s="78"/>
      <c r="W320" s="78"/>
      <c r="X320" s="78"/>
      <c r="Y320" s="78"/>
      <c r="Z320" s="78"/>
      <c r="AA320" s="78"/>
      <c r="AB320" s="78"/>
      <c r="AC320" s="78"/>
      <c r="AD320" s="78"/>
      <c r="AE320" s="78"/>
      <c r="AF320" s="78"/>
      <c r="AG320" s="78"/>
      <c r="AH320" s="78"/>
      <c r="AI320" s="78"/>
    </row>
    <row r="321" spans="1:35" ht="12.75" customHeight="1">
      <c r="A321" s="89"/>
      <c r="B321" s="32"/>
      <c r="C321" s="31"/>
      <c r="D321" s="31"/>
      <c r="E321" s="31"/>
      <c r="F321" s="90"/>
      <c r="G321" s="32"/>
      <c r="H321" s="91"/>
      <c r="I321" s="78"/>
      <c r="J321" s="78"/>
      <c r="K321" s="78"/>
      <c r="L321" s="78"/>
      <c r="M321" s="78"/>
      <c r="N321" s="78"/>
      <c r="O321" s="78"/>
      <c r="P321" s="78"/>
      <c r="Q321" s="78"/>
      <c r="R321" s="78"/>
      <c r="S321" s="78"/>
      <c r="T321" s="78"/>
      <c r="U321" s="78"/>
      <c r="V321" s="78"/>
      <c r="W321" s="78"/>
      <c r="X321" s="78"/>
      <c r="Y321" s="78"/>
      <c r="Z321" s="78"/>
      <c r="AA321" s="78"/>
      <c r="AB321" s="78"/>
      <c r="AC321" s="78"/>
      <c r="AD321" s="78"/>
      <c r="AE321" s="78"/>
      <c r="AF321" s="78"/>
      <c r="AG321" s="78"/>
      <c r="AH321" s="78"/>
      <c r="AI321" s="78"/>
    </row>
    <row r="322" spans="1:35" ht="12.75" customHeight="1">
      <c r="A322" s="89"/>
      <c r="B322" s="32"/>
      <c r="C322" s="31"/>
      <c r="D322" s="31"/>
      <c r="E322" s="31"/>
      <c r="F322" s="90"/>
      <c r="G322" s="32"/>
      <c r="H322" s="91"/>
      <c r="I322" s="78"/>
      <c r="J322" s="78"/>
      <c r="K322" s="78"/>
      <c r="L322" s="78"/>
      <c r="M322" s="78"/>
      <c r="N322" s="78"/>
      <c r="O322" s="78"/>
      <c r="P322" s="78"/>
      <c r="Q322" s="78"/>
      <c r="R322" s="78"/>
      <c r="S322" s="78"/>
      <c r="T322" s="78"/>
      <c r="U322" s="78"/>
      <c r="V322" s="78"/>
      <c r="W322" s="78"/>
      <c r="X322" s="78"/>
      <c r="Y322" s="78"/>
      <c r="Z322" s="78"/>
      <c r="AA322" s="78"/>
      <c r="AB322" s="78"/>
      <c r="AC322" s="78"/>
      <c r="AD322" s="78"/>
      <c r="AE322" s="78"/>
      <c r="AF322" s="78"/>
      <c r="AG322" s="78"/>
      <c r="AH322" s="78"/>
      <c r="AI322" s="78"/>
    </row>
    <row r="323" spans="1:35" ht="12.75" customHeight="1">
      <c r="A323" s="89"/>
      <c r="B323" s="32"/>
      <c r="C323" s="31"/>
      <c r="D323" s="31"/>
      <c r="E323" s="31"/>
      <c r="F323" s="90"/>
      <c r="G323" s="32"/>
      <c r="H323" s="91"/>
      <c r="I323" s="78"/>
      <c r="J323" s="78"/>
      <c r="K323" s="78"/>
      <c r="L323" s="78"/>
      <c r="M323" s="78"/>
      <c r="N323" s="78"/>
      <c r="O323" s="78"/>
      <c r="P323" s="78"/>
      <c r="Q323" s="78"/>
      <c r="R323" s="78"/>
      <c r="S323" s="78"/>
      <c r="T323" s="78"/>
      <c r="U323" s="78"/>
      <c r="V323" s="78"/>
      <c r="W323" s="78"/>
      <c r="X323" s="78"/>
      <c r="Y323" s="78"/>
      <c r="Z323" s="78"/>
      <c r="AA323" s="78"/>
      <c r="AB323" s="78"/>
      <c r="AC323" s="78"/>
      <c r="AD323" s="78"/>
      <c r="AE323" s="78"/>
      <c r="AF323" s="78"/>
      <c r="AG323" s="78"/>
      <c r="AH323" s="78"/>
      <c r="AI323" s="78"/>
    </row>
    <row r="324" spans="1:35" ht="12.75" customHeight="1">
      <c r="A324" s="89"/>
      <c r="B324" s="32"/>
      <c r="C324" s="31"/>
      <c r="D324" s="31"/>
      <c r="E324" s="31"/>
      <c r="F324" s="90"/>
      <c r="G324" s="32"/>
      <c r="H324" s="91"/>
      <c r="I324" s="78"/>
      <c r="J324" s="78"/>
      <c r="K324" s="78"/>
      <c r="L324" s="78"/>
      <c r="M324" s="78"/>
      <c r="N324" s="78"/>
      <c r="O324" s="78"/>
      <c r="P324" s="78"/>
      <c r="Q324" s="78"/>
      <c r="R324" s="78"/>
      <c r="S324" s="78"/>
      <c r="T324" s="78"/>
      <c r="U324" s="78"/>
      <c r="V324" s="78"/>
      <c r="W324" s="78"/>
      <c r="X324" s="78"/>
      <c r="Y324" s="78"/>
      <c r="Z324" s="78"/>
      <c r="AA324" s="78"/>
      <c r="AB324" s="78"/>
      <c r="AC324" s="78"/>
      <c r="AD324" s="78"/>
      <c r="AE324" s="78"/>
      <c r="AF324" s="78"/>
      <c r="AG324" s="78"/>
      <c r="AH324" s="78"/>
      <c r="AI324" s="78"/>
    </row>
    <row r="325" spans="1:35" ht="12.75" customHeight="1">
      <c r="A325" s="89"/>
      <c r="B325" s="32"/>
      <c r="C325" s="31"/>
      <c r="D325" s="31"/>
      <c r="E325" s="31"/>
      <c r="F325" s="90"/>
      <c r="G325" s="32"/>
      <c r="H325" s="91"/>
      <c r="I325" s="78"/>
      <c r="J325" s="78"/>
      <c r="K325" s="78"/>
      <c r="L325" s="78"/>
      <c r="M325" s="78"/>
      <c r="N325" s="78"/>
      <c r="O325" s="78"/>
      <c r="P325" s="78"/>
      <c r="Q325" s="78"/>
      <c r="R325" s="78"/>
      <c r="S325" s="78"/>
      <c r="T325" s="78"/>
      <c r="U325" s="78"/>
      <c r="V325" s="78"/>
      <c r="W325" s="78"/>
      <c r="X325" s="78"/>
      <c r="Y325" s="78"/>
      <c r="Z325" s="78"/>
      <c r="AA325" s="78"/>
      <c r="AB325" s="78"/>
      <c r="AC325" s="78"/>
      <c r="AD325" s="78"/>
      <c r="AE325" s="78"/>
      <c r="AF325" s="78"/>
      <c r="AG325" s="78"/>
      <c r="AH325" s="78"/>
      <c r="AI325" s="78"/>
    </row>
    <row r="326" spans="1:35" ht="12.75" customHeight="1">
      <c r="A326" s="89"/>
      <c r="B326" s="32"/>
      <c r="C326" s="31"/>
      <c r="D326" s="31"/>
      <c r="E326" s="31"/>
      <c r="F326" s="90"/>
      <c r="G326" s="32"/>
      <c r="H326" s="91"/>
      <c r="I326" s="78"/>
      <c r="J326" s="78"/>
      <c r="K326" s="78"/>
      <c r="L326" s="78"/>
      <c r="M326" s="78"/>
      <c r="N326" s="78"/>
      <c r="O326" s="78"/>
      <c r="P326" s="78"/>
      <c r="Q326" s="78"/>
      <c r="R326" s="78"/>
      <c r="S326" s="78"/>
      <c r="T326" s="78"/>
      <c r="U326" s="78"/>
      <c r="V326" s="78"/>
      <c r="W326" s="78"/>
      <c r="X326" s="78"/>
      <c r="Y326" s="78"/>
      <c r="Z326" s="78"/>
      <c r="AA326" s="78"/>
      <c r="AB326" s="78"/>
      <c r="AC326" s="78"/>
      <c r="AD326" s="78"/>
      <c r="AE326" s="78"/>
      <c r="AF326" s="78"/>
      <c r="AG326" s="78"/>
      <c r="AH326" s="78"/>
      <c r="AI326" s="78"/>
    </row>
    <row r="327" spans="1:35" ht="12.75" customHeight="1">
      <c r="A327" s="89"/>
      <c r="B327" s="32"/>
      <c r="C327" s="31"/>
      <c r="D327" s="31"/>
      <c r="E327" s="31"/>
      <c r="F327" s="90"/>
      <c r="G327" s="32"/>
      <c r="H327" s="91"/>
      <c r="I327" s="78"/>
      <c r="J327" s="78"/>
      <c r="K327" s="78"/>
      <c r="L327" s="78"/>
      <c r="M327" s="78"/>
      <c r="N327" s="78"/>
      <c r="O327" s="78"/>
      <c r="P327" s="78"/>
      <c r="Q327" s="78"/>
      <c r="R327" s="78"/>
      <c r="S327" s="78"/>
      <c r="T327" s="78"/>
      <c r="U327" s="78"/>
      <c r="V327" s="78"/>
      <c r="W327" s="78"/>
      <c r="X327" s="78"/>
      <c r="Y327" s="78"/>
      <c r="Z327" s="78"/>
      <c r="AA327" s="78"/>
      <c r="AB327" s="78"/>
      <c r="AC327" s="78"/>
      <c r="AD327" s="78"/>
      <c r="AE327" s="78"/>
      <c r="AF327" s="78"/>
      <c r="AG327" s="78"/>
      <c r="AH327" s="78"/>
      <c r="AI327" s="78"/>
    </row>
    <row r="328" spans="1:35" ht="12.75" customHeight="1">
      <c r="A328" s="89"/>
      <c r="B328" s="32"/>
      <c r="C328" s="31"/>
      <c r="D328" s="31"/>
      <c r="E328" s="31"/>
      <c r="F328" s="90"/>
      <c r="G328" s="32"/>
      <c r="H328" s="91"/>
      <c r="I328" s="78"/>
      <c r="J328" s="78"/>
      <c r="K328" s="78"/>
      <c r="L328" s="78"/>
      <c r="M328" s="78"/>
      <c r="N328" s="78"/>
      <c r="O328" s="78"/>
      <c r="P328" s="78"/>
      <c r="Q328" s="78"/>
      <c r="R328" s="78"/>
      <c r="S328" s="78"/>
      <c r="T328" s="78"/>
      <c r="U328" s="78"/>
      <c r="V328" s="78"/>
      <c r="W328" s="78"/>
      <c r="X328" s="78"/>
      <c r="Y328" s="78"/>
      <c r="Z328" s="78"/>
      <c r="AA328" s="78"/>
      <c r="AB328" s="78"/>
      <c r="AC328" s="78"/>
      <c r="AD328" s="78"/>
      <c r="AE328" s="78"/>
      <c r="AF328" s="78"/>
      <c r="AG328" s="78"/>
      <c r="AH328" s="78"/>
      <c r="AI328" s="78"/>
    </row>
    <row r="329" spans="1:35" ht="12.75" customHeight="1">
      <c r="A329" s="89"/>
      <c r="B329" s="32"/>
      <c r="C329" s="31"/>
      <c r="D329" s="31"/>
      <c r="E329" s="31"/>
      <c r="F329" s="90"/>
      <c r="G329" s="32"/>
      <c r="H329" s="91"/>
      <c r="I329" s="78"/>
      <c r="J329" s="78"/>
      <c r="K329" s="78"/>
      <c r="L329" s="78"/>
      <c r="M329" s="78"/>
      <c r="N329" s="78"/>
      <c r="O329" s="78"/>
      <c r="P329" s="78"/>
      <c r="Q329" s="78"/>
      <c r="R329" s="78"/>
      <c r="S329" s="78"/>
      <c r="T329" s="78"/>
      <c r="U329" s="78"/>
      <c r="V329" s="78"/>
      <c r="W329" s="78"/>
      <c r="X329" s="78"/>
      <c r="Y329" s="78"/>
      <c r="Z329" s="78"/>
      <c r="AA329" s="78"/>
      <c r="AB329" s="78"/>
      <c r="AC329" s="78"/>
      <c r="AD329" s="78"/>
      <c r="AE329" s="78"/>
      <c r="AF329" s="78"/>
      <c r="AG329" s="78"/>
      <c r="AH329" s="78"/>
      <c r="AI329" s="78"/>
    </row>
    <row r="330" spans="1:35" ht="12.75" customHeight="1">
      <c r="A330" s="89"/>
      <c r="B330" s="32"/>
      <c r="C330" s="31"/>
      <c r="D330" s="31"/>
      <c r="E330" s="31"/>
      <c r="F330" s="90"/>
      <c r="G330" s="32"/>
      <c r="H330" s="91"/>
      <c r="I330" s="78"/>
      <c r="J330" s="78"/>
      <c r="K330" s="78"/>
      <c r="L330" s="78"/>
      <c r="M330" s="78"/>
      <c r="N330" s="78"/>
      <c r="O330" s="78"/>
      <c r="P330" s="78"/>
      <c r="Q330" s="78"/>
      <c r="R330" s="78"/>
      <c r="S330" s="78"/>
      <c r="T330" s="78"/>
      <c r="U330" s="78"/>
      <c r="V330" s="78"/>
      <c r="W330" s="78"/>
      <c r="X330" s="78"/>
      <c r="Y330" s="78"/>
      <c r="Z330" s="78"/>
      <c r="AA330" s="78"/>
      <c r="AB330" s="78"/>
      <c r="AC330" s="78"/>
      <c r="AD330" s="78"/>
      <c r="AE330" s="78"/>
      <c r="AF330" s="78"/>
      <c r="AG330" s="78"/>
      <c r="AH330" s="78"/>
      <c r="AI330" s="78"/>
    </row>
    <row r="331" spans="1:35" ht="12.75" customHeight="1">
      <c r="A331" s="89"/>
      <c r="B331" s="32"/>
      <c r="C331" s="31"/>
      <c r="D331" s="31"/>
      <c r="E331" s="31"/>
      <c r="F331" s="90"/>
      <c r="G331" s="32"/>
      <c r="H331" s="91"/>
      <c r="I331" s="78"/>
      <c r="J331" s="78"/>
      <c r="K331" s="78"/>
      <c r="L331" s="78"/>
      <c r="M331" s="78"/>
      <c r="N331" s="78"/>
      <c r="O331" s="78"/>
      <c r="P331" s="78"/>
      <c r="Q331" s="78"/>
      <c r="R331" s="78"/>
      <c r="S331" s="78"/>
      <c r="T331" s="78"/>
      <c r="U331" s="78"/>
      <c r="V331" s="78"/>
      <c r="W331" s="78"/>
      <c r="X331" s="78"/>
      <c r="Y331" s="78"/>
      <c r="Z331" s="78"/>
      <c r="AA331" s="78"/>
      <c r="AB331" s="78"/>
      <c r="AC331" s="78"/>
      <c r="AD331" s="78"/>
      <c r="AE331" s="78"/>
      <c r="AF331" s="78"/>
      <c r="AG331" s="78"/>
      <c r="AH331" s="78"/>
      <c r="AI331" s="78"/>
    </row>
    <row r="332" spans="1:35" ht="12.75" customHeight="1">
      <c r="A332" s="89"/>
      <c r="B332" s="32"/>
      <c r="C332" s="31"/>
      <c r="D332" s="31"/>
      <c r="E332" s="31"/>
      <c r="F332" s="90"/>
      <c r="G332" s="32"/>
      <c r="H332" s="91"/>
      <c r="I332" s="78"/>
      <c r="J332" s="78"/>
      <c r="K332" s="78"/>
      <c r="L332" s="78"/>
      <c r="M332" s="78"/>
      <c r="N332" s="78"/>
      <c r="O332" s="78"/>
      <c r="P332" s="78"/>
      <c r="Q332" s="78"/>
      <c r="R332" s="78"/>
      <c r="S332" s="78"/>
      <c r="T332" s="78"/>
      <c r="U332" s="78"/>
      <c r="V332" s="78"/>
      <c r="W332" s="78"/>
      <c r="X332" s="78"/>
      <c r="Y332" s="78"/>
      <c r="Z332" s="78"/>
      <c r="AA332" s="78"/>
      <c r="AB332" s="78"/>
      <c r="AC332" s="78"/>
      <c r="AD332" s="78"/>
      <c r="AE332" s="78"/>
      <c r="AF332" s="78"/>
      <c r="AG332" s="78"/>
      <c r="AH332" s="78"/>
      <c r="AI332" s="78"/>
    </row>
    <row r="333" spans="1:35" ht="12.75" customHeight="1">
      <c r="A333" s="89"/>
      <c r="B333" s="32"/>
      <c r="C333" s="31"/>
      <c r="D333" s="31"/>
      <c r="E333" s="31"/>
      <c r="F333" s="90"/>
      <c r="G333" s="32"/>
      <c r="H333" s="91"/>
      <c r="I333" s="78"/>
      <c r="J333" s="78"/>
      <c r="K333" s="78"/>
      <c r="L333" s="78"/>
      <c r="M333" s="78"/>
      <c r="N333" s="78"/>
      <c r="O333" s="78"/>
      <c r="P333" s="78"/>
      <c r="Q333" s="78"/>
      <c r="R333" s="78"/>
      <c r="S333" s="78"/>
      <c r="T333" s="78"/>
      <c r="U333" s="78"/>
      <c r="V333" s="78"/>
      <c r="W333" s="78"/>
      <c r="X333" s="78"/>
      <c r="Y333" s="78"/>
      <c r="Z333" s="78"/>
      <c r="AA333" s="78"/>
      <c r="AB333" s="78"/>
      <c r="AC333" s="78"/>
      <c r="AD333" s="78"/>
      <c r="AE333" s="78"/>
      <c r="AF333" s="78"/>
      <c r="AG333" s="78"/>
      <c r="AH333" s="78"/>
      <c r="AI333" s="78"/>
    </row>
    <row r="334" spans="1:35" ht="12.75" customHeight="1">
      <c r="A334" s="89"/>
      <c r="B334" s="32"/>
      <c r="C334" s="31"/>
      <c r="D334" s="31"/>
      <c r="E334" s="31"/>
      <c r="F334" s="90"/>
      <c r="G334" s="32"/>
      <c r="H334" s="91"/>
      <c r="I334" s="78"/>
      <c r="J334" s="78"/>
      <c r="K334" s="78"/>
      <c r="L334" s="78"/>
      <c r="M334" s="78"/>
      <c r="N334" s="78"/>
      <c r="O334" s="78"/>
      <c r="P334" s="78"/>
      <c r="Q334" s="78"/>
      <c r="R334" s="78"/>
      <c r="S334" s="78"/>
      <c r="T334" s="78"/>
      <c r="U334" s="78"/>
      <c r="V334" s="78"/>
      <c r="W334" s="78"/>
      <c r="X334" s="78"/>
      <c r="Y334" s="78"/>
      <c r="Z334" s="78"/>
      <c r="AA334" s="78"/>
      <c r="AB334" s="78"/>
      <c r="AC334" s="78"/>
      <c r="AD334" s="78"/>
      <c r="AE334" s="78"/>
      <c r="AF334" s="78"/>
      <c r="AG334" s="78"/>
      <c r="AH334" s="78"/>
      <c r="AI334" s="78"/>
    </row>
    <row r="335" spans="1:35" ht="12.75" customHeight="1">
      <c r="A335" s="89"/>
      <c r="B335" s="32"/>
      <c r="C335" s="31"/>
      <c r="D335" s="31"/>
      <c r="E335" s="31"/>
      <c r="F335" s="90"/>
      <c r="G335" s="32"/>
      <c r="H335" s="91"/>
      <c r="I335" s="78"/>
      <c r="J335" s="78"/>
      <c r="K335" s="78"/>
      <c r="L335" s="78"/>
      <c r="M335" s="78"/>
      <c r="N335" s="78"/>
      <c r="O335" s="78"/>
      <c r="P335" s="78"/>
      <c r="Q335" s="78"/>
      <c r="R335" s="78"/>
      <c r="S335" s="78"/>
      <c r="T335" s="78"/>
      <c r="U335" s="78"/>
      <c r="V335" s="78"/>
      <c r="W335" s="78"/>
      <c r="X335" s="78"/>
      <c r="Y335" s="78"/>
      <c r="Z335" s="78"/>
      <c r="AA335" s="78"/>
      <c r="AB335" s="78"/>
      <c r="AC335" s="78"/>
      <c r="AD335" s="78"/>
      <c r="AE335" s="78"/>
      <c r="AF335" s="78"/>
      <c r="AG335" s="78"/>
      <c r="AH335" s="78"/>
      <c r="AI335" s="78"/>
    </row>
    <row r="336" spans="1:35" ht="12.75" customHeight="1">
      <c r="A336" s="89"/>
      <c r="B336" s="32"/>
      <c r="C336" s="31"/>
      <c r="D336" s="31"/>
      <c r="E336" s="31"/>
      <c r="F336" s="90"/>
      <c r="G336" s="32"/>
      <c r="H336" s="91"/>
      <c r="I336" s="78"/>
      <c r="J336" s="78"/>
      <c r="K336" s="78"/>
      <c r="L336" s="78"/>
      <c r="M336" s="78"/>
      <c r="N336" s="78"/>
      <c r="O336" s="78"/>
      <c r="P336" s="78"/>
      <c r="Q336" s="78"/>
      <c r="R336" s="78"/>
      <c r="S336" s="78"/>
      <c r="T336" s="78"/>
      <c r="U336" s="78"/>
      <c r="V336" s="78"/>
      <c r="W336" s="78"/>
      <c r="X336" s="78"/>
      <c r="Y336" s="78"/>
      <c r="Z336" s="78"/>
      <c r="AA336" s="78"/>
      <c r="AB336" s="78"/>
      <c r="AC336" s="78"/>
      <c r="AD336" s="78"/>
      <c r="AE336" s="78"/>
      <c r="AF336" s="78"/>
      <c r="AG336" s="78"/>
      <c r="AH336" s="78"/>
      <c r="AI336" s="78"/>
    </row>
    <row r="337" spans="1:35" ht="12.75" customHeight="1">
      <c r="A337" s="89"/>
      <c r="B337" s="32"/>
      <c r="C337" s="31"/>
      <c r="D337" s="31"/>
      <c r="E337" s="31"/>
      <c r="F337" s="90"/>
      <c r="G337" s="32"/>
      <c r="H337" s="91"/>
      <c r="I337" s="78"/>
      <c r="J337" s="78"/>
      <c r="K337" s="78"/>
      <c r="L337" s="78"/>
      <c r="M337" s="78"/>
      <c r="N337" s="78"/>
      <c r="O337" s="78"/>
      <c r="P337" s="78"/>
      <c r="Q337" s="78"/>
      <c r="R337" s="78"/>
      <c r="S337" s="78"/>
      <c r="T337" s="78"/>
      <c r="U337" s="78"/>
      <c r="V337" s="78"/>
      <c r="W337" s="78"/>
      <c r="X337" s="78"/>
      <c r="Y337" s="78"/>
      <c r="Z337" s="78"/>
      <c r="AA337" s="78"/>
      <c r="AB337" s="78"/>
      <c r="AC337" s="78"/>
      <c r="AD337" s="78"/>
      <c r="AE337" s="78"/>
      <c r="AF337" s="78"/>
      <c r="AG337" s="78"/>
      <c r="AH337" s="78"/>
      <c r="AI337" s="78"/>
    </row>
    <row r="338" spans="1:35" ht="12.75" customHeight="1">
      <c r="A338" s="89"/>
      <c r="B338" s="32"/>
      <c r="C338" s="31"/>
      <c r="D338" s="31"/>
      <c r="E338" s="31"/>
      <c r="F338" s="90"/>
      <c r="G338" s="32"/>
      <c r="H338" s="91"/>
      <c r="I338" s="78"/>
      <c r="J338" s="78"/>
      <c r="K338" s="78"/>
      <c r="L338" s="78"/>
      <c r="M338" s="78"/>
      <c r="N338" s="78"/>
      <c r="O338" s="78"/>
      <c r="P338" s="78"/>
      <c r="Q338" s="78"/>
      <c r="R338" s="78"/>
      <c r="S338" s="78"/>
      <c r="T338" s="78"/>
      <c r="U338" s="78"/>
      <c r="V338" s="78"/>
      <c r="W338" s="78"/>
      <c r="X338" s="78"/>
      <c r="Y338" s="78"/>
      <c r="Z338" s="78"/>
      <c r="AA338" s="78"/>
      <c r="AB338" s="78"/>
      <c r="AC338" s="78"/>
      <c r="AD338" s="78"/>
      <c r="AE338" s="78"/>
      <c r="AF338" s="78"/>
      <c r="AG338" s="78"/>
      <c r="AH338" s="78"/>
      <c r="AI338" s="78"/>
    </row>
    <row r="339" spans="1:35" ht="12.75" customHeight="1">
      <c r="A339" s="89"/>
      <c r="B339" s="32"/>
      <c r="C339" s="31"/>
      <c r="D339" s="31"/>
      <c r="E339" s="31"/>
      <c r="F339" s="90"/>
      <c r="G339" s="32"/>
      <c r="H339" s="91"/>
      <c r="I339" s="78"/>
      <c r="J339" s="78"/>
      <c r="K339" s="78"/>
      <c r="L339" s="78"/>
      <c r="M339" s="78"/>
      <c r="N339" s="78"/>
      <c r="O339" s="78"/>
      <c r="P339" s="78"/>
      <c r="Q339" s="78"/>
      <c r="R339" s="78"/>
      <c r="S339" s="78"/>
      <c r="T339" s="78"/>
      <c r="U339" s="78"/>
      <c r="V339" s="78"/>
      <c r="W339" s="78"/>
      <c r="X339" s="78"/>
      <c r="Y339" s="78"/>
      <c r="Z339" s="78"/>
      <c r="AA339" s="78"/>
      <c r="AB339" s="78"/>
      <c r="AC339" s="78"/>
      <c r="AD339" s="78"/>
      <c r="AE339" s="78"/>
      <c r="AF339" s="78"/>
      <c r="AG339" s="78"/>
      <c r="AH339" s="78"/>
      <c r="AI339" s="78"/>
    </row>
    <row r="340" spans="1:35" ht="12.75" customHeight="1">
      <c r="A340" s="89"/>
      <c r="B340" s="32"/>
      <c r="C340" s="31"/>
      <c r="D340" s="31"/>
      <c r="E340" s="31"/>
      <c r="F340" s="90"/>
      <c r="G340" s="32"/>
      <c r="H340" s="91"/>
      <c r="I340" s="78"/>
      <c r="J340" s="78"/>
      <c r="K340" s="78"/>
      <c r="L340" s="78"/>
      <c r="M340" s="78"/>
      <c r="N340" s="78"/>
      <c r="O340" s="78"/>
      <c r="P340" s="78"/>
      <c r="Q340" s="78"/>
      <c r="R340" s="78"/>
      <c r="S340" s="78"/>
      <c r="T340" s="78"/>
      <c r="U340" s="78"/>
      <c r="V340" s="78"/>
      <c r="W340" s="78"/>
      <c r="X340" s="78"/>
      <c r="Y340" s="78"/>
      <c r="Z340" s="78"/>
      <c r="AA340" s="78"/>
      <c r="AB340" s="78"/>
      <c r="AC340" s="78"/>
      <c r="AD340" s="78"/>
      <c r="AE340" s="78"/>
      <c r="AF340" s="78"/>
      <c r="AG340" s="78"/>
      <c r="AH340" s="78"/>
      <c r="AI340" s="78"/>
    </row>
    <row r="341" spans="1:35" ht="12.75" customHeight="1">
      <c r="A341" s="89"/>
      <c r="B341" s="32"/>
      <c r="C341" s="31"/>
      <c r="D341" s="31"/>
      <c r="E341" s="31"/>
      <c r="F341" s="90"/>
      <c r="G341" s="32"/>
      <c r="H341" s="91"/>
      <c r="I341" s="78"/>
      <c r="J341" s="78"/>
      <c r="K341" s="78"/>
      <c r="L341" s="78"/>
      <c r="M341" s="78"/>
      <c r="N341" s="78"/>
      <c r="O341" s="78"/>
      <c r="P341" s="78"/>
      <c r="Q341" s="78"/>
      <c r="R341" s="78"/>
      <c r="S341" s="78"/>
      <c r="T341" s="78"/>
      <c r="U341" s="78"/>
      <c r="V341" s="78"/>
      <c r="W341" s="78"/>
      <c r="X341" s="78"/>
      <c r="Y341" s="78"/>
      <c r="Z341" s="78"/>
      <c r="AA341" s="78"/>
      <c r="AB341" s="78"/>
      <c r="AC341" s="78"/>
      <c r="AD341" s="78"/>
      <c r="AE341" s="78"/>
      <c r="AF341" s="78"/>
      <c r="AG341" s="78"/>
      <c r="AH341" s="78"/>
      <c r="AI341" s="78"/>
    </row>
    <row r="342" spans="1:35" ht="12.75" customHeight="1">
      <c r="A342" s="89"/>
      <c r="B342" s="32"/>
      <c r="C342" s="31"/>
      <c r="D342" s="31"/>
      <c r="E342" s="31"/>
      <c r="F342" s="90"/>
      <c r="G342" s="32"/>
      <c r="H342" s="91"/>
      <c r="I342" s="78"/>
      <c r="J342" s="78"/>
      <c r="K342" s="78"/>
      <c r="L342" s="78"/>
      <c r="M342" s="78"/>
      <c r="N342" s="78"/>
      <c r="O342" s="78"/>
      <c r="P342" s="78"/>
      <c r="Q342" s="78"/>
      <c r="R342" s="78"/>
      <c r="S342" s="78"/>
      <c r="T342" s="78"/>
      <c r="U342" s="78"/>
      <c r="V342" s="78"/>
      <c r="W342" s="78"/>
      <c r="X342" s="78"/>
      <c r="Y342" s="78"/>
      <c r="Z342" s="78"/>
      <c r="AA342" s="78"/>
      <c r="AB342" s="78"/>
      <c r="AC342" s="78"/>
      <c r="AD342" s="78"/>
      <c r="AE342" s="78"/>
      <c r="AF342" s="78"/>
      <c r="AG342" s="78"/>
      <c r="AH342" s="78"/>
      <c r="AI342" s="78"/>
    </row>
    <row r="343" spans="1:35" ht="12.75" customHeight="1">
      <c r="A343" s="89"/>
      <c r="B343" s="32"/>
      <c r="C343" s="31"/>
      <c r="D343" s="31"/>
      <c r="E343" s="31"/>
      <c r="F343" s="90"/>
      <c r="G343" s="32"/>
      <c r="H343" s="91"/>
      <c r="I343" s="78"/>
      <c r="J343" s="78"/>
      <c r="K343" s="78"/>
      <c r="L343" s="78"/>
      <c r="M343" s="78"/>
      <c r="N343" s="78"/>
      <c r="O343" s="78"/>
      <c r="P343" s="78"/>
      <c r="Q343" s="78"/>
      <c r="R343" s="78"/>
      <c r="S343" s="78"/>
      <c r="T343" s="78"/>
      <c r="U343" s="78"/>
      <c r="V343" s="78"/>
      <c r="W343" s="78"/>
      <c r="X343" s="78"/>
      <c r="Y343" s="78"/>
      <c r="Z343" s="78"/>
      <c r="AA343" s="78"/>
      <c r="AB343" s="78"/>
      <c r="AC343" s="78"/>
      <c r="AD343" s="78"/>
      <c r="AE343" s="78"/>
      <c r="AF343" s="78"/>
      <c r="AG343" s="78"/>
      <c r="AH343" s="78"/>
      <c r="AI343" s="78"/>
    </row>
    <row r="344" spans="1:35" ht="12.75" customHeight="1">
      <c r="A344" s="89"/>
      <c r="B344" s="32"/>
      <c r="C344" s="31"/>
      <c r="D344" s="31"/>
      <c r="E344" s="31"/>
      <c r="F344" s="90"/>
      <c r="G344" s="32"/>
      <c r="H344" s="91"/>
      <c r="I344" s="78"/>
      <c r="J344" s="78"/>
      <c r="K344" s="78"/>
      <c r="L344" s="78"/>
      <c r="M344" s="78"/>
      <c r="N344" s="78"/>
      <c r="O344" s="78"/>
      <c r="P344" s="78"/>
      <c r="Q344" s="78"/>
      <c r="R344" s="78"/>
      <c r="S344" s="78"/>
      <c r="T344" s="78"/>
      <c r="U344" s="78"/>
      <c r="V344" s="78"/>
      <c r="W344" s="78"/>
      <c r="X344" s="78"/>
      <c r="Y344" s="78"/>
      <c r="Z344" s="78"/>
      <c r="AA344" s="78"/>
      <c r="AB344" s="78"/>
      <c r="AC344" s="78"/>
      <c r="AD344" s="78"/>
      <c r="AE344" s="78"/>
      <c r="AF344" s="78"/>
      <c r="AG344" s="78"/>
      <c r="AH344" s="78"/>
      <c r="AI344" s="78"/>
    </row>
    <row r="345" spans="1:35" ht="12.75" customHeight="1">
      <c r="A345" s="89"/>
      <c r="B345" s="32"/>
      <c r="C345" s="31"/>
      <c r="D345" s="31"/>
      <c r="E345" s="31"/>
      <c r="F345" s="90"/>
      <c r="G345" s="32"/>
      <c r="H345" s="91"/>
      <c r="I345" s="78"/>
      <c r="J345" s="78"/>
      <c r="K345" s="78"/>
      <c r="L345" s="78"/>
      <c r="M345" s="78"/>
      <c r="N345" s="78"/>
      <c r="O345" s="78"/>
      <c r="P345" s="78"/>
      <c r="Q345" s="78"/>
      <c r="R345" s="78"/>
      <c r="S345" s="78"/>
      <c r="T345" s="78"/>
      <c r="U345" s="78"/>
      <c r="V345" s="78"/>
      <c r="W345" s="78"/>
      <c r="X345" s="78"/>
      <c r="Y345" s="78"/>
      <c r="Z345" s="78"/>
      <c r="AA345" s="78"/>
      <c r="AB345" s="78"/>
      <c r="AC345" s="78"/>
      <c r="AD345" s="78"/>
      <c r="AE345" s="78"/>
      <c r="AF345" s="78"/>
      <c r="AG345" s="78"/>
      <c r="AH345" s="78"/>
      <c r="AI345" s="78"/>
    </row>
    <row r="346" spans="1:35" ht="12.75" customHeight="1">
      <c r="A346" s="89"/>
      <c r="B346" s="32"/>
      <c r="C346" s="31"/>
      <c r="D346" s="31"/>
      <c r="E346" s="31"/>
      <c r="F346" s="90"/>
      <c r="G346" s="32"/>
      <c r="H346" s="91"/>
      <c r="I346" s="78"/>
      <c r="J346" s="78"/>
      <c r="K346" s="78"/>
      <c r="L346" s="78"/>
      <c r="M346" s="78"/>
      <c r="N346" s="78"/>
      <c r="O346" s="78"/>
      <c r="P346" s="78"/>
      <c r="Q346" s="78"/>
      <c r="R346" s="78"/>
      <c r="S346" s="78"/>
      <c r="T346" s="78"/>
      <c r="U346" s="78"/>
      <c r="V346" s="78"/>
      <c r="W346" s="78"/>
      <c r="X346" s="78"/>
      <c r="Y346" s="78"/>
      <c r="Z346" s="78"/>
      <c r="AA346" s="78"/>
      <c r="AB346" s="78"/>
      <c r="AC346" s="78"/>
      <c r="AD346" s="78"/>
      <c r="AE346" s="78"/>
      <c r="AF346" s="78"/>
      <c r="AG346" s="78"/>
      <c r="AH346" s="78"/>
      <c r="AI346" s="78"/>
    </row>
    <row r="347" spans="1:35" ht="12.75" customHeight="1">
      <c r="A347" s="89"/>
      <c r="B347" s="32"/>
      <c r="C347" s="31"/>
      <c r="D347" s="31"/>
      <c r="E347" s="31"/>
      <c r="F347" s="90"/>
      <c r="G347" s="32"/>
      <c r="H347" s="91"/>
      <c r="I347" s="78"/>
      <c r="J347" s="78"/>
      <c r="K347" s="78"/>
      <c r="L347" s="78"/>
      <c r="M347" s="78"/>
      <c r="N347" s="78"/>
      <c r="O347" s="78"/>
      <c r="P347" s="78"/>
      <c r="Q347" s="78"/>
      <c r="R347" s="78"/>
      <c r="S347" s="78"/>
      <c r="T347" s="78"/>
      <c r="U347" s="78"/>
      <c r="V347" s="78"/>
      <c r="W347" s="78"/>
      <c r="X347" s="78"/>
      <c r="Y347" s="78"/>
      <c r="Z347" s="78"/>
      <c r="AA347" s="78"/>
      <c r="AB347" s="78"/>
      <c r="AC347" s="78"/>
      <c r="AD347" s="78"/>
      <c r="AE347" s="78"/>
      <c r="AF347" s="78"/>
      <c r="AG347" s="78"/>
      <c r="AH347" s="78"/>
      <c r="AI347" s="78"/>
    </row>
    <row r="348" spans="1:35" ht="12.75" customHeight="1">
      <c r="A348" s="89"/>
      <c r="B348" s="32"/>
      <c r="C348" s="31"/>
      <c r="D348" s="31"/>
      <c r="E348" s="31"/>
      <c r="F348" s="90"/>
      <c r="G348" s="32"/>
      <c r="H348" s="91"/>
      <c r="I348" s="78"/>
      <c r="J348" s="78"/>
      <c r="K348" s="78"/>
      <c r="L348" s="78"/>
      <c r="M348" s="78"/>
      <c r="N348" s="78"/>
      <c r="O348" s="78"/>
      <c r="P348" s="78"/>
      <c r="Q348" s="78"/>
      <c r="R348" s="78"/>
      <c r="S348" s="78"/>
      <c r="T348" s="78"/>
      <c r="U348" s="78"/>
      <c r="V348" s="78"/>
      <c r="W348" s="78"/>
      <c r="X348" s="78"/>
      <c r="Y348" s="78"/>
      <c r="Z348" s="78"/>
      <c r="AA348" s="78"/>
      <c r="AB348" s="78"/>
      <c r="AC348" s="78"/>
      <c r="AD348" s="78"/>
      <c r="AE348" s="78"/>
      <c r="AF348" s="78"/>
      <c r="AG348" s="78"/>
      <c r="AH348" s="78"/>
      <c r="AI348" s="78"/>
    </row>
    <row r="349" spans="1:35" ht="12.75" customHeight="1">
      <c r="A349" s="89"/>
      <c r="B349" s="32"/>
      <c r="C349" s="31"/>
      <c r="D349" s="31"/>
      <c r="E349" s="31"/>
      <c r="F349" s="90"/>
      <c r="G349" s="32"/>
      <c r="H349" s="91"/>
      <c r="I349" s="78"/>
      <c r="J349" s="78"/>
      <c r="K349" s="78"/>
      <c r="L349" s="78"/>
      <c r="M349" s="78"/>
      <c r="N349" s="78"/>
      <c r="O349" s="78"/>
      <c r="P349" s="78"/>
      <c r="Q349" s="78"/>
      <c r="R349" s="78"/>
      <c r="S349" s="78"/>
      <c r="T349" s="78"/>
      <c r="U349" s="78"/>
      <c r="V349" s="78"/>
      <c r="W349" s="78"/>
      <c r="X349" s="78"/>
      <c r="Y349" s="78"/>
      <c r="Z349" s="78"/>
      <c r="AA349" s="78"/>
      <c r="AB349" s="78"/>
      <c r="AC349" s="78"/>
      <c r="AD349" s="78"/>
      <c r="AE349" s="78"/>
      <c r="AF349" s="78"/>
      <c r="AG349" s="78"/>
      <c r="AH349" s="78"/>
      <c r="AI349" s="78"/>
    </row>
    <row r="350" spans="1:35" ht="12.75" customHeight="1">
      <c r="A350" s="89"/>
      <c r="B350" s="32"/>
      <c r="C350" s="31"/>
      <c r="D350" s="31"/>
      <c r="E350" s="31"/>
      <c r="F350" s="90"/>
      <c r="G350" s="32"/>
      <c r="H350" s="91"/>
      <c r="I350" s="78"/>
      <c r="J350" s="78"/>
      <c r="K350" s="78"/>
      <c r="L350" s="78"/>
      <c r="M350" s="78"/>
      <c r="N350" s="78"/>
      <c r="O350" s="78"/>
      <c r="P350" s="78"/>
      <c r="Q350" s="78"/>
      <c r="R350" s="78"/>
      <c r="S350" s="78"/>
      <c r="T350" s="78"/>
      <c r="U350" s="78"/>
      <c r="V350" s="78"/>
      <c r="W350" s="78"/>
      <c r="X350" s="78"/>
      <c r="Y350" s="78"/>
      <c r="Z350" s="78"/>
      <c r="AA350" s="78"/>
      <c r="AB350" s="78"/>
      <c r="AC350" s="78"/>
      <c r="AD350" s="78"/>
      <c r="AE350" s="78"/>
      <c r="AF350" s="78"/>
      <c r="AG350" s="78"/>
      <c r="AH350" s="78"/>
      <c r="AI350" s="78"/>
    </row>
    <row r="351" spans="1:35" ht="12.75" customHeight="1">
      <c r="A351" s="89"/>
      <c r="B351" s="32"/>
      <c r="C351" s="31"/>
      <c r="D351" s="31"/>
      <c r="E351" s="31"/>
      <c r="F351" s="90"/>
      <c r="G351" s="32"/>
      <c r="H351" s="91"/>
      <c r="I351" s="78"/>
      <c r="J351" s="78"/>
      <c r="K351" s="78"/>
      <c r="L351" s="78"/>
      <c r="M351" s="78"/>
      <c r="N351" s="78"/>
      <c r="O351" s="78"/>
      <c r="P351" s="78"/>
      <c r="Q351" s="78"/>
      <c r="R351" s="78"/>
      <c r="S351" s="78"/>
      <c r="T351" s="78"/>
      <c r="U351" s="78"/>
      <c r="V351" s="78"/>
      <c r="W351" s="78"/>
      <c r="X351" s="78"/>
      <c r="Y351" s="78"/>
      <c r="Z351" s="78"/>
      <c r="AA351" s="78"/>
      <c r="AB351" s="78"/>
      <c r="AC351" s="78"/>
      <c r="AD351" s="78"/>
      <c r="AE351" s="78"/>
      <c r="AF351" s="78"/>
      <c r="AG351" s="78"/>
      <c r="AH351" s="78"/>
      <c r="AI351" s="78"/>
    </row>
    <row r="352" spans="1:35" ht="12.75" customHeight="1">
      <c r="A352" s="89"/>
      <c r="B352" s="32"/>
      <c r="C352" s="31"/>
      <c r="D352" s="31"/>
      <c r="E352" s="31"/>
      <c r="F352" s="90"/>
      <c r="G352" s="32"/>
      <c r="H352" s="91"/>
      <c r="I352" s="78"/>
      <c r="J352" s="78"/>
      <c r="K352" s="78"/>
      <c r="L352" s="78"/>
      <c r="M352" s="78"/>
      <c r="N352" s="78"/>
      <c r="O352" s="78"/>
      <c r="P352" s="78"/>
      <c r="Q352" s="78"/>
      <c r="R352" s="78"/>
      <c r="S352" s="78"/>
      <c r="T352" s="78"/>
      <c r="U352" s="78"/>
      <c r="V352" s="78"/>
      <c r="W352" s="78"/>
      <c r="X352" s="78"/>
      <c r="Y352" s="78"/>
      <c r="Z352" s="78"/>
      <c r="AA352" s="78"/>
      <c r="AB352" s="78"/>
      <c r="AC352" s="78"/>
      <c r="AD352" s="78"/>
      <c r="AE352" s="78"/>
      <c r="AF352" s="78"/>
      <c r="AG352" s="78"/>
      <c r="AH352" s="78"/>
      <c r="AI352" s="78"/>
    </row>
    <row r="353" spans="1:35" ht="12.75" customHeight="1">
      <c r="A353" s="89"/>
      <c r="B353" s="32"/>
      <c r="C353" s="31"/>
      <c r="D353" s="31"/>
      <c r="E353" s="31"/>
      <c r="F353" s="90"/>
      <c r="G353" s="32"/>
      <c r="H353" s="91"/>
      <c r="I353" s="78"/>
      <c r="J353" s="78"/>
      <c r="K353" s="78"/>
      <c r="L353" s="78"/>
      <c r="M353" s="78"/>
      <c r="N353" s="78"/>
      <c r="O353" s="78"/>
      <c r="P353" s="78"/>
      <c r="Q353" s="78"/>
      <c r="R353" s="78"/>
      <c r="S353" s="78"/>
      <c r="T353" s="78"/>
      <c r="U353" s="78"/>
      <c r="V353" s="78"/>
      <c r="W353" s="78"/>
      <c r="X353" s="78"/>
      <c r="Y353" s="78"/>
      <c r="Z353" s="78"/>
      <c r="AA353" s="78"/>
      <c r="AB353" s="78"/>
      <c r="AC353" s="78"/>
      <c r="AD353" s="78"/>
      <c r="AE353" s="78"/>
      <c r="AF353" s="78"/>
      <c r="AG353" s="78"/>
      <c r="AH353" s="78"/>
      <c r="AI353" s="78"/>
    </row>
    <row r="354" spans="1:35" ht="12.75" customHeight="1">
      <c r="A354" s="89"/>
      <c r="B354" s="32"/>
      <c r="C354" s="31"/>
      <c r="D354" s="31"/>
      <c r="E354" s="31"/>
      <c r="F354" s="90"/>
      <c r="G354" s="32"/>
      <c r="H354" s="91"/>
      <c r="I354" s="78"/>
      <c r="J354" s="78"/>
      <c r="K354" s="78"/>
      <c r="L354" s="78"/>
      <c r="M354" s="78"/>
      <c r="N354" s="78"/>
      <c r="O354" s="78"/>
      <c r="P354" s="78"/>
      <c r="Q354" s="78"/>
      <c r="R354" s="78"/>
      <c r="S354" s="78"/>
      <c r="T354" s="78"/>
      <c r="U354" s="78"/>
      <c r="V354" s="78"/>
      <c r="W354" s="78"/>
      <c r="X354" s="78"/>
      <c r="Y354" s="78"/>
      <c r="Z354" s="78"/>
      <c r="AA354" s="78"/>
      <c r="AB354" s="78"/>
      <c r="AC354" s="78"/>
      <c r="AD354" s="78"/>
      <c r="AE354" s="78"/>
      <c r="AF354" s="78"/>
      <c r="AG354" s="78"/>
      <c r="AH354" s="78"/>
      <c r="AI354" s="78"/>
    </row>
    <row r="355" spans="1:35" ht="12.75" customHeight="1">
      <c r="A355" s="89"/>
      <c r="B355" s="32"/>
      <c r="C355" s="31"/>
      <c r="D355" s="31"/>
      <c r="E355" s="31"/>
      <c r="F355" s="90"/>
      <c r="G355" s="32"/>
      <c r="H355" s="91"/>
      <c r="I355" s="78"/>
      <c r="J355" s="78"/>
      <c r="K355" s="78"/>
      <c r="L355" s="78"/>
      <c r="M355" s="78"/>
      <c r="N355" s="78"/>
      <c r="O355" s="78"/>
      <c r="P355" s="78"/>
      <c r="Q355" s="78"/>
      <c r="R355" s="78"/>
      <c r="S355" s="78"/>
      <c r="T355" s="78"/>
      <c r="U355" s="78"/>
      <c r="V355" s="78"/>
      <c r="W355" s="78"/>
      <c r="X355" s="78"/>
      <c r="Y355" s="78"/>
      <c r="Z355" s="78"/>
      <c r="AA355" s="78"/>
      <c r="AB355" s="78"/>
      <c r="AC355" s="78"/>
      <c r="AD355" s="78"/>
      <c r="AE355" s="78"/>
      <c r="AF355" s="78"/>
      <c r="AG355" s="78"/>
      <c r="AH355" s="78"/>
      <c r="AI355" s="78"/>
    </row>
    <row r="356" spans="1:35" ht="12.75" customHeight="1">
      <c r="A356" s="89"/>
      <c r="B356" s="32"/>
      <c r="C356" s="31"/>
      <c r="D356" s="31"/>
      <c r="E356" s="31"/>
      <c r="F356" s="90"/>
      <c r="G356" s="32"/>
      <c r="H356" s="91"/>
      <c r="I356" s="78"/>
      <c r="J356" s="78"/>
      <c r="K356" s="78"/>
      <c r="L356" s="78"/>
      <c r="M356" s="78"/>
      <c r="N356" s="78"/>
      <c r="O356" s="78"/>
      <c r="P356" s="78"/>
      <c r="Q356" s="78"/>
      <c r="R356" s="78"/>
      <c r="S356" s="78"/>
      <c r="T356" s="78"/>
      <c r="U356" s="78"/>
      <c r="V356" s="78"/>
      <c r="W356" s="78"/>
      <c r="X356" s="78"/>
      <c r="Y356" s="78"/>
      <c r="Z356" s="78"/>
      <c r="AA356" s="78"/>
      <c r="AB356" s="78"/>
      <c r="AC356" s="78"/>
      <c r="AD356" s="78"/>
      <c r="AE356" s="78"/>
      <c r="AF356" s="78"/>
      <c r="AG356" s="78"/>
      <c r="AH356" s="78"/>
      <c r="AI356" s="78"/>
    </row>
    <row r="357" spans="1:35" ht="12.75" customHeight="1">
      <c r="A357" s="89"/>
      <c r="B357" s="32"/>
      <c r="C357" s="31"/>
      <c r="D357" s="31"/>
      <c r="E357" s="31"/>
      <c r="F357" s="90"/>
      <c r="G357" s="32"/>
      <c r="H357" s="91"/>
      <c r="I357" s="78"/>
      <c r="J357" s="78"/>
      <c r="K357" s="78"/>
      <c r="L357" s="78"/>
      <c r="M357" s="78"/>
      <c r="N357" s="78"/>
      <c r="O357" s="78"/>
      <c r="P357" s="78"/>
      <c r="Q357" s="78"/>
      <c r="R357" s="78"/>
      <c r="S357" s="78"/>
      <c r="T357" s="78"/>
      <c r="U357" s="78"/>
      <c r="V357" s="78"/>
      <c r="W357" s="78"/>
      <c r="X357" s="78"/>
      <c r="Y357" s="78"/>
      <c r="Z357" s="78"/>
      <c r="AA357" s="78"/>
      <c r="AB357" s="78"/>
      <c r="AC357" s="78"/>
      <c r="AD357" s="78"/>
      <c r="AE357" s="78"/>
      <c r="AF357" s="78"/>
      <c r="AG357" s="78"/>
      <c r="AH357" s="78"/>
      <c r="AI357" s="78"/>
    </row>
    <row r="358" spans="1:35" ht="12.75" customHeight="1">
      <c r="A358" s="89"/>
      <c r="B358" s="32"/>
      <c r="C358" s="31"/>
      <c r="D358" s="31"/>
      <c r="E358" s="31"/>
      <c r="F358" s="90"/>
      <c r="G358" s="32"/>
      <c r="H358" s="91"/>
      <c r="I358" s="78"/>
      <c r="J358" s="78"/>
      <c r="K358" s="78"/>
      <c r="L358" s="78"/>
      <c r="M358" s="78"/>
      <c r="N358" s="78"/>
      <c r="O358" s="78"/>
      <c r="P358" s="78"/>
      <c r="Q358" s="78"/>
      <c r="R358" s="78"/>
      <c r="S358" s="78"/>
      <c r="T358" s="78"/>
      <c r="U358" s="78"/>
      <c r="V358" s="78"/>
      <c r="W358" s="78"/>
      <c r="X358" s="78"/>
      <c r="Y358" s="78"/>
      <c r="Z358" s="78"/>
      <c r="AA358" s="78"/>
      <c r="AB358" s="78"/>
      <c r="AC358" s="78"/>
      <c r="AD358" s="78"/>
      <c r="AE358" s="78"/>
      <c r="AF358" s="78"/>
      <c r="AG358" s="78"/>
      <c r="AH358" s="78"/>
      <c r="AI358" s="78"/>
    </row>
    <row r="359" spans="1:35" ht="12.75" customHeight="1">
      <c r="A359" s="89"/>
      <c r="B359" s="32"/>
      <c r="C359" s="31"/>
      <c r="D359" s="31"/>
      <c r="E359" s="31"/>
      <c r="F359" s="90"/>
      <c r="G359" s="32"/>
      <c r="H359" s="91"/>
      <c r="I359" s="78"/>
      <c r="J359" s="78"/>
      <c r="K359" s="78"/>
      <c r="L359" s="78"/>
      <c r="M359" s="78"/>
      <c r="N359" s="78"/>
      <c r="O359" s="78"/>
      <c r="P359" s="78"/>
      <c r="Q359" s="78"/>
      <c r="R359" s="78"/>
      <c r="S359" s="78"/>
      <c r="T359" s="78"/>
      <c r="U359" s="78"/>
      <c r="V359" s="78"/>
      <c r="W359" s="78"/>
      <c r="X359" s="78"/>
      <c r="Y359" s="78"/>
      <c r="Z359" s="78"/>
      <c r="AA359" s="78"/>
      <c r="AB359" s="78"/>
      <c r="AC359" s="78"/>
      <c r="AD359" s="78"/>
      <c r="AE359" s="78"/>
      <c r="AF359" s="78"/>
      <c r="AG359" s="78"/>
      <c r="AH359" s="78"/>
      <c r="AI359" s="78"/>
    </row>
    <row r="360" spans="1:35" ht="12.75" customHeight="1">
      <c r="A360" s="89"/>
      <c r="B360" s="32"/>
      <c r="C360" s="31"/>
      <c r="D360" s="31"/>
      <c r="E360" s="31"/>
      <c r="F360" s="90"/>
      <c r="G360" s="32"/>
      <c r="H360" s="91"/>
      <c r="I360" s="78"/>
      <c r="J360" s="78"/>
      <c r="K360" s="78"/>
      <c r="L360" s="78"/>
      <c r="M360" s="78"/>
      <c r="N360" s="78"/>
      <c r="O360" s="78"/>
      <c r="P360" s="78"/>
      <c r="Q360" s="78"/>
      <c r="R360" s="78"/>
      <c r="S360" s="78"/>
      <c r="T360" s="78"/>
      <c r="U360" s="78"/>
      <c r="V360" s="78"/>
      <c r="W360" s="78"/>
      <c r="X360" s="78"/>
      <c r="Y360" s="78"/>
      <c r="Z360" s="78"/>
      <c r="AA360" s="78"/>
      <c r="AB360" s="78"/>
      <c r="AC360" s="78"/>
      <c r="AD360" s="78"/>
      <c r="AE360" s="78"/>
      <c r="AF360" s="78"/>
      <c r="AG360" s="78"/>
      <c r="AH360" s="78"/>
      <c r="AI360" s="78"/>
    </row>
    <row r="361" spans="1:35" ht="12.75" customHeight="1">
      <c r="A361" s="89"/>
      <c r="B361" s="32"/>
      <c r="C361" s="31"/>
      <c r="D361" s="31"/>
      <c r="E361" s="31"/>
      <c r="F361" s="90"/>
      <c r="G361" s="32"/>
      <c r="H361" s="91"/>
      <c r="I361" s="78"/>
      <c r="J361" s="78"/>
      <c r="K361" s="78"/>
      <c r="L361" s="78"/>
      <c r="M361" s="78"/>
      <c r="N361" s="78"/>
      <c r="O361" s="78"/>
      <c r="P361" s="78"/>
      <c r="Q361" s="78"/>
      <c r="R361" s="78"/>
      <c r="S361" s="78"/>
      <c r="T361" s="78"/>
      <c r="U361" s="78"/>
      <c r="V361" s="78"/>
      <c r="W361" s="78"/>
      <c r="X361" s="78"/>
      <c r="Y361" s="78"/>
      <c r="Z361" s="78"/>
      <c r="AA361" s="78"/>
      <c r="AB361" s="78"/>
      <c r="AC361" s="78"/>
      <c r="AD361" s="78"/>
      <c r="AE361" s="78"/>
      <c r="AF361" s="78"/>
      <c r="AG361" s="78"/>
      <c r="AH361" s="78"/>
      <c r="AI361" s="78"/>
    </row>
    <row r="362" spans="1:35" ht="12.75" customHeight="1">
      <c r="A362" s="89"/>
      <c r="B362" s="32"/>
      <c r="C362" s="31"/>
      <c r="D362" s="31"/>
      <c r="E362" s="31"/>
      <c r="F362" s="90"/>
      <c r="G362" s="32"/>
      <c r="H362" s="91"/>
      <c r="I362" s="78"/>
      <c r="J362" s="78"/>
      <c r="K362" s="78"/>
      <c r="L362" s="78"/>
      <c r="M362" s="78"/>
      <c r="N362" s="78"/>
      <c r="O362" s="78"/>
      <c r="P362" s="78"/>
      <c r="Q362" s="78"/>
      <c r="R362" s="78"/>
      <c r="S362" s="78"/>
      <c r="T362" s="78"/>
      <c r="U362" s="78"/>
      <c r="V362" s="78"/>
      <c r="W362" s="78"/>
      <c r="X362" s="78"/>
      <c r="Y362" s="78"/>
      <c r="Z362" s="78"/>
      <c r="AA362" s="78"/>
      <c r="AB362" s="78"/>
      <c r="AC362" s="78"/>
      <c r="AD362" s="78"/>
      <c r="AE362" s="78"/>
      <c r="AF362" s="78"/>
      <c r="AG362" s="78"/>
      <c r="AH362" s="78"/>
      <c r="AI362" s="78"/>
    </row>
    <row r="363" spans="1:35" ht="12.75" customHeight="1">
      <c r="A363" s="89"/>
      <c r="B363" s="32"/>
      <c r="C363" s="31"/>
      <c r="D363" s="31"/>
      <c r="E363" s="31"/>
      <c r="F363" s="90"/>
      <c r="G363" s="32"/>
      <c r="H363" s="91"/>
      <c r="I363" s="78"/>
      <c r="J363" s="78"/>
      <c r="K363" s="78"/>
      <c r="L363" s="78"/>
      <c r="M363" s="78"/>
      <c r="N363" s="78"/>
      <c r="O363" s="78"/>
      <c r="P363" s="78"/>
      <c r="Q363" s="78"/>
      <c r="R363" s="78"/>
      <c r="S363" s="78"/>
      <c r="T363" s="78"/>
      <c r="U363" s="78"/>
      <c r="V363" s="78"/>
      <c r="W363" s="78"/>
      <c r="X363" s="78"/>
      <c r="Y363" s="78"/>
      <c r="Z363" s="78"/>
      <c r="AA363" s="78"/>
      <c r="AB363" s="78"/>
      <c r="AC363" s="78"/>
      <c r="AD363" s="78"/>
      <c r="AE363" s="78"/>
      <c r="AF363" s="78"/>
      <c r="AG363" s="78"/>
      <c r="AH363" s="78"/>
      <c r="AI363" s="78"/>
    </row>
    <row r="364" spans="1:35" ht="12.75" customHeight="1">
      <c r="A364" s="89"/>
      <c r="B364" s="18"/>
      <c r="C364" s="20"/>
      <c r="D364" s="20"/>
      <c r="E364" s="18"/>
      <c r="F364" s="18"/>
      <c r="G364" s="18"/>
      <c r="H364" s="91"/>
      <c r="I364" s="78"/>
      <c r="J364" s="78"/>
      <c r="K364" s="78"/>
      <c r="L364" s="78"/>
      <c r="M364" s="78"/>
      <c r="N364" s="78"/>
      <c r="O364" s="78"/>
      <c r="P364" s="78"/>
      <c r="Q364" s="78"/>
      <c r="R364" s="78"/>
      <c r="S364" s="78"/>
      <c r="T364" s="78"/>
      <c r="U364" s="78"/>
      <c r="V364" s="78"/>
      <c r="W364" s="78"/>
      <c r="X364" s="78"/>
      <c r="Y364" s="78"/>
      <c r="Z364" s="78"/>
      <c r="AA364" s="78"/>
      <c r="AB364" s="78"/>
      <c r="AC364" s="78"/>
      <c r="AD364" s="78"/>
      <c r="AE364" s="78"/>
      <c r="AF364" s="78"/>
      <c r="AG364" s="78"/>
      <c r="AH364" s="78"/>
      <c r="AI364" s="78"/>
    </row>
    <row r="365" spans="1:35" ht="12.75" customHeight="1">
      <c r="A365" s="89"/>
      <c r="B365" s="18"/>
      <c r="C365" s="20"/>
      <c r="D365" s="20"/>
      <c r="E365" s="18"/>
      <c r="F365" s="18"/>
      <c r="G365" s="18"/>
      <c r="H365" s="91"/>
      <c r="I365" s="78"/>
      <c r="J365" s="78"/>
      <c r="K365" s="78"/>
      <c r="L365" s="78"/>
      <c r="M365" s="78"/>
      <c r="N365" s="78"/>
      <c r="O365" s="78"/>
      <c r="P365" s="78"/>
      <c r="Q365" s="78"/>
      <c r="R365" s="78"/>
      <c r="S365" s="78"/>
      <c r="T365" s="78"/>
      <c r="U365" s="78"/>
      <c r="V365" s="78"/>
      <c r="W365" s="78"/>
      <c r="X365" s="78"/>
      <c r="Y365" s="78"/>
      <c r="Z365" s="78"/>
      <c r="AA365" s="78"/>
      <c r="AB365" s="78"/>
      <c r="AC365" s="78"/>
      <c r="AD365" s="78"/>
      <c r="AE365" s="78"/>
      <c r="AF365" s="78"/>
      <c r="AG365" s="78"/>
      <c r="AH365" s="78"/>
      <c r="AI365" s="78"/>
    </row>
    <row r="366" spans="1:35" ht="12.75" customHeight="1">
      <c r="A366" s="89"/>
      <c r="B366" s="18"/>
      <c r="C366" s="20"/>
      <c r="D366" s="20"/>
      <c r="E366" s="18"/>
      <c r="F366" s="18"/>
      <c r="G366" s="18"/>
      <c r="H366" s="91"/>
      <c r="I366" s="78"/>
      <c r="J366" s="78"/>
      <c r="K366" s="78"/>
      <c r="L366" s="78"/>
      <c r="M366" s="78"/>
      <c r="N366" s="78"/>
      <c r="O366" s="78"/>
      <c r="P366" s="78"/>
      <c r="Q366" s="78"/>
      <c r="R366" s="78"/>
      <c r="S366" s="78"/>
      <c r="T366" s="78"/>
      <c r="U366" s="78"/>
      <c r="V366" s="78"/>
      <c r="W366" s="78"/>
      <c r="X366" s="78"/>
      <c r="Y366" s="78"/>
      <c r="Z366" s="78"/>
      <c r="AA366" s="78"/>
      <c r="AB366" s="78"/>
      <c r="AC366" s="78"/>
      <c r="AD366" s="78"/>
      <c r="AE366" s="78"/>
      <c r="AF366" s="78"/>
      <c r="AG366" s="78"/>
      <c r="AH366" s="78"/>
      <c r="AI366" s="78"/>
    </row>
    <row r="367" spans="1:35" ht="12.75" customHeight="1">
      <c r="A367" s="89"/>
      <c r="B367" s="18"/>
      <c r="C367" s="20"/>
      <c r="D367" s="20"/>
      <c r="E367" s="18"/>
      <c r="F367" s="18"/>
      <c r="G367" s="18"/>
      <c r="H367" s="91"/>
      <c r="I367" s="78"/>
      <c r="J367" s="78"/>
      <c r="K367" s="78"/>
      <c r="L367" s="78"/>
      <c r="M367" s="78"/>
      <c r="N367" s="78"/>
      <c r="O367" s="78"/>
      <c r="P367" s="78"/>
      <c r="Q367" s="78"/>
      <c r="R367" s="78"/>
      <c r="S367" s="78"/>
      <c r="T367" s="78"/>
      <c r="U367" s="78"/>
      <c r="V367" s="78"/>
      <c r="W367" s="78"/>
      <c r="X367" s="78"/>
      <c r="Y367" s="78"/>
      <c r="Z367" s="78"/>
      <c r="AA367" s="78"/>
      <c r="AB367" s="78"/>
      <c r="AC367" s="78"/>
      <c r="AD367" s="78"/>
      <c r="AE367" s="78"/>
      <c r="AF367" s="78"/>
      <c r="AG367" s="78"/>
      <c r="AH367" s="78"/>
      <c r="AI367" s="78"/>
    </row>
    <row r="368" spans="1:35" ht="12.75" customHeight="1">
      <c r="A368" s="89"/>
      <c r="B368" s="18"/>
      <c r="C368" s="20"/>
      <c r="D368" s="20"/>
      <c r="E368" s="18"/>
      <c r="F368" s="18"/>
      <c r="G368" s="18"/>
      <c r="H368" s="91"/>
      <c r="I368" s="78"/>
      <c r="J368" s="78"/>
      <c r="K368" s="78"/>
      <c r="L368" s="78"/>
      <c r="M368" s="78"/>
      <c r="N368" s="78"/>
      <c r="O368" s="78"/>
      <c r="P368" s="78"/>
      <c r="Q368" s="78"/>
      <c r="R368" s="78"/>
      <c r="S368" s="78"/>
      <c r="T368" s="78"/>
      <c r="U368" s="78"/>
      <c r="V368" s="78"/>
      <c r="W368" s="78"/>
      <c r="X368" s="78"/>
      <c r="Y368" s="78"/>
      <c r="Z368" s="78"/>
      <c r="AA368" s="78"/>
      <c r="AB368" s="78"/>
      <c r="AC368" s="78"/>
      <c r="AD368" s="78"/>
      <c r="AE368" s="78"/>
      <c r="AF368" s="78"/>
      <c r="AG368" s="78"/>
      <c r="AH368" s="78"/>
      <c r="AI368" s="78"/>
    </row>
    <row r="369" spans="1:35" ht="12.75" customHeight="1">
      <c r="A369" s="89"/>
      <c r="B369" s="18"/>
      <c r="C369" s="20"/>
      <c r="D369" s="20"/>
      <c r="E369" s="18"/>
      <c r="F369" s="18"/>
      <c r="G369" s="18"/>
      <c r="H369" s="91"/>
      <c r="I369" s="78"/>
      <c r="J369" s="78"/>
      <c r="K369" s="78"/>
      <c r="L369" s="78"/>
      <c r="M369" s="78"/>
      <c r="N369" s="78"/>
      <c r="O369" s="78"/>
      <c r="P369" s="78"/>
      <c r="Q369" s="78"/>
      <c r="R369" s="78"/>
      <c r="S369" s="78"/>
      <c r="T369" s="78"/>
      <c r="U369" s="78"/>
      <c r="V369" s="78"/>
      <c r="W369" s="78"/>
      <c r="X369" s="78"/>
      <c r="Y369" s="78"/>
      <c r="Z369" s="78"/>
      <c r="AA369" s="78"/>
      <c r="AB369" s="78"/>
      <c r="AC369" s="78"/>
      <c r="AD369" s="78"/>
      <c r="AE369" s="78"/>
      <c r="AF369" s="78"/>
      <c r="AG369" s="78"/>
      <c r="AH369" s="78"/>
      <c r="AI369" s="78"/>
    </row>
    <row r="370" spans="1:35" ht="12.75" customHeight="1">
      <c r="A370" s="89"/>
      <c r="B370" s="18"/>
      <c r="C370" s="20"/>
      <c r="D370" s="20"/>
      <c r="E370" s="18"/>
      <c r="F370" s="18"/>
      <c r="G370" s="18"/>
      <c r="H370" s="91"/>
      <c r="I370" s="78"/>
      <c r="J370" s="78"/>
      <c r="K370" s="78"/>
      <c r="L370" s="78"/>
      <c r="M370" s="78"/>
      <c r="N370" s="78"/>
      <c r="O370" s="78"/>
      <c r="P370" s="78"/>
      <c r="Q370" s="78"/>
      <c r="R370" s="78"/>
      <c r="S370" s="78"/>
      <c r="T370" s="78"/>
      <c r="U370" s="78"/>
      <c r="V370" s="78"/>
      <c r="W370" s="78"/>
      <c r="X370" s="78"/>
      <c r="Y370" s="78"/>
      <c r="Z370" s="78"/>
      <c r="AA370" s="78"/>
      <c r="AB370" s="78"/>
      <c r="AC370" s="78"/>
      <c r="AD370" s="78"/>
      <c r="AE370" s="78"/>
      <c r="AF370" s="78"/>
      <c r="AG370" s="78"/>
      <c r="AH370" s="78"/>
      <c r="AI370" s="78"/>
    </row>
    <row r="371" spans="1:35" ht="12.75" customHeight="1">
      <c r="A371" s="89"/>
      <c r="B371" s="18"/>
      <c r="C371" s="20"/>
      <c r="D371" s="20"/>
      <c r="E371" s="18"/>
      <c r="F371" s="18"/>
      <c r="G371" s="18"/>
      <c r="H371" s="91"/>
      <c r="I371" s="78"/>
      <c r="J371" s="78"/>
      <c r="K371" s="78"/>
      <c r="L371" s="78"/>
      <c r="M371" s="78"/>
      <c r="N371" s="78"/>
      <c r="O371" s="78"/>
      <c r="P371" s="78"/>
      <c r="Q371" s="78"/>
      <c r="R371" s="78"/>
      <c r="S371" s="78"/>
      <c r="T371" s="78"/>
      <c r="U371" s="78"/>
      <c r="V371" s="78"/>
      <c r="W371" s="78"/>
      <c r="X371" s="78"/>
      <c r="Y371" s="78"/>
      <c r="Z371" s="78"/>
      <c r="AA371" s="78"/>
      <c r="AB371" s="78"/>
      <c r="AC371" s="78"/>
      <c r="AD371" s="78"/>
      <c r="AE371" s="78"/>
      <c r="AF371" s="78"/>
      <c r="AG371" s="78"/>
      <c r="AH371" s="78"/>
      <c r="AI371" s="78"/>
    </row>
    <row r="372" spans="1:35" ht="12.75" customHeight="1">
      <c r="A372" s="89"/>
      <c r="B372" s="18"/>
      <c r="C372" s="20"/>
      <c r="D372" s="20"/>
      <c r="E372" s="18"/>
      <c r="F372" s="18"/>
      <c r="G372" s="18"/>
      <c r="H372" s="91"/>
      <c r="I372" s="78"/>
      <c r="J372" s="78"/>
      <c r="K372" s="78"/>
      <c r="L372" s="78"/>
      <c r="M372" s="78"/>
      <c r="N372" s="78"/>
      <c r="O372" s="78"/>
      <c r="P372" s="78"/>
      <c r="Q372" s="78"/>
      <c r="R372" s="78"/>
      <c r="S372" s="78"/>
      <c r="T372" s="78"/>
      <c r="U372" s="78"/>
      <c r="V372" s="78"/>
      <c r="W372" s="78"/>
      <c r="X372" s="78"/>
      <c r="Y372" s="78"/>
      <c r="Z372" s="78"/>
      <c r="AA372" s="78"/>
      <c r="AB372" s="78"/>
      <c r="AC372" s="78"/>
      <c r="AD372" s="78"/>
      <c r="AE372" s="78"/>
      <c r="AF372" s="78"/>
      <c r="AG372" s="78"/>
      <c r="AH372" s="78"/>
      <c r="AI372" s="78"/>
    </row>
    <row r="373" spans="1:35" ht="12.75" customHeight="1">
      <c r="A373" s="89"/>
      <c r="B373" s="18"/>
      <c r="C373" s="20"/>
      <c r="D373" s="20"/>
      <c r="E373" s="18"/>
      <c r="F373" s="18"/>
      <c r="G373" s="18"/>
      <c r="H373" s="91"/>
      <c r="I373" s="78"/>
      <c r="J373" s="78"/>
      <c r="K373" s="78"/>
      <c r="L373" s="78"/>
      <c r="M373" s="78"/>
      <c r="N373" s="78"/>
      <c r="O373" s="78"/>
      <c r="P373" s="78"/>
      <c r="Q373" s="78"/>
      <c r="R373" s="78"/>
      <c r="S373" s="78"/>
      <c r="T373" s="78"/>
      <c r="U373" s="78"/>
      <c r="V373" s="78"/>
      <c r="W373" s="78"/>
      <c r="X373" s="78"/>
      <c r="Y373" s="78"/>
      <c r="Z373" s="78"/>
      <c r="AA373" s="78"/>
      <c r="AB373" s="78"/>
      <c r="AC373" s="78"/>
      <c r="AD373" s="78"/>
      <c r="AE373" s="78"/>
      <c r="AF373" s="78"/>
      <c r="AG373" s="78"/>
      <c r="AH373" s="78"/>
      <c r="AI373" s="78"/>
    </row>
    <row r="374" spans="1:35" ht="12.75" customHeight="1">
      <c r="A374" s="89"/>
      <c r="B374" s="18"/>
      <c r="C374" s="20"/>
      <c r="D374" s="20"/>
      <c r="E374" s="18"/>
      <c r="F374" s="18"/>
      <c r="G374" s="18"/>
      <c r="H374" s="91"/>
      <c r="I374" s="78"/>
      <c r="J374" s="78"/>
      <c r="K374" s="78"/>
      <c r="L374" s="78"/>
      <c r="M374" s="78"/>
      <c r="N374" s="78"/>
      <c r="O374" s="78"/>
      <c r="P374" s="78"/>
      <c r="Q374" s="78"/>
      <c r="R374" s="78"/>
      <c r="S374" s="78"/>
      <c r="T374" s="78"/>
      <c r="U374" s="78"/>
      <c r="V374" s="78"/>
      <c r="W374" s="78"/>
      <c r="X374" s="78"/>
      <c r="Y374" s="78"/>
      <c r="Z374" s="78"/>
      <c r="AA374" s="78"/>
      <c r="AB374" s="78"/>
      <c r="AC374" s="78"/>
      <c r="AD374" s="78"/>
      <c r="AE374" s="78"/>
      <c r="AF374" s="78"/>
      <c r="AG374" s="78"/>
      <c r="AH374" s="78"/>
      <c r="AI374" s="78"/>
    </row>
    <row r="375" spans="1:35" ht="12.75" customHeight="1">
      <c r="A375" s="89"/>
      <c r="B375" s="18"/>
      <c r="C375" s="20"/>
      <c r="D375" s="20"/>
      <c r="E375" s="18"/>
      <c r="F375" s="18"/>
      <c r="G375" s="18"/>
      <c r="H375" s="91"/>
      <c r="I375" s="78"/>
      <c r="J375" s="78"/>
      <c r="K375" s="78"/>
      <c r="L375" s="78"/>
      <c r="M375" s="78"/>
      <c r="N375" s="78"/>
      <c r="O375" s="78"/>
      <c r="P375" s="78"/>
      <c r="Q375" s="78"/>
      <c r="R375" s="78"/>
      <c r="S375" s="78"/>
      <c r="T375" s="78"/>
      <c r="U375" s="78"/>
      <c r="V375" s="78"/>
      <c r="W375" s="78"/>
      <c r="X375" s="78"/>
      <c r="Y375" s="78"/>
      <c r="Z375" s="78"/>
      <c r="AA375" s="78"/>
      <c r="AB375" s="78"/>
      <c r="AC375" s="78"/>
      <c r="AD375" s="78"/>
      <c r="AE375" s="78"/>
      <c r="AF375" s="78"/>
      <c r="AG375" s="78"/>
      <c r="AH375" s="78"/>
      <c r="AI375" s="78"/>
    </row>
    <row r="376" spans="1:35" ht="12.75" customHeight="1">
      <c r="A376" s="89"/>
      <c r="B376" s="18"/>
      <c r="C376" s="20"/>
      <c r="D376" s="20"/>
      <c r="E376" s="18"/>
      <c r="F376" s="18"/>
      <c r="G376" s="18"/>
      <c r="H376" s="91"/>
      <c r="I376" s="78"/>
      <c r="J376" s="78"/>
      <c r="K376" s="78"/>
      <c r="L376" s="78"/>
      <c r="M376" s="78"/>
      <c r="N376" s="78"/>
      <c r="O376" s="78"/>
      <c r="P376" s="78"/>
      <c r="Q376" s="78"/>
      <c r="R376" s="78"/>
      <c r="S376" s="78"/>
      <c r="T376" s="78"/>
      <c r="U376" s="78"/>
      <c r="V376" s="78"/>
      <c r="W376" s="78"/>
      <c r="X376" s="78"/>
      <c r="Y376" s="78"/>
      <c r="Z376" s="78"/>
      <c r="AA376" s="78"/>
      <c r="AB376" s="78"/>
      <c r="AC376" s="78"/>
      <c r="AD376" s="78"/>
      <c r="AE376" s="78"/>
      <c r="AF376" s="78"/>
      <c r="AG376" s="78"/>
      <c r="AH376" s="78"/>
      <c r="AI376" s="78"/>
    </row>
    <row r="377" spans="1:35" ht="12.75" customHeight="1">
      <c r="A377" s="89"/>
      <c r="B377" s="18"/>
      <c r="C377" s="20"/>
      <c r="D377" s="20"/>
      <c r="E377" s="18"/>
      <c r="F377" s="18"/>
      <c r="G377" s="18"/>
      <c r="H377" s="91"/>
      <c r="I377" s="78"/>
      <c r="J377" s="78"/>
      <c r="K377" s="78"/>
      <c r="L377" s="78"/>
      <c r="M377" s="78"/>
      <c r="N377" s="78"/>
      <c r="O377" s="78"/>
      <c r="P377" s="78"/>
      <c r="Q377" s="78"/>
      <c r="R377" s="78"/>
      <c r="S377" s="78"/>
      <c r="T377" s="78"/>
      <c r="U377" s="78"/>
      <c r="V377" s="78"/>
      <c r="W377" s="78"/>
      <c r="X377" s="78"/>
      <c r="Y377" s="78"/>
      <c r="Z377" s="78"/>
      <c r="AA377" s="78"/>
      <c r="AB377" s="78"/>
      <c r="AC377" s="78"/>
      <c r="AD377" s="78"/>
      <c r="AE377" s="78"/>
      <c r="AF377" s="78"/>
      <c r="AG377" s="78"/>
      <c r="AH377" s="78"/>
      <c r="AI377" s="78"/>
    </row>
    <row r="378" spans="1:35" ht="12.75" customHeight="1">
      <c r="A378" s="89"/>
      <c r="B378" s="18"/>
      <c r="C378" s="20"/>
      <c r="D378" s="20"/>
      <c r="E378" s="18"/>
      <c r="F378" s="18"/>
      <c r="G378" s="18"/>
      <c r="H378" s="91"/>
      <c r="I378" s="78"/>
      <c r="J378" s="78"/>
      <c r="K378" s="78"/>
      <c r="L378" s="78"/>
      <c r="M378" s="78"/>
      <c r="N378" s="78"/>
      <c r="O378" s="78"/>
      <c r="P378" s="78"/>
      <c r="Q378" s="78"/>
      <c r="R378" s="78"/>
      <c r="S378" s="78"/>
      <c r="T378" s="78"/>
      <c r="U378" s="78"/>
      <c r="V378" s="78"/>
      <c r="W378" s="78"/>
      <c r="X378" s="78"/>
      <c r="Y378" s="78"/>
      <c r="Z378" s="78"/>
      <c r="AA378" s="78"/>
      <c r="AB378" s="78"/>
      <c r="AC378" s="78"/>
      <c r="AD378" s="78"/>
      <c r="AE378" s="78"/>
      <c r="AF378" s="78"/>
      <c r="AG378" s="78"/>
      <c r="AH378" s="78"/>
      <c r="AI378" s="78"/>
    </row>
    <row r="379" spans="1:35" ht="12.75" customHeight="1">
      <c r="A379" s="89"/>
      <c r="B379" s="18"/>
      <c r="C379" s="20"/>
      <c r="D379" s="20"/>
      <c r="E379" s="18"/>
      <c r="F379" s="18"/>
      <c r="G379" s="18"/>
      <c r="H379" s="91"/>
      <c r="I379" s="78"/>
      <c r="J379" s="78"/>
      <c r="K379" s="78"/>
      <c r="L379" s="78"/>
      <c r="M379" s="78"/>
      <c r="N379" s="78"/>
      <c r="O379" s="78"/>
      <c r="P379" s="78"/>
      <c r="Q379" s="78"/>
      <c r="R379" s="78"/>
      <c r="S379" s="78"/>
      <c r="T379" s="78"/>
      <c r="U379" s="78"/>
      <c r="V379" s="78"/>
      <c r="W379" s="78"/>
      <c r="X379" s="78"/>
      <c r="Y379" s="78"/>
      <c r="Z379" s="78"/>
      <c r="AA379" s="78"/>
      <c r="AB379" s="78"/>
      <c r="AC379" s="78"/>
      <c r="AD379" s="78"/>
      <c r="AE379" s="78"/>
      <c r="AF379" s="78"/>
      <c r="AG379" s="78"/>
      <c r="AH379" s="78"/>
      <c r="AI379" s="78"/>
    </row>
    <row r="380" spans="1:35" ht="12.75" customHeight="1">
      <c r="A380" s="89"/>
      <c r="B380" s="18"/>
      <c r="C380" s="20"/>
      <c r="D380" s="20"/>
      <c r="E380" s="18"/>
      <c r="F380" s="18"/>
      <c r="G380" s="18"/>
      <c r="H380" s="91"/>
      <c r="I380" s="78"/>
      <c r="J380" s="78"/>
      <c r="K380" s="78"/>
      <c r="L380" s="78"/>
      <c r="M380" s="78"/>
      <c r="N380" s="78"/>
      <c r="O380" s="78"/>
      <c r="P380" s="78"/>
      <c r="Q380" s="78"/>
      <c r="R380" s="78"/>
      <c r="S380" s="78"/>
      <c r="T380" s="78"/>
      <c r="U380" s="78"/>
      <c r="V380" s="78"/>
      <c r="W380" s="78"/>
      <c r="X380" s="78"/>
      <c r="Y380" s="78"/>
      <c r="Z380" s="78"/>
      <c r="AA380" s="78"/>
      <c r="AB380" s="78"/>
      <c r="AC380" s="78"/>
      <c r="AD380" s="78"/>
      <c r="AE380" s="78"/>
      <c r="AF380" s="78"/>
      <c r="AG380" s="78"/>
      <c r="AH380" s="78"/>
      <c r="AI380" s="78"/>
    </row>
    <row r="381" spans="1:35" ht="12.75" customHeight="1">
      <c r="A381" s="89"/>
      <c r="B381" s="18"/>
      <c r="C381" s="20"/>
      <c r="D381" s="20"/>
      <c r="E381" s="18"/>
      <c r="F381" s="18"/>
      <c r="G381" s="18"/>
      <c r="H381" s="91"/>
      <c r="I381" s="78"/>
      <c r="J381" s="78"/>
      <c r="K381" s="78"/>
      <c r="L381" s="78"/>
      <c r="M381" s="78"/>
      <c r="N381" s="78"/>
      <c r="O381" s="78"/>
      <c r="P381" s="78"/>
      <c r="Q381" s="78"/>
      <c r="R381" s="78"/>
      <c r="S381" s="78"/>
      <c r="T381" s="78"/>
      <c r="U381" s="78"/>
      <c r="V381" s="78"/>
      <c r="W381" s="78"/>
      <c r="X381" s="78"/>
      <c r="Y381" s="78"/>
      <c r="Z381" s="78"/>
      <c r="AA381" s="78"/>
      <c r="AB381" s="78"/>
      <c r="AC381" s="78"/>
      <c r="AD381" s="78"/>
      <c r="AE381" s="78"/>
      <c r="AF381" s="78"/>
      <c r="AG381" s="78"/>
      <c r="AH381" s="78"/>
      <c r="AI381" s="78"/>
    </row>
    <row r="382" spans="1:35" ht="12.75" customHeight="1">
      <c r="A382" s="89"/>
      <c r="B382" s="18"/>
      <c r="C382" s="20"/>
      <c r="D382" s="20"/>
      <c r="E382" s="18"/>
      <c r="F382" s="18"/>
      <c r="G382" s="18"/>
      <c r="H382" s="91"/>
      <c r="I382" s="78"/>
      <c r="J382" s="78"/>
      <c r="K382" s="78"/>
      <c r="L382" s="78"/>
      <c r="M382" s="78"/>
      <c r="N382" s="78"/>
      <c r="O382" s="78"/>
      <c r="P382" s="78"/>
      <c r="Q382" s="78"/>
      <c r="R382" s="78"/>
      <c r="S382" s="78"/>
      <c r="T382" s="78"/>
      <c r="U382" s="78"/>
      <c r="V382" s="78"/>
      <c r="W382" s="78"/>
      <c r="X382" s="78"/>
      <c r="Y382" s="78"/>
      <c r="Z382" s="78"/>
      <c r="AA382" s="78"/>
      <c r="AB382" s="78"/>
      <c r="AC382" s="78"/>
      <c r="AD382" s="78"/>
      <c r="AE382" s="78"/>
      <c r="AF382" s="78"/>
      <c r="AG382" s="78"/>
      <c r="AH382" s="78"/>
      <c r="AI382" s="78"/>
    </row>
    <row r="383" spans="1:35" ht="12.75" customHeight="1">
      <c r="A383" s="89"/>
      <c r="B383" s="18"/>
      <c r="C383" s="20"/>
      <c r="D383" s="20"/>
      <c r="E383" s="18"/>
      <c r="F383" s="18"/>
      <c r="G383" s="18"/>
      <c r="H383" s="91"/>
      <c r="I383" s="78"/>
      <c r="J383" s="78"/>
      <c r="K383" s="78"/>
      <c r="L383" s="78"/>
      <c r="M383" s="78"/>
      <c r="N383" s="78"/>
      <c r="O383" s="78"/>
      <c r="P383" s="78"/>
      <c r="Q383" s="78"/>
      <c r="R383" s="78"/>
      <c r="S383" s="78"/>
      <c r="T383" s="78"/>
      <c r="U383" s="78"/>
      <c r="V383" s="78"/>
      <c r="W383" s="78"/>
      <c r="X383" s="78"/>
      <c r="Y383" s="78"/>
      <c r="Z383" s="78"/>
      <c r="AA383" s="78"/>
      <c r="AB383" s="78"/>
      <c r="AC383" s="78"/>
      <c r="AD383" s="78"/>
      <c r="AE383" s="78"/>
      <c r="AF383" s="78"/>
      <c r="AG383" s="78"/>
      <c r="AH383" s="78"/>
      <c r="AI383" s="78"/>
    </row>
    <row r="384" spans="1:35" ht="12.75" customHeight="1">
      <c r="A384" s="89"/>
      <c r="B384" s="18"/>
      <c r="C384" s="20"/>
      <c r="D384" s="20"/>
      <c r="E384" s="18"/>
      <c r="F384" s="18"/>
      <c r="G384" s="18"/>
      <c r="H384" s="91"/>
      <c r="I384" s="78"/>
      <c r="J384" s="78"/>
      <c r="K384" s="78"/>
      <c r="L384" s="78"/>
      <c r="M384" s="78"/>
      <c r="N384" s="78"/>
      <c r="O384" s="78"/>
      <c r="P384" s="78"/>
      <c r="Q384" s="78"/>
      <c r="R384" s="78"/>
      <c r="S384" s="78"/>
      <c r="T384" s="78"/>
      <c r="U384" s="78"/>
      <c r="V384" s="78"/>
      <c r="W384" s="78"/>
      <c r="X384" s="78"/>
      <c r="Y384" s="78"/>
      <c r="Z384" s="78"/>
      <c r="AA384" s="78"/>
      <c r="AB384" s="78"/>
      <c r="AC384" s="78"/>
      <c r="AD384" s="78"/>
      <c r="AE384" s="78"/>
      <c r="AF384" s="78"/>
      <c r="AG384" s="78"/>
      <c r="AH384" s="78"/>
      <c r="AI384" s="78"/>
    </row>
    <row r="385" spans="1:35" ht="12.75" customHeight="1">
      <c r="A385" s="89"/>
      <c r="B385" s="18"/>
      <c r="C385" s="20"/>
      <c r="D385" s="20"/>
      <c r="E385" s="18"/>
      <c r="F385" s="18"/>
      <c r="G385" s="18"/>
      <c r="H385" s="91"/>
      <c r="I385" s="78"/>
      <c r="J385" s="78"/>
      <c r="K385" s="78"/>
      <c r="L385" s="78"/>
      <c r="M385" s="78"/>
      <c r="N385" s="78"/>
      <c r="O385" s="78"/>
      <c r="P385" s="78"/>
      <c r="Q385" s="78"/>
      <c r="R385" s="78"/>
      <c r="S385" s="78"/>
      <c r="T385" s="78"/>
      <c r="U385" s="78"/>
      <c r="V385" s="78"/>
      <c r="W385" s="78"/>
      <c r="X385" s="78"/>
      <c r="Y385" s="78"/>
      <c r="Z385" s="78"/>
      <c r="AA385" s="78"/>
      <c r="AB385" s="78"/>
      <c r="AC385" s="78"/>
      <c r="AD385" s="78"/>
      <c r="AE385" s="78"/>
      <c r="AF385" s="78"/>
      <c r="AG385" s="78"/>
      <c r="AH385" s="78"/>
      <c r="AI385" s="78"/>
    </row>
    <row r="386" spans="1:35" ht="12.75" customHeight="1">
      <c r="A386" s="89"/>
      <c r="B386" s="18"/>
      <c r="C386" s="20"/>
      <c r="D386" s="20"/>
      <c r="E386" s="18"/>
      <c r="F386" s="18"/>
      <c r="G386" s="18"/>
      <c r="H386" s="91"/>
      <c r="I386" s="78"/>
      <c r="J386" s="78"/>
      <c r="K386" s="78"/>
      <c r="L386" s="78"/>
      <c r="M386" s="78"/>
      <c r="N386" s="78"/>
      <c r="O386" s="78"/>
      <c r="P386" s="78"/>
      <c r="Q386" s="78"/>
      <c r="R386" s="78"/>
      <c r="S386" s="78"/>
      <c r="T386" s="78"/>
      <c r="U386" s="78"/>
      <c r="V386" s="78"/>
      <c r="W386" s="78"/>
      <c r="X386" s="78"/>
      <c r="Y386" s="78"/>
      <c r="Z386" s="78"/>
      <c r="AA386" s="78"/>
      <c r="AB386" s="78"/>
      <c r="AC386" s="78"/>
      <c r="AD386" s="78"/>
      <c r="AE386" s="78"/>
      <c r="AF386" s="78"/>
      <c r="AG386" s="78"/>
      <c r="AH386" s="78"/>
      <c r="AI386" s="78"/>
    </row>
    <row r="387" spans="1:35" ht="12.75" customHeight="1">
      <c r="A387" s="89"/>
      <c r="B387" s="18"/>
      <c r="C387" s="20"/>
      <c r="D387" s="20"/>
      <c r="E387" s="18"/>
      <c r="F387" s="18"/>
      <c r="G387" s="18"/>
      <c r="H387" s="91"/>
      <c r="I387" s="78"/>
      <c r="J387" s="78"/>
      <c r="K387" s="78"/>
      <c r="L387" s="78"/>
      <c r="M387" s="78"/>
      <c r="N387" s="78"/>
      <c r="O387" s="78"/>
      <c r="P387" s="78"/>
      <c r="Q387" s="78"/>
      <c r="R387" s="78"/>
      <c r="S387" s="78"/>
      <c r="T387" s="78"/>
      <c r="U387" s="78"/>
      <c r="V387" s="78"/>
      <c r="W387" s="78"/>
      <c r="X387" s="78"/>
      <c r="Y387" s="78"/>
      <c r="Z387" s="78"/>
      <c r="AA387" s="78"/>
      <c r="AB387" s="78"/>
      <c r="AC387" s="78"/>
      <c r="AD387" s="78"/>
      <c r="AE387" s="78"/>
      <c r="AF387" s="78"/>
      <c r="AG387" s="78"/>
      <c r="AH387" s="78"/>
      <c r="AI387" s="78"/>
    </row>
    <row r="388" spans="1:35" ht="12.75" customHeight="1">
      <c r="A388" s="89"/>
      <c r="B388" s="18"/>
      <c r="C388" s="20"/>
      <c r="D388" s="20"/>
      <c r="E388" s="18"/>
      <c r="F388" s="18"/>
      <c r="G388" s="18"/>
      <c r="H388" s="91"/>
      <c r="I388" s="78"/>
      <c r="J388" s="78"/>
      <c r="K388" s="78"/>
      <c r="L388" s="78"/>
      <c r="M388" s="78"/>
      <c r="N388" s="78"/>
      <c r="O388" s="78"/>
      <c r="P388" s="78"/>
      <c r="Q388" s="78"/>
      <c r="R388" s="78"/>
      <c r="S388" s="78"/>
      <c r="T388" s="78"/>
      <c r="U388" s="78"/>
      <c r="V388" s="78"/>
      <c r="W388" s="78"/>
      <c r="X388" s="78"/>
      <c r="Y388" s="78"/>
      <c r="Z388" s="78"/>
      <c r="AA388" s="78"/>
      <c r="AB388" s="78"/>
      <c r="AC388" s="78"/>
      <c r="AD388" s="78"/>
      <c r="AE388" s="78"/>
      <c r="AF388" s="78"/>
      <c r="AG388" s="78"/>
      <c r="AH388" s="78"/>
      <c r="AI388" s="78"/>
    </row>
    <row r="389" spans="1:35" ht="12.75" customHeight="1">
      <c r="A389" s="89"/>
      <c r="B389" s="18"/>
      <c r="C389" s="20"/>
      <c r="D389" s="20"/>
      <c r="E389" s="18"/>
      <c r="F389" s="18"/>
      <c r="G389" s="18"/>
      <c r="H389" s="91"/>
      <c r="I389" s="78"/>
      <c r="J389" s="78"/>
      <c r="K389" s="78"/>
      <c r="L389" s="78"/>
      <c r="M389" s="78"/>
      <c r="N389" s="78"/>
      <c r="O389" s="78"/>
      <c r="P389" s="78"/>
      <c r="Q389" s="78"/>
      <c r="R389" s="78"/>
      <c r="S389" s="78"/>
      <c r="T389" s="78"/>
      <c r="U389" s="78"/>
      <c r="V389" s="78"/>
      <c r="W389" s="78"/>
      <c r="X389" s="78"/>
      <c r="Y389" s="78"/>
      <c r="Z389" s="78"/>
      <c r="AA389" s="78"/>
      <c r="AB389" s="78"/>
      <c r="AC389" s="78"/>
      <c r="AD389" s="78"/>
      <c r="AE389" s="78"/>
      <c r="AF389" s="78"/>
      <c r="AG389" s="78"/>
      <c r="AH389" s="78"/>
      <c r="AI389" s="78"/>
    </row>
    <row r="390" spans="1:35" ht="12.75" customHeight="1">
      <c r="A390" s="89"/>
      <c r="B390" s="18"/>
      <c r="C390" s="20"/>
      <c r="D390" s="20"/>
      <c r="E390" s="18"/>
      <c r="F390" s="18"/>
      <c r="G390" s="18"/>
      <c r="H390" s="91"/>
      <c r="I390" s="78"/>
      <c r="J390" s="78"/>
      <c r="K390" s="78"/>
      <c r="L390" s="78"/>
      <c r="M390" s="78"/>
      <c r="N390" s="78"/>
      <c r="O390" s="78"/>
      <c r="P390" s="78"/>
      <c r="Q390" s="78"/>
      <c r="R390" s="78"/>
      <c r="S390" s="78"/>
      <c r="T390" s="78"/>
      <c r="U390" s="78"/>
      <c r="V390" s="78"/>
      <c r="W390" s="78"/>
      <c r="X390" s="78"/>
      <c r="Y390" s="78"/>
      <c r="Z390" s="78"/>
      <c r="AA390" s="78"/>
      <c r="AB390" s="78"/>
      <c r="AC390" s="78"/>
      <c r="AD390" s="78"/>
      <c r="AE390" s="78"/>
      <c r="AF390" s="78"/>
      <c r="AG390" s="78"/>
      <c r="AH390" s="78"/>
      <c r="AI390" s="78"/>
    </row>
    <row r="391" spans="1:35" ht="12.75" customHeight="1">
      <c r="A391" s="89"/>
      <c r="B391" s="18"/>
      <c r="C391" s="20"/>
      <c r="D391" s="20"/>
      <c r="E391" s="18"/>
      <c r="F391" s="18"/>
      <c r="G391" s="18"/>
      <c r="H391" s="91"/>
      <c r="I391" s="78"/>
      <c r="J391" s="78"/>
      <c r="K391" s="78"/>
      <c r="L391" s="78"/>
      <c r="M391" s="78"/>
      <c r="N391" s="78"/>
      <c r="O391" s="78"/>
      <c r="P391" s="78"/>
      <c r="Q391" s="78"/>
      <c r="R391" s="78"/>
      <c r="S391" s="78"/>
      <c r="T391" s="78"/>
      <c r="U391" s="78"/>
      <c r="V391" s="78"/>
      <c r="W391" s="78"/>
      <c r="X391" s="78"/>
      <c r="Y391" s="78"/>
      <c r="Z391" s="78"/>
      <c r="AA391" s="78"/>
      <c r="AB391" s="78"/>
      <c r="AC391" s="78"/>
      <c r="AD391" s="78"/>
      <c r="AE391" s="78"/>
      <c r="AF391" s="78"/>
      <c r="AG391" s="78"/>
      <c r="AH391" s="78"/>
      <c r="AI391" s="78"/>
    </row>
    <row r="392" spans="1:35" ht="12.75" customHeight="1">
      <c r="A392" s="89"/>
      <c r="B392" s="18"/>
      <c r="C392" s="20"/>
      <c r="D392" s="20"/>
      <c r="E392" s="18"/>
      <c r="F392" s="18"/>
      <c r="G392" s="18"/>
      <c r="H392" s="91"/>
      <c r="I392" s="78"/>
      <c r="J392" s="78"/>
      <c r="K392" s="78"/>
      <c r="L392" s="78"/>
      <c r="M392" s="78"/>
      <c r="N392" s="78"/>
      <c r="O392" s="78"/>
      <c r="P392" s="78"/>
      <c r="Q392" s="78"/>
      <c r="R392" s="78"/>
      <c r="S392" s="78"/>
      <c r="T392" s="78"/>
      <c r="U392" s="78"/>
      <c r="V392" s="78"/>
      <c r="W392" s="78"/>
      <c r="X392" s="78"/>
      <c r="Y392" s="78"/>
      <c r="Z392" s="78"/>
      <c r="AA392" s="78"/>
      <c r="AB392" s="78"/>
      <c r="AC392" s="78"/>
      <c r="AD392" s="78"/>
      <c r="AE392" s="78"/>
      <c r="AF392" s="78"/>
      <c r="AG392" s="78"/>
      <c r="AH392" s="78"/>
      <c r="AI392" s="78"/>
    </row>
    <row r="393" spans="1:35" ht="12.75" customHeight="1">
      <c r="A393" s="89"/>
      <c r="B393" s="18"/>
      <c r="C393" s="20"/>
      <c r="D393" s="20"/>
      <c r="E393" s="18"/>
      <c r="F393" s="18"/>
      <c r="G393" s="18"/>
      <c r="H393" s="91"/>
      <c r="I393" s="78"/>
      <c r="J393" s="78"/>
      <c r="K393" s="78"/>
      <c r="L393" s="78"/>
      <c r="M393" s="78"/>
      <c r="N393" s="78"/>
      <c r="O393" s="78"/>
      <c r="P393" s="78"/>
      <c r="Q393" s="78"/>
      <c r="R393" s="78"/>
      <c r="S393" s="78"/>
      <c r="T393" s="78"/>
      <c r="U393" s="78"/>
      <c r="V393" s="78"/>
      <c r="W393" s="78"/>
      <c r="X393" s="78"/>
      <c r="Y393" s="78"/>
      <c r="Z393" s="78"/>
      <c r="AA393" s="78"/>
      <c r="AB393" s="78"/>
      <c r="AC393" s="78"/>
      <c r="AD393" s="78"/>
      <c r="AE393" s="78"/>
      <c r="AF393" s="78"/>
      <c r="AG393" s="78"/>
      <c r="AH393" s="78"/>
      <c r="AI393" s="78"/>
    </row>
    <row r="394" spans="1:35" ht="12.75" customHeight="1">
      <c r="A394" s="89"/>
      <c r="B394" s="18"/>
      <c r="C394" s="20"/>
      <c r="D394" s="20"/>
      <c r="E394" s="18"/>
      <c r="F394" s="18"/>
      <c r="G394" s="18"/>
      <c r="H394" s="91"/>
      <c r="I394" s="78"/>
      <c r="J394" s="78"/>
      <c r="K394" s="78"/>
      <c r="L394" s="78"/>
      <c r="M394" s="78"/>
      <c r="N394" s="78"/>
      <c r="O394" s="78"/>
      <c r="P394" s="78"/>
      <c r="Q394" s="78"/>
      <c r="R394" s="78"/>
      <c r="S394" s="78"/>
      <c r="T394" s="78"/>
      <c r="U394" s="78"/>
      <c r="V394" s="78"/>
      <c r="W394" s="78"/>
      <c r="X394" s="78"/>
      <c r="Y394" s="78"/>
      <c r="Z394" s="78"/>
      <c r="AA394" s="78"/>
      <c r="AB394" s="78"/>
      <c r="AC394" s="78"/>
      <c r="AD394" s="78"/>
      <c r="AE394" s="78"/>
      <c r="AF394" s="78"/>
      <c r="AG394" s="78"/>
      <c r="AH394" s="78"/>
      <c r="AI394" s="78"/>
    </row>
    <row r="395" spans="1:35" ht="12.75" customHeight="1">
      <c r="A395" s="89"/>
      <c r="B395" s="18"/>
      <c r="C395" s="20"/>
      <c r="D395" s="20"/>
      <c r="E395" s="18"/>
      <c r="F395" s="18"/>
      <c r="G395" s="18"/>
      <c r="H395" s="91"/>
      <c r="I395" s="78"/>
      <c r="J395" s="78"/>
      <c r="K395" s="78"/>
      <c r="L395" s="78"/>
      <c r="M395" s="78"/>
      <c r="N395" s="78"/>
      <c r="O395" s="78"/>
      <c r="P395" s="78"/>
      <c r="Q395" s="78"/>
      <c r="R395" s="78"/>
      <c r="S395" s="78"/>
      <c r="T395" s="78"/>
      <c r="U395" s="78"/>
      <c r="V395" s="78"/>
      <c r="W395" s="78"/>
      <c r="X395" s="78"/>
      <c r="Y395" s="78"/>
      <c r="Z395" s="78"/>
      <c r="AA395" s="78"/>
      <c r="AB395" s="78"/>
      <c r="AC395" s="78"/>
      <c r="AD395" s="78"/>
      <c r="AE395" s="78"/>
      <c r="AF395" s="78"/>
      <c r="AG395" s="78"/>
      <c r="AH395" s="78"/>
      <c r="AI395" s="78"/>
    </row>
    <row r="396" spans="1:35" ht="12.75" customHeight="1">
      <c r="A396" s="89"/>
      <c r="B396" s="18"/>
      <c r="C396" s="20"/>
      <c r="D396" s="20"/>
      <c r="E396" s="18"/>
      <c r="F396" s="18"/>
      <c r="G396" s="18"/>
      <c r="H396" s="91"/>
      <c r="I396" s="78"/>
      <c r="J396" s="78"/>
      <c r="K396" s="78"/>
      <c r="L396" s="78"/>
      <c r="M396" s="78"/>
      <c r="N396" s="78"/>
      <c r="O396" s="78"/>
      <c r="P396" s="78"/>
      <c r="Q396" s="78"/>
      <c r="R396" s="78"/>
      <c r="S396" s="78"/>
      <c r="T396" s="78"/>
      <c r="U396" s="78"/>
      <c r="V396" s="78"/>
      <c r="W396" s="78"/>
      <c r="X396" s="78"/>
      <c r="Y396" s="78"/>
      <c r="Z396" s="78"/>
      <c r="AA396" s="78"/>
      <c r="AB396" s="78"/>
      <c r="AC396" s="78"/>
      <c r="AD396" s="78"/>
      <c r="AE396" s="78"/>
      <c r="AF396" s="78"/>
      <c r="AG396" s="78"/>
      <c r="AH396" s="78"/>
      <c r="AI396" s="78"/>
    </row>
    <row r="397" spans="1:35" ht="12.75" customHeight="1">
      <c r="A397" s="89"/>
      <c r="B397" s="18"/>
      <c r="C397" s="20"/>
      <c r="D397" s="20"/>
      <c r="E397" s="18"/>
      <c r="F397" s="18"/>
      <c r="G397" s="18"/>
      <c r="H397" s="91"/>
      <c r="I397" s="78"/>
      <c r="J397" s="78"/>
      <c r="K397" s="78"/>
      <c r="L397" s="78"/>
      <c r="M397" s="78"/>
      <c r="N397" s="78"/>
      <c r="O397" s="78"/>
      <c r="P397" s="78"/>
      <c r="Q397" s="78"/>
      <c r="R397" s="78"/>
      <c r="S397" s="78"/>
      <c r="T397" s="78"/>
      <c r="U397" s="78"/>
      <c r="V397" s="78"/>
      <c r="W397" s="78"/>
      <c r="X397" s="78"/>
      <c r="Y397" s="78"/>
      <c r="Z397" s="78"/>
      <c r="AA397" s="78"/>
      <c r="AB397" s="78"/>
      <c r="AC397" s="78"/>
      <c r="AD397" s="78"/>
      <c r="AE397" s="78"/>
      <c r="AF397" s="78"/>
      <c r="AG397" s="78"/>
      <c r="AH397" s="78"/>
      <c r="AI397" s="78"/>
    </row>
    <row r="398" spans="1:35" ht="12.75" customHeight="1">
      <c r="A398" s="89"/>
      <c r="B398" s="18"/>
      <c r="C398" s="20"/>
      <c r="D398" s="20"/>
      <c r="E398" s="18"/>
      <c r="F398" s="18"/>
      <c r="G398" s="18"/>
      <c r="H398" s="91"/>
      <c r="I398" s="78"/>
      <c r="J398" s="78"/>
      <c r="K398" s="78"/>
      <c r="L398" s="78"/>
      <c r="M398" s="78"/>
      <c r="N398" s="78"/>
      <c r="O398" s="78"/>
      <c r="P398" s="78"/>
      <c r="Q398" s="78"/>
      <c r="R398" s="78"/>
      <c r="S398" s="78"/>
      <c r="T398" s="78"/>
      <c r="U398" s="78"/>
      <c r="V398" s="78"/>
      <c r="W398" s="78"/>
      <c r="X398" s="78"/>
      <c r="Y398" s="78"/>
      <c r="Z398" s="78"/>
      <c r="AA398" s="78"/>
      <c r="AB398" s="78"/>
      <c r="AC398" s="78"/>
      <c r="AD398" s="78"/>
      <c r="AE398" s="78"/>
      <c r="AF398" s="78"/>
      <c r="AG398" s="78"/>
      <c r="AH398" s="78"/>
      <c r="AI398" s="78"/>
    </row>
    <row r="399" spans="1:35" ht="12.75" customHeight="1">
      <c r="A399" s="89"/>
      <c r="B399" s="18"/>
      <c r="C399" s="20"/>
      <c r="D399" s="20"/>
      <c r="E399" s="18"/>
      <c r="F399" s="18"/>
      <c r="G399" s="18"/>
      <c r="H399" s="91"/>
      <c r="I399" s="78"/>
      <c r="J399" s="78"/>
      <c r="K399" s="78"/>
      <c r="L399" s="78"/>
      <c r="M399" s="78"/>
      <c r="N399" s="78"/>
      <c r="O399" s="78"/>
      <c r="P399" s="78"/>
      <c r="Q399" s="78"/>
      <c r="R399" s="78"/>
      <c r="S399" s="78"/>
      <c r="T399" s="78"/>
      <c r="U399" s="78"/>
      <c r="V399" s="78"/>
      <c r="W399" s="78"/>
      <c r="X399" s="78"/>
      <c r="Y399" s="78"/>
      <c r="Z399" s="78"/>
      <c r="AA399" s="78"/>
      <c r="AB399" s="78"/>
      <c r="AC399" s="78"/>
      <c r="AD399" s="78"/>
      <c r="AE399" s="78"/>
      <c r="AF399" s="78"/>
      <c r="AG399" s="78"/>
      <c r="AH399" s="78"/>
      <c r="AI399" s="78"/>
    </row>
    <row r="400" spans="1:35" ht="12.75" customHeight="1">
      <c r="A400" s="89"/>
      <c r="B400" s="18"/>
      <c r="C400" s="20"/>
      <c r="D400" s="20"/>
      <c r="E400" s="18"/>
      <c r="F400" s="18"/>
      <c r="G400" s="18"/>
      <c r="H400" s="91"/>
      <c r="I400" s="78"/>
      <c r="J400" s="78"/>
      <c r="K400" s="78"/>
      <c r="L400" s="78"/>
      <c r="M400" s="78"/>
      <c r="N400" s="78"/>
      <c r="O400" s="78"/>
      <c r="P400" s="78"/>
      <c r="Q400" s="78"/>
      <c r="R400" s="78"/>
      <c r="S400" s="78"/>
      <c r="T400" s="78"/>
      <c r="U400" s="78"/>
      <c r="V400" s="78"/>
      <c r="W400" s="78"/>
      <c r="X400" s="78"/>
      <c r="Y400" s="78"/>
      <c r="Z400" s="78"/>
      <c r="AA400" s="78"/>
      <c r="AB400" s="78"/>
      <c r="AC400" s="78"/>
      <c r="AD400" s="78"/>
      <c r="AE400" s="78"/>
      <c r="AF400" s="78"/>
      <c r="AG400" s="78"/>
      <c r="AH400" s="78"/>
      <c r="AI400" s="78"/>
    </row>
    <row r="401" spans="1:35" ht="12.75" customHeight="1">
      <c r="A401" s="89"/>
      <c r="B401" s="18"/>
      <c r="C401" s="20"/>
      <c r="D401" s="20"/>
      <c r="E401" s="18"/>
      <c r="F401" s="18"/>
      <c r="G401" s="18"/>
      <c r="H401" s="91"/>
      <c r="I401" s="78"/>
      <c r="J401" s="78"/>
      <c r="K401" s="78"/>
      <c r="L401" s="78"/>
      <c r="M401" s="78"/>
      <c r="N401" s="78"/>
      <c r="O401" s="78"/>
      <c r="P401" s="78"/>
      <c r="Q401" s="78"/>
      <c r="R401" s="78"/>
      <c r="S401" s="78"/>
      <c r="T401" s="78"/>
      <c r="U401" s="78"/>
      <c r="V401" s="78"/>
      <c r="W401" s="78"/>
      <c r="X401" s="78"/>
      <c r="Y401" s="78"/>
      <c r="Z401" s="78"/>
      <c r="AA401" s="78"/>
      <c r="AB401" s="78"/>
      <c r="AC401" s="78"/>
      <c r="AD401" s="78"/>
      <c r="AE401" s="78"/>
      <c r="AF401" s="78"/>
      <c r="AG401" s="78"/>
      <c r="AH401" s="78"/>
      <c r="AI401" s="78"/>
    </row>
    <row r="402" spans="1:35" ht="12.75" customHeight="1">
      <c r="A402" s="89"/>
      <c r="B402" s="18"/>
      <c r="C402" s="20"/>
      <c r="D402" s="20"/>
      <c r="E402" s="18"/>
      <c r="F402" s="18"/>
      <c r="G402" s="18"/>
      <c r="H402" s="91"/>
      <c r="I402" s="78"/>
      <c r="J402" s="78"/>
      <c r="K402" s="78"/>
      <c r="L402" s="78"/>
      <c r="M402" s="78"/>
      <c r="N402" s="78"/>
      <c r="O402" s="78"/>
      <c r="P402" s="78"/>
      <c r="Q402" s="78"/>
      <c r="R402" s="78"/>
      <c r="S402" s="78"/>
      <c r="T402" s="78"/>
      <c r="U402" s="78"/>
      <c r="V402" s="78"/>
      <c r="W402" s="78"/>
      <c r="X402" s="78"/>
      <c r="Y402" s="78"/>
      <c r="Z402" s="78"/>
      <c r="AA402" s="78"/>
      <c r="AB402" s="78"/>
      <c r="AC402" s="78"/>
      <c r="AD402" s="78"/>
      <c r="AE402" s="78"/>
      <c r="AF402" s="78"/>
      <c r="AG402" s="78"/>
      <c r="AH402" s="78"/>
      <c r="AI402" s="78"/>
    </row>
    <row r="403" spans="1:35" ht="12.75" customHeight="1">
      <c r="A403" s="89"/>
      <c r="B403" s="18"/>
      <c r="C403" s="20"/>
      <c r="D403" s="20"/>
      <c r="E403" s="18"/>
      <c r="F403" s="18"/>
      <c r="G403" s="18"/>
      <c r="H403" s="91"/>
      <c r="I403" s="78"/>
      <c r="J403" s="78"/>
      <c r="K403" s="78"/>
      <c r="L403" s="78"/>
      <c r="M403" s="78"/>
      <c r="N403" s="78"/>
      <c r="O403" s="78"/>
      <c r="P403" s="78"/>
      <c r="Q403" s="78"/>
      <c r="R403" s="78"/>
      <c r="S403" s="78"/>
      <c r="T403" s="78"/>
      <c r="U403" s="78"/>
      <c r="V403" s="78"/>
      <c r="W403" s="78"/>
      <c r="X403" s="78"/>
      <c r="Y403" s="78"/>
      <c r="Z403" s="78"/>
      <c r="AA403" s="78"/>
      <c r="AB403" s="78"/>
      <c r="AC403" s="78"/>
      <c r="AD403" s="78"/>
      <c r="AE403" s="78"/>
      <c r="AF403" s="78"/>
      <c r="AG403" s="78"/>
      <c r="AH403" s="78"/>
      <c r="AI403" s="78"/>
    </row>
    <row r="404" spans="1:35" ht="12.75" customHeight="1">
      <c r="A404" s="89"/>
      <c r="B404" s="18"/>
      <c r="C404" s="20"/>
      <c r="D404" s="20"/>
      <c r="E404" s="18"/>
      <c r="F404" s="18"/>
      <c r="G404" s="18"/>
      <c r="H404" s="91"/>
      <c r="I404" s="20"/>
      <c r="J404" s="20"/>
      <c r="K404" s="20"/>
      <c r="L404" s="20"/>
      <c r="M404" s="20"/>
      <c r="N404" s="20"/>
      <c r="O404" s="20"/>
      <c r="P404" s="20"/>
      <c r="Q404" s="20"/>
      <c r="R404" s="20"/>
      <c r="S404" s="20"/>
      <c r="T404" s="20"/>
      <c r="U404" s="20"/>
      <c r="V404" s="20"/>
      <c r="W404" s="20"/>
      <c r="X404" s="20"/>
      <c r="Y404" s="20"/>
      <c r="Z404" s="20"/>
      <c r="AA404" s="20"/>
      <c r="AB404" s="20"/>
      <c r="AC404" s="20"/>
      <c r="AD404" s="20"/>
      <c r="AE404" s="20"/>
      <c r="AF404" s="20"/>
      <c r="AG404" s="20"/>
      <c r="AH404" s="20"/>
      <c r="AI404" s="20"/>
    </row>
    <row r="405" spans="1:35" ht="12.75" customHeight="1">
      <c r="A405" s="89"/>
      <c r="B405" s="18"/>
      <c r="C405" s="20"/>
      <c r="D405" s="20"/>
      <c r="E405" s="18"/>
      <c r="F405" s="18"/>
      <c r="G405" s="18"/>
      <c r="H405" s="91"/>
      <c r="I405" s="20"/>
      <c r="J405" s="20"/>
      <c r="K405" s="20"/>
      <c r="L405" s="20"/>
      <c r="M405" s="20"/>
      <c r="N405" s="20"/>
      <c r="O405" s="20"/>
      <c r="P405" s="20"/>
      <c r="Q405" s="20"/>
      <c r="R405" s="20"/>
      <c r="S405" s="20"/>
      <c r="T405" s="20"/>
      <c r="U405" s="20"/>
      <c r="V405" s="20"/>
      <c r="W405" s="20"/>
      <c r="X405" s="20"/>
      <c r="Y405" s="20"/>
      <c r="Z405" s="20"/>
      <c r="AA405" s="20"/>
      <c r="AB405" s="20"/>
      <c r="AC405" s="20"/>
      <c r="AD405" s="20"/>
      <c r="AE405" s="20"/>
      <c r="AF405" s="20"/>
      <c r="AG405" s="20"/>
      <c r="AH405" s="20"/>
      <c r="AI405" s="20"/>
    </row>
    <row r="406" spans="1:35" ht="12.75" customHeight="1">
      <c r="A406" s="89"/>
      <c r="B406" s="18"/>
      <c r="C406" s="20"/>
      <c r="D406" s="20"/>
      <c r="E406" s="18"/>
      <c r="F406" s="18"/>
      <c r="G406" s="18"/>
      <c r="H406" s="91"/>
      <c r="I406" s="20"/>
      <c r="J406" s="20"/>
      <c r="K406" s="20"/>
      <c r="L406" s="20"/>
      <c r="M406" s="20"/>
      <c r="N406" s="20"/>
      <c r="O406" s="20"/>
      <c r="P406" s="20"/>
      <c r="Q406" s="20"/>
      <c r="R406" s="20"/>
      <c r="S406" s="20"/>
      <c r="T406" s="20"/>
      <c r="U406" s="20"/>
      <c r="V406" s="20"/>
      <c r="W406" s="20"/>
      <c r="X406" s="20"/>
      <c r="Y406" s="20"/>
      <c r="Z406" s="20"/>
      <c r="AA406" s="20"/>
      <c r="AB406" s="20"/>
      <c r="AC406" s="20"/>
      <c r="AD406" s="20"/>
      <c r="AE406" s="20"/>
      <c r="AF406" s="20"/>
      <c r="AG406" s="20"/>
      <c r="AH406" s="20"/>
      <c r="AI406" s="20"/>
    </row>
    <row r="407" spans="1:35" ht="12.75" customHeight="1">
      <c r="A407" s="89"/>
      <c r="B407" s="18"/>
      <c r="C407" s="20"/>
      <c r="D407" s="20"/>
      <c r="E407" s="18"/>
      <c r="F407" s="18"/>
      <c r="G407" s="18"/>
      <c r="H407" s="91"/>
      <c r="I407" s="20"/>
      <c r="J407" s="20"/>
      <c r="K407" s="20"/>
      <c r="L407" s="20"/>
      <c r="M407" s="20"/>
      <c r="N407" s="20"/>
      <c r="O407" s="20"/>
      <c r="P407" s="20"/>
      <c r="Q407" s="20"/>
      <c r="R407" s="20"/>
      <c r="S407" s="20"/>
      <c r="T407" s="20"/>
      <c r="U407" s="20"/>
      <c r="V407" s="20"/>
      <c r="W407" s="20"/>
      <c r="X407" s="20"/>
      <c r="Y407" s="20"/>
      <c r="Z407" s="20"/>
      <c r="AA407" s="20"/>
      <c r="AB407" s="20"/>
      <c r="AC407" s="20"/>
      <c r="AD407" s="20"/>
      <c r="AE407" s="20"/>
      <c r="AF407" s="20"/>
      <c r="AG407" s="20"/>
      <c r="AH407" s="20"/>
      <c r="AI407" s="20"/>
    </row>
    <row r="408" spans="1:35" ht="12.75" customHeight="1">
      <c r="A408" s="89"/>
      <c r="B408" s="18"/>
      <c r="C408" s="20"/>
      <c r="D408" s="20"/>
      <c r="E408" s="18"/>
      <c r="F408" s="18"/>
      <c r="G408" s="18"/>
      <c r="H408" s="91"/>
      <c r="I408" s="20"/>
      <c r="J408" s="20"/>
      <c r="K408" s="20"/>
      <c r="L408" s="20"/>
      <c r="M408" s="20"/>
      <c r="N408" s="20"/>
      <c r="O408" s="20"/>
      <c r="P408" s="20"/>
      <c r="Q408" s="20"/>
      <c r="R408" s="20"/>
      <c r="S408" s="20"/>
      <c r="T408" s="20"/>
      <c r="U408" s="20"/>
      <c r="V408" s="20"/>
      <c r="W408" s="20"/>
      <c r="X408" s="20"/>
      <c r="Y408" s="20"/>
      <c r="Z408" s="20"/>
      <c r="AA408" s="20"/>
      <c r="AB408" s="20"/>
      <c r="AC408" s="20"/>
      <c r="AD408" s="20"/>
      <c r="AE408" s="20"/>
      <c r="AF408" s="20"/>
      <c r="AG408" s="20"/>
      <c r="AH408" s="20"/>
      <c r="AI408" s="20"/>
    </row>
    <row r="409" spans="1:35" ht="12.75" customHeight="1">
      <c r="A409" s="89"/>
      <c r="B409" s="18"/>
      <c r="C409" s="20"/>
      <c r="D409" s="20"/>
      <c r="E409" s="18"/>
      <c r="F409" s="18"/>
      <c r="G409" s="18"/>
      <c r="H409" s="91"/>
      <c r="I409" s="20"/>
      <c r="J409" s="20"/>
      <c r="K409" s="20"/>
      <c r="L409" s="20"/>
      <c r="M409" s="20"/>
      <c r="N409" s="20"/>
      <c r="O409" s="20"/>
      <c r="P409" s="20"/>
      <c r="Q409" s="20"/>
      <c r="R409" s="20"/>
      <c r="S409" s="20"/>
      <c r="T409" s="20"/>
      <c r="U409" s="20"/>
      <c r="V409" s="20"/>
      <c r="W409" s="20"/>
      <c r="X409" s="20"/>
      <c r="Y409" s="20"/>
      <c r="Z409" s="20"/>
      <c r="AA409" s="20"/>
      <c r="AB409" s="20"/>
      <c r="AC409" s="20"/>
      <c r="AD409" s="20"/>
      <c r="AE409" s="20"/>
      <c r="AF409" s="20"/>
      <c r="AG409" s="20"/>
      <c r="AH409" s="20"/>
      <c r="AI409" s="20"/>
    </row>
    <row r="410" spans="1:35" ht="12.75" customHeight="1">
      <c r="A410" s="89"/>
      <c r="B410" s="18"/>
      <c r="C410" s="20"/>
      <c r="D410" s="20"/>
      <c r="E410" s="18"/>
      <c r="F410" s="18"/>
      <c r="G410" s="18"/>
      <c r="H410" s="91"/>
      <c r="I410" s="20"/>
      <c r="J410" s="20"/>
      <c r="K410" s="20"/>
      <c r="L410" s="20"/>
      <c r="M410" s="20"/>
      <c r="N410" s="20"/>
      <c r="O410" s="20"/>
      <c r="P410" s="20"/>
      <c r="Q410" s="20"/>
      <c r="R410" s="20"/>
      <c r="S410" s="20"/>
      <c r="T410" s="20"/>
      <c r="U410" s="20"/>
      <c r="V410" s="20"/>
      <c r="W410" s="20"/>
      <c r="X410" s="20"/>
      <c r="Y410" s="20"/>
      <c r="Z410" s="20"/>
      <c r="AA410" s="20"/>
      <c r="AB410" s="20"/>
      <c r="AC410" s="20"/>
      <c r="AD410" s="20"/>
      <c r="AE410" s="20"/>
      <c r="AF410" s="20"/>
      <c r="AG410" s="20"/>
      <c r="AH410" s="20"/>
      <c r="AI410" s="20"/>
    </row>
    <row r="411" spans="1:35" ht="12.75" customHeight="1">
      <c r="A411" s="89"/>
      <c r="B411" s="18"/>
      <c r="C411" s="20"/>
      <c r="D411" s="20"/>
      <c r="E411" s="18"/>
      <c r="F411" s="18"/>
      <c r="G411" s="18"/>
      <c r="H411" s="91"/>
      <c r="I411" s="20"/>
      <c r="J411" s="20"/>
      <c r="K411" s="20"/>
      <c r="L411" s="20"/>
      <c r="M411" s="20"/>
      <c r="N411" s="20"/>
      <c r="O411" s="20"/>
      <c r="P411" s="20"/>
      <c r="Q411" s="20"/>
      <c r="R411" s="20"/>
      <c r="S411" s="20"/>
      <c r="T411" s="20"/>
      <c r="U411" s="20"/>
      <c r="V411" s="20"/>
      <c r="W411" s="20"/>
      <c r="X411" s="20"/>
      <c r="Y411" s="20"/>
      <c r="Z411" s="20"/>
      <c r="AA411" s="20"/>
      <c r="AB411" s="20"/>
      <c r="AC411" s="20"/>
      <c r="AD411" s="20"/>
      <c r="AE411" s="20"/>
      <c r="AF411" s="20"/>
      <c r="AG411" s="20"/>
      <c r="AH411" s="20"/>
      <c r="AI411" s="20"/>
    </row>
    <row r="412" spans="1:35" ht="12.75" customHeight="1">
      <c r="A412" s="89"/>
      <c r="B412" s="18"/>
      <c r="C412" s="20"/>
      <c r="D412" s="20"/>
      <c r="E412" s="18"/>
      <c r="F412" s="18"/>
      <c r="G412" s="18"/>
      <c r="H412" s="91"/>
      <c r="I412" s="20"/>
      <c r="J412" s="20"/>
      <c r="K412" s="20"/>
      <c r="L412" s="20"/>
      <c r="M412" s="20"/>
      <c r="N412" s="20"/>
      <c r="O412" s="20"/>
      <c r="P412" s="20"/>
      <c r="Q412" s="20"/>
      <c r="R412" s="20"/>
      <c r="S412" s="20"/>
      <c r="T412" s="20"/>
      <c r="U412" s="20"/>
      <c r="V412" s="20"/>
      <c r="W412" s="20"/>
      <c r="X412" s="20"/>
      <c r="Y412" s="20"/>
      <c r="Z412" s="20"/>
      <c r="AA412" s="20"/>
      <c r="AB412" s="20"/>
      <c r="AC412" s="20"/>
      <c r="AD412" s="20"/>
      <c r="AE412" s="20"/>
      <c r="AF412" s="20"/>
      <c r="AG412" s="20"/>
      <c r="AH412" s="20"/>
      <c r="AI412" s="20"/>
    </row>
    <row r="413" spans="1:35" ht="12.75" customHeight="1">
      <c r="A413" s="89"/>
      <c r="B413" s="18"/>
      <c r="C413" s="20"/>
      <c r="D413" s="20"/>
      <c r="E413" s="18"/>
      <c r="F413" s="18"/>
      <c r="G413" s="18"/>
      <c r="H413" s="91"/>
      <c r="I413" s="20"/>
      <c r="J413" s="20"/>
      <c r="K413" s="20"/>
      <c r="L413" s="20"/>
      <c r="M413" s="20"/>
      <c r="N413" s="20"/>
      <c r="O413" s="20"/>
      <c r="P413" s="20"/>
      <c r="Q413" s="20"/>
      <c r="R413" s="20"/>
      <c r="S413" s="20"/>
      <c r="T413" s="20"/>
      <c r="U413" s="20"/>
      <c r="V413" s="20"/>
      <c r="W413" s="20"/>
      <c r="X413" s="20"/>
      <c r="Y413" s="20"/>
      <c r="Z413" s="20"/>
      <c r="AA413" s="20"/>
      <c r="AB413" s="20"/>
      <c r="AC413" s="20"/>
      <c r="AD413" s="20"/>
      <c r="AE413" s="20"/>
      <c r="AF413" s="20"/>
      <c r="AG413" s="20"/>
      <c r="AH413" s="20"/>
      <c r="AI413" s="20"/>
    </row>
    <row r="414" spans="1:35" ht="12.75" customHeight="1">
      <c r="A414" s="89"/>
      <c r="B414" s="18"/>
      <c r="C414" s="20"/>
      <c r="D414" s="20"/>
      <c r="E414" s="18"/>
      <c r="F414" s="18"/>
      <c r="G414" s="18"/>
      <c r="H414" s="91"/>
      <c r="I414" s="20"/>
      <c r="J414" s="20"/>
      <c r="K414" s="20"/>
      <c r="L414" s="20"/>
      <c r="M414" s="20"/>
      <c r="N414" s="20"/>
      <c r="O414" s="20"/>
      <c r="P414" s="20"/>
      <c r="Q414" s="20"/>
      <c r="R414" s="20"/>
      <c r="S414" s="20"/>
      <c r="T414" s="20"/>
      <c r="U414" s="20"/>
      <c r="V414" s="20"/>
      <c r="W414" s="20"/>
      <c r="X414" s="20"/>
      <c r="Y414" s="20"/>
      <c r="Z414" s="20"/>
      <c r="AA414" s="20"/>
      <c r="AB414" s="20"/>
      <c r="AC414" s="20"/>
      <c r="AD414" s="20"/>
      <c r="AE414" s="20"/>
      <c r="AF414" s="20"/>
      <c r="AG414" s="20"/>
      <c r="AH414" s="20"/>
      <c r="AI414" s="20"/>
    </row>
    <row r="415" spans="1:35" ht="12.75" customHeight="1">
      <c r="A415" s="89"/>
      <c r="B415" s="18"/>
      <c r="C415" s="20"/>
      <c r="D415" s="20"/>
      <c r="E415" s="18"/>
      <c r="F415" s="18"/>
      <c r="G415" s="18"/>
      <c r="H415" s="91"/>
      <c r="I415" s="20"/>
      <c r="J415" s="20"/>
      <c r="K415" s="20"/>
      <c r="L415" s="20"/>
      <c r="M415" s="20"/>
      <c r="N415" s="20"/>
      <c r="O415" s="20"/>
      <c r="P415" s="20"/>
      <c r="Q415" s="20"/>
      <c r="R415" s="20"/>
      <c r="S415" s="20"/>
      <c r="T415" s="20"/>
      <c r="U415" s="20"/>
      <c r="V415" s="20"/>
      <c r="W415" s="20"/>
      <c r="X415" s="20"/>
      <c r="Y415" s="20"/>
      <c r="Z415" s="20"/>
      <c r="AA415" s="20"/>
      <c r="AB415" s="20"/>
      <c r="AC415" s="20"/>
      <c r="AD415" s="20"/>
      <c r="AE415" s="20"/>
      <c r="AF415" s="20"/>
      <c r="AG415" s="20"/>
      <c r="AH415" s="20"/>
      <c r="AI415" s="20"/>
    </row>
    <row r="416" spans="1:35" ht="12.75" customHeight="1">
      <c r="A416" s="89"/>
      <c r="B416" s="18"/>
      <c r="C416" s="20"/>
      <c r="D416" s="20"/>
      <c r="E416" s="18"/>
      <c r="F416" s="18"/>
      <c r="G416" s="18"/>
      <c r="H416" s="91"/>
      <c r="I416" s="20"/>
      <c r="J416" s="20"/>
      <c r="K416" s="20"/>
      <c r="L416" s="20"/>
      <c r="M416" s="20"/>
      <c r="N416" s="20"/>
      <c r="O416" s="20"/>
      <c r="P416" s="20"/>
      <c r="Q416" s="20"/>
      <c r="R416" s="20"/>
      <c r="S416" s="20"/>
      <c r="T416" s="20"/>
      <c r="U416" s="20"/>
      <c r="V416" s="20"/>
      <c r="W416" s="20"/>
      <c r="X416" s="20"/>
      <c r="Y416" s="20"/>
      <c r="Z416" s="20"/>
      <c r="AA416" s="20"/>
      <c r="AB416" s="20"/>
      <c r="AC416" s="20"/>
      <c r="AD416" s="20"/>
      <c r="AE416" s="20"/>
      <c r="AF416" s="20"/>
      <c r="AG416" s="20"/>
      <c r="AH416" s="20"/>
      <c r="AI416" s="20"/>
    </row>
    <row r="417" spans="1:35" ht="12.75" customHeight="1">
      <c r="A417" s="89"/>
      <c r="B417" s="18"/>
      <c r="C417" s="20"/>
      <c r="D417" s="20"/>
      <c r="E417" s="18"/>
      <c r="F417" s="18"/>
      <c r="G417" s="18"/>
      <c r="H417" s="91"/>
      <c r="I417" s="20"/>
      <c r="J417" s="20"/>
      <c r="K417" s="20"/>
      <c r="L417" s="20"/>
      <c r="M417" s="20"/>
      <c r="N417" s="20"/>
      <c r="O417" s="20"/>
      <c r="P417" s="20"/>
      <c r="Q417" s="20"/>
      <c r="R417" s="20"/>
      <c r="S417" s="20"/>
      <c r="T417" s="20"/>
      <c r="U417" s="20"/>
      <c r="V417" s="20"/>
      <c r="W417" s="20"/>
      <c r="X417" s="20"/>
      <c r="Y417" s="20"/>
      <c r="Z417" s="20"/>
      <c r="AA417" s="20"/>
      <c r="AB417" s="20"/>
      <c r="AC417" s="20"/>
      <c r="AD417" s="20"/>
      <c r="AE417" s="20"/>
      <c r="AF417" s="20"/>
      <c r="AG417" s="20"/>
      <c r="AH417" s="20"/>
      <c r="AI417" s="20"/>
    </row>
    <row r="418" spans="1:35" ht="12.75" customHeight="1">
      <c r="A418" s="89"/>
      <c r="B418" s="18"/>
      <c r="C418" s="20"/>
      <c r="D418" s="20"/>
      <c r="E418" s="18"/>
      <c r="F418" s="18"/>
      <c r="G418" s="18"/>
      <c r="H418" s="91"/>
      <c r="I418" s="20"/>
      <c r="J418" s="20"/>
      <c r="K418" s="20"/>
      <c r="L418" s="20"/>
      <c r="M418" s="20"/>
      <c r="N418" s="20"/>
      <c r="O418" s="20"/>
      <c r="P418" s="20"/>
      <c r="Q418" s="20"/>
      <c r="R418" s="20"/>
      <c r="S418" s="20"/>
      <c r="T418" s="20"/>
      <c r="U418" s="20"/>
      <c r="V418" s="20"/>
      <c r="W418" s="20"/>
      <c r="X418" s="20"/>
      <c r="Y418" s="20"/>
      <c r="Z418" s="20"/>
      <c r="AA418" s="20"/>
      <c r="AB418" s="20"/>
      <c r="AC418" s="20"/>
      <c r="AD418" s="20"/>
      <c r="AE418" s="20"/>
      <c r="AF418" s="20"/>
      <c r="AG418" s="20"/>
      <c r="AH418" s="20"/>
      <c r="AI418" s="20"/>
    </row>
    <row r="419" spans="1:35" ht="12.75" customHeight="1">
      <c r="A419" s="89"/>
      <c r="B419" s="18"/>
      <c r="C419" s="20"/>
      <c r="D419" s="20"/>
      <c r="E419" s="18"/>
      <c r="F419" s="18"/>
      <c r="G419" s="18"/>
      <c r="H419" s="91"/>
      <c r="I419" s="20"/>
      <c r="J419" s="20"/>
      <c r="K419" s="20"/>
      <c r="L419" s="20"/>
      <c r="M419" s="20"/>
      <c r="N419" s="20"/>
      <c r="O419" s="20"/>
      <c r="P419" s="20"/>
      <c r="Q419" s="20"/>
      <c r="R419" s="20"/>
      <c r="S419" s="20"/>
      <c r="T419" s="20"/>
      <c r="U419" s="20"/>
      <c r="V419" s="20"/>
      <c r="W419" s="20"/>
      <c r="X419" s="20"/>
      <c r="Y419" s="20"/>
      <c r="Z419" s="20"/>
      <c r="AA419" s="20"/>
      <c r="AB419" s="20"/>
      <c r="AC419" s="20"/>
      <c r="AD419" s="20"/>
      <c r="AE419" s="20"/>
      <c r="AF419" s="20"/>
      <c r="AG419" s="20"/>
      <c r="AH419" s="20"/>
      <c r="AI419" s="20"/>
    </row>
    <row r="420" spans="1:35" ht="12.75" customHeight="1">
      <c r="A420" s="89"/>
      <c r="B420" s="18"/>
      <c r="C420" s="20"/>
      <c r="D420" s="20"/>
      <c r="E420" s="18"/>
      <c r="F420" s="18"/>
      <c r="G420" s="18"/>
      <c r="H420" s="91"/>
      <c r="I420" s="20"/>
      <c r="J420" s="20"/>
      <c r="K420" s="20"/>
      <c r="L420" s="20"/>
      <c r="M420" s="20"/>
      <c r="N420" s="20"/>
      <c r="O420" s="20"/>
      <c r="P420" s="20"/>
      <c r="Q420" s="20"/>
      <c r="R420" s="20"/>
      <c r="S420" s="20"/>
      <c r="T420" s="20"/>
      <c r="U420" s="20"/>
      <c r="V420" s="20"/>
      <c r="W420" s="20"/>
      <c r="X420" s="20"/>
      <c r="Y420" s="20"/>
      <c r="Z420" s="20"/>
      <c r="AA420" s="20"/>
      <c r="AB420" s="20"/>
      <c r="AC420" s="20"/>
      <c r="AD420" s="20"/>
      <c r="AE420" s="20"/>
      <c r="AF420" s="20"/>
      <c r="AG420" s="20"/>
      <c r="AH420" s="20"/>
      <c r="AI420" s="20"/>
    </row>
    <row r="421" spans="1:35" ht="12.75" customHeight="1">
      <c r="A421" s="89"/>
      <c r="B421" s="18"/>
      <c r="C421" s="20"/>
      <c r="D421" s="20"/>
      <c r="E421" s="18"/>
      <c r="F421" s="18"/>
      <c r="G421" s="18"/>
      <c r="H421" s="91"/>
      <c r="I421" s="20"/>
      <c r="J421" s="20"/>
      <c r="K421" s="20"/>
      <c r="L421" s="20"/>
      <c r="M421" s="20"/>
      <c r="N421" s="20"/>
      <c r="O421" s="20"/>
      <c r="P421" s="20"/>
      <c r="Q421" s="20"/>
      <c r="R421" s="20"/>
      <c r="S421" s="20"/>
      <c r="T421" s="20"/>
      <c r="U421" s="20"/>
      <c r="V421" s="20"/>
      <c r="W421" s="20"/>
      <c r="X421" s="20"/>
      <c r="Y421" s="20"/>
      <c r="Z421" s="20"/>
      <c r="AA421" s="20"/>
      <c r="AB421" s="20"/>
      <c r="AC421" s="20"/>
      <c r="AD421" s="20"/>
      <c r="AE421" s="20"/>
      <c r="AF421" s="20"/>
      <c r="AG421" s="20"/>
      <c r="AH421" s="20"/>
      <c r="AI421" s="20"/>
    </row>
    <row r="422" spans="1:35" ht="12.75" customHeight="1">
      <c r="A422" s="89"/>
      <c r="B422" s="18"/>
      <c r="C422" s="20"/>
      <c r="D422" s="20"/>
      <c r="E422" s="18"/>
      <c r="F422" s="18"/>
      <c r="G422" s="18"/>
      <c r="H422" s="91"/>
      <c r="I422" s="20"/>
      <c r="J422" s="20"/>
      <c r="K422" s="20"/>
      <c r="L422" s="20"/>
      <c r="M422" s="20"/>
      <c r="N422" s="20"/>
      <c r="O422" s="20"/>
      <c r="P422" s="20"/>
      <c r="Q422" s="20"/>
      <c r="R422" s="20"/>
      <c r="S422" s="20"/>
      <c r="T422" s="20"/>
      <c r="U422" s="20"/>
      <c r="V422" s="20"/>
      <c r="W422" s="20"/>
      <c r="X422" s="20"/>
      <c r="Y422" s="20"/>
      <c r="Z422" s="20"/>
      <c r="AA422" s="20"/>
      <c r="AB422" s="20"/>
      <c r="AC422" s="20"/>
      <c r="AD422" s="20"/>
      <c r="AE422" s="20"/>
      <c r="AF422" s="20"/>
      <c r="AG422" s="20"/>
      <c r="AH422" s="20"/>
      <c r="AI422" s="20"/>
    </row>
    <row r="423" spans="1:35" ht="12.75" customHeight="1">
      <c r="A423" s="89"/>
      <c r="B423" s="18"/>
      <c r="C423" s="20"/>
      <c r="D423" s="20"/>
      <c r="E423" s="18"/>
      <c r="F423" s="18"/>
      <c r="G423" s="18"/>
      <c r="H423" s="91"/>
      <c r="I423" s="20"/>
      <c r="J423" s="20"/>
      <c r="K423" s="20"/>
      <c r="L423" s="20"/>
      <c r="M423" s="20"/>
      <c r="N423" s="20"/>
      <c r="O423" s="20"/>
      <c r="P423" s="20"/>
      <c r="Q423" s="20"/>
      <c r="R423" s="20"/>
      <c r="S423" s="20"/>
      <c r="T423" s="20"/>
      <c r="U423" s="20"/>
      <c r="V423" s="20"/>
      <c r="W423" s="20"/>
      <c r="X423" s="20"/>
      <c r="Y423" s="20"/>
      <c r="Z423" s="20"/>
      <c r="AA423" s="20"/>
      <c r="AB423" s="20"/>
      <c r="AC423" s="20"/>
      <c r="AD423" s="20"/>
      <c r="AE423" s="20"/>
      <c r="AF423" s="20"/>
      <c r="AG423" s="20"/>
      <c r="AH423" s="20"/>
      <c r="AI423" s="20"/>
    </row>
    <row r="424" spans="1:35" ht="12.75" customHeight="1">
      <c r="A424" s="89"/>
      <c r="B424" s="18"/>
      <c r="C424" s="20"/>
      <c r="D424" s="20"/>
      <c r="E424" s="18"/>
      <c r="F424" s="18"/>
      <c r="G424" s="18"/>
      <c r="H424" s="91"/>
      <c r="I424" s="20"/>
      <c r="J424" s="20"/>
      <c r="K424" s="20"/>
      <c r="L424" s="20"/>
      <c r="M424" s="20"/>
      <c r="N424" s="20"/>
      <c r="O424" s="20"/>
      <c r="P424" s="20"/>
      <c r="Q424" s="20"/>
      <c r="R424" s="20"/>
      <c r="S424" s="20"/>
      <c r="T424" s="20"/>
      <c r="U424" s="20"/>
      <c r="V424" s="20"/>
      <c r="W424" s="20"/>
      <c r="X424" s="20"/>
      <c r="Y424" s="20"/>
      <c r="Z424" s="20"/>
      <c r="AA424" s="20"/>
      <c r="AB424" s="20"/>
      <c r="AC424" s="20"/>
      <c r="AD424" s="20"/>
      <c r="AE424" s="20"/>
      <c r="AF424" s="20"/>
      <c r="AG424" s="20"/>
      <c r="AH424" s="20"/>
      <c r="AI424" s="20"/>
    </row>
    <row r="425" spans="1:35" ht="12.75" customHeight="1">
      <c r="A425" s="89"/>
      <c r="B425" s="18"/>
      <c r="C425" s="20"/>
      <c r="D425" s="20"/>
      <c r="E425" s="18"/>
      <c r="F425" s="18"/>
      <c r="G425" s="18"/>
      <c r="H425" s="91"/>
      <c r="I425" s="20"/>
      <c r="J425" s="20"/>
      <c r="K425" s="20"/>
      <c r="L425" s="20"/>
      <c r="M425" s="20"/>
      <c r="N425" s="20"/>
      <c r="O425" s="20"/>
      <c r="P425" s="20"/>
      <c r="Q425" s="20"/>
      <c r="R425" s="20"/>
      <c r="S425" s="20"/>
      <c r="T425" s="20"/>
      <c r="U425" s="20"/>
      <c r="V425" s="20"/>
      <c r="W425" s="20"/>
      <c r="X425" s="20"/>
      <c r="Y425" s="20"/>
      <c r="Z425" s="20"/>
      <c r="AA425" s="20"/>
      <c r="AB425" s="20"/>
      <c r="AC425" s="20"/>
      <c r="AD425" s="20"/>
      <c r="AE425" s="20"/>
      <c r="AF425" s="20"/>
      <c r="AG425" s="20"/>
      <c r="AH425" s="20"/>
      <c r="AI425" s="20"/>
    </row>
    <row r="426" spans="1:35" ht="12.75" customHeight="1">
      <c r="A426" s="89"/>
      <c r="B426" s="18"/>
      <c r="C426" s="20"/>
      <c r="D426" s="20"/>
      <c r="E426" s="18"/>
      <c r="F426" s="18"/>
      <c r="G426" s="18"/>
      <c r="H426" s="91"/>
      <c r="I426" s="20"/>
      <c r="J426" s="20"/>
      <c r="K426" s="20"/>
      <c r="L426" s="20"/>
      <c r="M426" s="20"/>
      <c r="N426" s="20"/>
      <c r="O426" s="20"/>
      <c r="P426" s="20"/>
      <c r="Q426" s="20"/>
      <c r="R426" s="20"/>
      <c r="S426" s="20"/>
      <c r="T426" s="20"/>
      <c r="U426" s="20"/>
      <c r="V426" s="20"/>
      <c r="W426" s="20"/>
      <c r="X426" s="20"/>
      <c r="Y426" s="20"/>
      <c r="Z426" s="20"/>
      <c r="AA426" s="20"/>
      <c r="AB426" s="20"/>
      <c r="AC426" s="20"/>
      <c r="AD426" s="20"/>
      <c r="AE426" s="20"/>
      <c r="AF426" s="20"/>
      <c r="AG426" s="20"/>
      <c r="AH426" s="20"/>
      <c r="AI426" s="20"/>
    </row>
    <row r="427" spans="1:35" ht="12.75" customHeight="1">
      <c r="A427" s="89"/>
      <c r="B427" s="18"/>
      <c r="C427" s="20"/>
      <c r="D427" s="20"/>
      <c r="E427" s="18"/>
      <c r="F427" s="18"/>
      <c r="G427" s="18"/>
      <c r="H427" s="91"/>
      <c r="I427" s="20"/>
      <c r="J427" s="20"/>
      <c r="K427" s="20"/>
      <c r="L427" s="20"/>
      <c r="M427" s="20"/>
      <c r="N427" s="20"/>
      <c r="O427" s="20"/>
      <c r="P427" s="20"/>
      <c r="Q427" s="20"/>
      <c r="R427" s="20"/>
      <c r="S427" s="20"/>
      <c r="T427" s="20"/>
      <c r="U427" s="20"/>
      <c r="V427" s="20"/>
      <c r="W427" s="20"/>
      <c r="X427" s="20"/>
      <c r="Y427" s="20"/>
      <c r="Z427" s="20"/>
      <c r="AA427" s="20"/>
      <c r="AB427" s="20"/>
      <c r="AC427" s="20"/>
      <c r="AD427" s="20"/>
      <c r="AE427" s="20"/>
      <c r="AF427" s="20"/>
      <c r="AG427" s="20"/>
      <c r="AH427" s="20"/>
      <c r="AI427" s="20"/>
    </row>
    <row r="428" spans="1:35" ht="12.75" customHeight="1">
      <c r="A428" s="89"/>
      <c r="B428" s="18"/>
      <c r="C428" s="20"/>
      <c r="D428" s="20"/>
      <c r="E428" s="18"/>
      <c r="F428" s="18"/>
      <c r="G428" s="18"/>
      <c r="H428" s="91"/>
      <c r="I428" s="20"/>
      <c r="J428" s="20"/>
      <c r="K428" s="20"/>
      <c r="L428" s="20"/>
      <c r="M428" s="20"/>
      <c r="N428" s="20"/>
      <c r="O428" s="20"/>
      <c r="P428" s="20"/>
      <c r="Q428" s="20"/>
      <c r="R428" s="20"/>
      <c r="S428" s="20"/>
      <c r="T428" s="20"/>
      <c r="U428" s="20"/>
      <c r="V428" s="20"/>
      <c r="W428" s="20"/>
      <c r="X428" s="20"/>
      <c r="Y428" s="20"/>
      <c r="Z428" s="20"/>
      <c r="AA428" s="20"/>
      <c r="AB428" s="20"/>
      <c r="AC428" s="20"/>
      <c r="AD428" s="20"/>
      <c r="AE428" s="20"/>
      <c r="AF428" s="20"/>
      <c r="AG428" s="20"/>
      <c r="AH428" s="20"/>
      <c r="AI428" s="20"/>
    </row>
    <row r="429" spans="1:35" ht="12.75" customHeight="1">
      <c r="A429" s="89"/>
      <c r="B429" s="18"/>
      <c r="C429" s="20"/>
      <c r="D429" s="20"/>
      <c r="E429" s="18"/>
      <c r="F429" s="18"/>
      <c r="G429" s="18"/>
      <c r="H429" s="91"/>
      <c r="I429" s="20"/>
      <c r="J429" s="20"/>
      <c r="K429" s="20"/>
      <c r="L429" s="20"/>
      <c r="M429" s="20"/>
      <c r="N429" s="20"/>
      <c r="O429" s="20"/>
      <c r="P429" s="20"/>
      <c r="Q429" s="20"/>
      <c r="R429" s="20"/>
      <c r="S429" s="20"/>
      <c r="T429" s="20"/>
      <c r="U429" s="20"/>
      <c r="V429" s="20"/>
      <c r="W429" s="20"/>
      <c r="X429" s="20"/>
      <c r="Y429" s="20"/>
      <c r="Z429" s="20"/>
      <c r="AA429" s="20"/>
      <c r="AB429" s="20"/>
      <c r="AC429" s="20"/>
      <c r="AD429" s="20"/>
      <c r="AE429" s="20"/>
      <c r="AF429" s="20"/>
      <c r="AG429" s="20"/>
      <c r="AH429" s="20"/>
      <c r="AI429" s="20"/>
    </row>
    <row r="430" spans="1:35" ht="12.75" customHeight="1">
      <c r="A430" s="89"/>
      <c r="B430" s="18"/>
      <c r="C430" s="20"/>
      <c r="D430" s="20"/>
      <c r="E430" s="18"/>
      <c r="F430" s="18"/>
      <c r="G430" s="18"/>
      <c r="H430" s="91"/>
      <c r="I430" s="20"/>
      <c r="J430" s="20"/>
      <c r="K430" s="20"/>
      <c r="L430" s="20"/>
      <c r="M430" s="20"/>
      <c r="N430" s="20"/>
      <c r="O430" s="20"/>
      <c r="P430" s="20"/>
      <c r="Q430" s="20"/>
      <c r="R430" s="20"/>
      <c r="S430" s="20"/>
      <c r="T430" s="20"/>
      <c r="U430" s="20"/>
      <c r="V430" s="20"/>
      <c r="W430" s="20"/>
      <c r="X430" s="20"/>
      <c r="Y430" s="20"/>
      <c r="Z430" s="20"/>
      <c r="AA430" s="20"/>
      <c r="AB430" s="20"/>
      <c r="AC430" s="20"/>
      <c r="AD430" s="20"/>
      <c r="AE430" s="20"/>
      <c r="AF430" s="20"/>
      <c r="AG430" s="20"/>
      <c r="AH430" s="20"/>
      <c r="AI430" s="20"/>
    </row>
    <row r="431" spans="1:35" ht="12.75" customHeight="1">
      <c r="A431" s="89"/>
      <c r="B431" s="18"/>
      <c r="C431" s="20"/>
      <c r="D431" s="20"/>
      <c r="E431" s="18"/>
      <c r="F431" s="18"/>
      <c r="G431" s="18"/>
      <c r="H431" s="91"/>
      <c r="I431" s="20"/>
      <c r="J431" s="20"/>
      <c r="K431" s="20"/>
      <c r="L431" s="20"/>
      <c r="M431" s="20"/>
      <c r="N431" s="20"/>
      <c r="O431" s="20"/>
      <c r="P431" s="20"/>
      <c r="Q431" s="20"/>
      <c r="R431" s="20"/>
      <c r="S431" s="20"/>
      <c r="T431" s="20"/>
      <c r="U431" s="20"/>
      <c r="V431" s="20"/>
      <c r="W431" s="20"/>
      <c r="X431" s="20"/>
      <c r="Y431" s="20"/>
      <c r="Z431" s="20"/>
      <c r="AA431" s="20"/>
      <c r="AB431" s="20"/>
      <c r="AC431" s="20"/>
      <c r="AD431" s="20"/>
      <c r="AE431" s="20"/>
      <c r="AF431" s="20"/>
      <c r="AG431" s="20"/>
      <c r="AH431" s="20"/>
      <c r="AI431" s="20"/>
    </row>
    <row r="432" spans="1:35" ht="12.75" customHeight="1">
      <c r="A432" s="89"/>
      <c r="B432" s="18"/>
      <c r="C432" s="20"/>
      <c r="D432" s="20"/>
      <c r="E432" s="18"/>
      <c r="F432" s="18"/>
      <c r="G432" s="18"/>
      <c r="H432" s="91"/>
      <c r="I432" s="20"/>
      <c r="J432" s="20"/>
      <c r="K432" s="20"/>
      <c r="L432" s="20"/>
      <c r="M432" s="20"/>
      <c r="N432" s="20"/>
      <c r="O432" s="20"/>
      <c r="P432" s="20"/>
      <c r="Q432" s="20"/>
      <c r="R432" s="20"/>
      <c r="S432" s="20"/>
      <c r="T432" s="20"/>
      <c r="U432" s="20"/>
      <c r="V432" s="20"/>
      <c r="W432" s="20"/>
      <c r="X432" s="20"/>
      <c r="Y432" s="20"/>
      <c r="Z432" s="20"/>
      <c r="AA432" s="20"/>
      <c r="AB432" s="20"/>
      <c r="AC432" s="20"/>
      <c r="AD432" s="20"/>
      <c r="AE432" s="20"/>
      <c r="AF432" s="20"/>
      <c r="AG432" s="20"/>
      <c r="AH432" s="20"/>
      <c r="AI432" s="20"/>
    </row>
    <row r="433" spans="1:35" ht="12.75" customHeight="1">
      <c r="A433" s="89"/>
      <c r="B433" s="18"/>
      <c r="C433" s="20"/>
      <c r="D433" s="20"/>
      <c r="E433" s="18"/>
      <c r="F433" s="18"/>
      <c r="G433" s="18"/>
      <c r="H433" s="91"/>
      <c r="I433" s="20"/>
      <c r="J433" s="20"/>
      <c r="K433" s="20"/>
      <c r="L433" s="20"/>
      <c r="M433" s="20"/>
      <c r="N433" s="20"/>
      <c r="O433" s="20"/>
      <c r="P433" s="20"/>
      <c r="Q433" s="20"/>
      <c r="R433" s="20"/>
      <c r="S433" s="20"/>
      <c r="T433" s="20"/>
      <c r="U433" s="20"/>
      <c r="V433" s="20"/>
      <c r="W433" s="20"/>
      <c r="X433" s="20"/>
      <c r="Y433" s="20"/>
      <c r="Z433" s="20"/>
      <c r="AA433" s="20"/>
      <c r="AB433" s="20"/>
      <c r="AC433" s="20"/>
      <c r="AD433" s="20"/>
      <c r="AE433" s="20"/>
      <c r="AF433" s="20"/>
      <c r="AG433" s="20"/>
      <c r="AH433" s="20"/>
      <c r="AI433" s="20"/>
    </row>
    <row r="434" spans="1:35" ht="12.75" customHeight="1">
      <c r="A434" s="89"/>
      <c r="B434" s="18"/>
      <c r="C434" s="20"/>
      <c r="D434" s="20"/>
      <c r="E434" s="18"/>
      <c r="F434" s="18"/>
      <c r="G434" s="18"/>
      <c r="H434" s="91"/>
      <c r="I434" s="20"/>
      <c r="J434" s="20"/>
      <c r="K434" s="20"/>
      <c r="L434" s="20"/>
      <c r="M434" s="20"/>
      <c r="N434" s="20"/>
      <c r="O434" s="20"/>
      <c r="P434" s="20"/>
      <c r="Q434" s="20"/>
      <c r="R434" s="20"/>
      <c r="S434" s="20"/>
      <c r="T434" s="20"/>
      <c r="U434" s="20"/>
      <c r="V434" s="20"/>
      <c r="W434" s="20"/>
      <c r="X434" s="20"/>
      <c r="Y434" s="20"/>
      <c r="Z434" s="20"/>
      <c r="AA434" s="20"/>
      <c r="AB434" s="20"/>
      <c r="AC434" s="20"/>
      <c r="AD434" s="20"/>
      <c r="AE434" s="20"/>
      <c r="AF434" s="20"/>
      <c r="AG434" s="20"/>
      <c r="AH434" s="20"/>
      <c r="AI434" s="20"/>
    </row>
    <row r="435" spans="1:35" ht="12.75" customHeight="1">
      <c r="A435" s="89"/>
      <c r="B435" s="18"/>
      <c r="C435" s="20"/>
      <c r="D435" s="20"/>
      <c r="E435" s="18"/>
      <c r="F435" s="18"/>
      <c r="G435" s="18"/>
      <c r="H435" s="91"/>
      <c r="I435" s="20"/>
      <c r="J435" s="20"/>
      <c r="K435" s="20"/>
      <c r="L435" s="20"/>
      <c r="M435" s="20"/>
      <c r="N435" s="20"/>
      <c r="O435" s="20"/>
      <c r="P435" s="20"/>
      <c r="Q435" s="20"/>
      <c r="R435" s="20"/>
      <c r="S435" s="20"/>
      <c r="T435" s="20"/>
      <c r="U435" s="20"/>
      <c r="V435" s="20"/>
      <c r="W435" s="20"/>
      <c r="X435" s="20"/>
      <c r="Y435" s="20"/>
      <c r="Z435" s="20"/>
      <c r="AA435" s="20"/>
      <c r="AB435" s="20"/>
      <c r="AC435" s="20"/>
      <c r="AD435" s="20"/>
      <c r="AE435" s="20"/>
      <c r="AF435" s="20"/>
      <c r="AG435" s="20"/>
      <c r="AH435" s="20"/>
      <c r="AI435" s="20"/>
    </row>
    <row r="436" spans="1:35" ht="12.75" customHeight="1">
      <c r="A436" s="89"/>
      <c r="B436" s="18"/>
      <c r="C436" s="20"/>
      <c r="D436" s="20"/>
      <c r="E436" s="18"/>
      <c r="F436" s="18"/>
      <c r="G436" s="18"/>
      <c r="H436" s="91"/>
      <c r="I436" s="20"/>
      <c r="J436" s="20"/>
      <c r="K436" s="20"/>
      <c r="L436" s="20"/>
      <c r="M436" s="20"/>
      <c r="N436" s="20"/>
      <c r="O436" s="20"/>
      <c r="P436" s="20"/>
      <c r="Q436" s="20"/>
      <c r="R436" s="20"/>
      <c r="S436" s="20"/>
      <c r="T436" s="20"/>
      <c r="U436" s="20"/>
      <c r="V436" s="20"/>
      <c r="W436" s="20"/>
      <c r="X436" s="20"/>
      <c r="Y436" s="20"/>
      <c r="Z436" s="20"/>
      <c r="AA436" s="20"/>
      <c r="AB436" s="20"/>
      <c r="AC436" s="20"/>
      <c r="AD436" s="20"/>
      <c r="AE436" s="20"/>
      <c r="AF436" s="20"/>
      <c r="AG436" s="20"/>
      <c r="AH436" s="20"/>
      <c r="AI436" s="20"/>
    </row>
    <row r="437" spans="1:35" ht="12.75" customHeight="1">
      <c r="A437" s="89"/>
      <c r="B437" s="18"/>
      <c r="C437" s="20"/>
      <c r="D437" s="20"/>
      <c r="E437" s="18"/>
      <c r="F437" s="18"/>
      <c r="G437" s="18"/>
      <c r="H437" s="91"/>
      <c r="I437" s="20"/>
      <c r="J437" s="20"/>
      <c r="K437" s="20"/>
      <c r="L437" s="20"/>
      <c r="M437" s="20"/>
      <c r="N437" s="20"/>
      <c r="O437" s="20"/>
      <c r="P437" s="20"/>
      <c r="Q437" s="20"/>
      <c r="R437" s="20"/>
      <c r="S437" s="20"/>
      <c r="T437" s="20"/>
      <c r="U437" s="20"/>
      <c r="V437" s="20"/>
      <c r="W437" s="20"/>
      <c r="X437" s="20"/>
      <c r="Y437" s="20"/>
      <c r="Z437" s="20"/>
      <c r="AA437" s="20"/>
      <c r="AB437" s="20"/>
      <c r="AC437" s="20"/>
      <c r="AD437" s="20"/>
      <c r="AE437" s="20"/>
      <c r="AF437" s="20"/>
      <c r="AG437" s="20"/>
      <c r="AH437" s="20"/>
      <c r="AI437" s="20"/>
    </row>
    <row r="438" spans="1:35" ht="12.75" customHeight="1">
      <c r="A438" s="89"/>
      <c r="B438" s="18"/>
      <c r="C438" s="20"/>
      <c r="D438" s="20"/>
      <c r="E438" s="18"/>
      <c r="F438" s="18"/>
      <c r="G438" s="18"/>
      <c r="H438" s="91"/>
      <c r="I438" s="20"/>
      <c r="J438" s="20"/>
      <c r="K438" s="20"/>
      <c r="L438" s="20"/>
      <c r="M438" s="20"/>
      <c r="N438" s="20"/>
      <c r="O438" s="20"/>
      <c r="P438" s="20"/>
      <c r="Q438" s="20"/>
      <c r="R438" s="20"/>
      <c r="S438" s="20"/>
      <c r="T438" s="20"/>
      <c r="U438" s="20"/>
      <c r="V438" s="20"/>
      <c r="W438" s="20"/>
      <c r="X438" s="20"/>
      <c r="Y438" s="20"/>
      <c r="Z438" s="20"/>
      <c r="AA438" s="20"/>
      <c r="AB438" s="20"/>
      <c r="AC438" s="20"/>
      <c r="AD438" s="20"/>
      <c r="AE438" s="20"/>
      <c r="AF438" s="20"/>
      <c r="AG438" s="20"/>
      <c r="AH438" s="20"/>
      <c r="AI438" s="20"/>
    </row>
    <row r="439" spans="1:35" ht="12.75" customHeight="1">
      <c r="A439" s="89"/>
      <c r="B439" s="18"/>
      <c r="C439" s="20"/>
      <c r="D439" s="20"/>
      <c r="E439" s="18"/>
      <c r="F439" s="18"/>
      <c r="G439" s="18"/>
      <c r="H439" s="91"/>
      <c r="I439" s="20"/>
      <c r="J439" s="20"/>
      <c r="K439" s="20"/>
      <c r="L439" s="20"/>
      <c r="M439" s="20"/>
      <c r="N439" s="20"/>
      <c r="O439" s="20"/>
      <c r="P439" s="20"/>
      <c r="Q439" s="20"/>
      <c r="R439" s="20"/>
      <c r="S439" s="20"/>
      <c r="T439" s="20"/>
      <c r="U439" s="20"/>
      <c r="V439" s="20"/>
      <c r="W439" s="20"/>
      <c r="X439" s="20"/>
      <c r="Y439" s="20"/>
      <c r="Z439" s="20"/>
      <c r="AA439" s="20"/>
      <c r="AB439" s="20"/>
      <c r="AC439" s="20"/>
      <c r="AD439" s="20"/>
      <c r="AE439" s="20"/>
      <c r="AF439" s="20"/>
      <c r="AG439" s="20"/>
      <c r="AH439" s="20"/>
      <c r="AI439" s="20"/>
    </row>
    <row r="440" spans="1:35" ht="12.75" customHeight="1">
      <c r="A440" s="89"/>
      <c r="B440" s="18"/>
      <c r="C440" s="20"/>
      <c r="D440" s="20"/>
      <c r="E440" s="18"/>
      <c r="F440" s="18"/>
      <c r="G440" s="18"/>
      <c r="H440" s="91"/>
      <c r="I440" s="20"/>
      <c r="J440" s="20"/>
      <c r="K440" s="20"/>
      <c r="L440" s="20"/>
      <c r="M440" s="20"/>
      <c r="N440" s="20"/>
      <c r="O440" s="20"/>
      <c r="P440" s="20"/>
      <c r="Q440" s="20"/>
      <c r="R440" s="20"/>
      <c r="S440" s="20"/>
      <c r="T440" s="20"/>
      <c r="U440" s="20"/>
      <c r="V440" s="20"/>
      <c r="W440" s="20"/>
      <c r="X440" s="20"/>
      <c r="Y440" s="20"/>
      <c r="Z440" s="20"/>
      <c r="AA440" s="20"/>
      <c r="AB440" s="20"/>
      <c r="AC440" s="20"/>
      <c r="AD440" s="20"/>
      <c r="AE440" s="20"/>
      <c r="AF440" s="20"/>
      <c r="AG440" s="20"/>
      <c r="AH440" s="20"/>
      <c r="AI440" s="20"/>
    </row>
    <row r="441" spans="1:35" ht="12.75" customHeight="1">
      <c r="A441" s="89"/>
      <c r="B441" s="18"/>
      <c r="C441" s="20"/>
      <c r="D441" s="20"/>
      <c r="E441" s="18"/>
      <c r="F441" s="18"/>
      <c r="G441" s="18"/>
      <c r="H441" s="91"/>
      <c r="I441" s="20"/>
      <c r="J441" s="20"/>
      <c r="K441" s="20"/>
      <c r="L441" s="20"/>
      <c r="M441" s="20"/>
      <c r="N441" s="20"/>
      <c r="O441" s="20"/>
      <c r="P441" s="20"/>
      <c r="Q441" s="20"/>
      <c r="R441" s="20"/>
      <c r="S441" s="20"/>
      <c r="T441" s="20"/>
      <c r="U441" s="20"/>
      <c r="V441" s="20"/>
      <c r="W441" s="20"/>
      <c r="X441" s="20"/>
      <c r="Y441" s="20"/>
      <c r="Z441" s="20"/>
      <c r="AA441" s="20"/>
      <c r="AB441" s="20"/>
      <c r="AC441" s="20"/>
      <c r="AD441" s="20"/>
      <c r="AE441" s="20"/>
      <c r="AF441" s="20"/>
      <c r="AG441" s="20"/>
      <c r="AH441" s="20"/>
      <c r="AI441" s="20"/>
    </row>
    <row r="442" spans="1:35" ht="12.75" customHeight="1">
      <c r="A442" s="89"/>
      <c r="B442" s="18"/>
      <c r="C442" s="20"/>
      <c r="D442" s="20"/>
      <c r="E442" s="18"/>
      <c r="F442" s="18"/>
      <c r="G442" s="18"/>
      <c r="H442" s="91"/>
      <c r="I442" s="20"/>
      <c r="J442" s="20"/>
      <c r="K442" s="20"/>
      <c r="L442" s="20"/>
      <c r="M442" s="20"/>
      <c r="N442" s="20"/>
      <c r="O442" s="20"/>
      <c r="P442" s="20"/>
      <c r="Q442" s="20"/>
      <c r="R442" s="20"/>
      <c r="S442" s="20"/>
      <c r="T442" s="20"/>
      <c r="U442" s="20"/>
      <c r="V442" s="20"/>
      <c r="W442" s="20"/>
      <c r="X442" s="20"/>
      <c r="Y442" s="20"/>
      <c r="Z442" s="20"/>
      <c r="AA442" s="20"/>
      <c r="AB442" s="20"/>
      <c r="AC442" s="20"/>
      <c r="AD442" s="20"/>
      <c r="AE442" s="20"/>
      <c r="AF442" s="20"/>
      <c r="AG442" s="20"/>
      <c r="AH442" s="20"/>
      <c r="AI442" s="20"/>
    </row>
    <row r="443" spans="1:35" ht="12.75" customHeight="1">
      <c r="A443" s="89"/>
      <c r="B443" s="18"/>
      <c r="C443" s="20"/>
      <c r="D443" s="20"/>
      <c r="E443" s="18"/>
      <c r="F443" s="18"/>
      <c r="G443" s="18"/>
      <c r="H443" s="91"/>
      <c r="I443" s="20"/>
      <c r="J443" s="20"/>
      <c r="K443" s="20"/>
      <c r="L443" s="20"/>
      <c r="M443" s="20"/>
      <c r="N443" s="20"/>
      <c r="O443" s="20"/>
      <c r="P443" s="20"/>
      <c r="Q443" s="20"/>
      <c r="R443" s="20"/>
      <c r="S443" s="20"/>
      <c r="T443" s="20"/>
      <c r="U443" s="20"/>
      <c r="V443" s="20"/>
      <c r="W443" s="20"/>
      <c r="X443" s="20"/>
      <c r="Y443" s="20"/>
      <c r="Z443" s="20"/>
      <c r="AA443" s="20"/>
      <c r="AB443" s="20"/>
      <c r="AC443" s="20"/>
      <c r="AD443" s="20"/>
      <c r="AE443" s="20"/>
      <c r="AF443" s="20"/>
      <c r="AG443" s="20"/>
      <c r="AH443" s="20"/>
      <c r="AI443" s="20"/>
    </row>
    <row r="444" spans="1:35" ht="12.75" customHeight="1">
      <c r="A444" s="89"/>
      <c r="B444" s="18"/>
      <c r="C444" s="20"/>
      <c r="D444" s="20"/>
      <c r="E444" s="18"/>
      <c r="F444" s="18"/>
      <c r="G444" s="18"/>
      <c r="H444" s="91"/>
      <c r="I444" s="20"/>
      <c r="J444" s="20"/>
      <c r="K444" s="20"/>
      <c r="L444" s="20"/>
      <c r="M444" s="20"/>
      <c r="N444" s="20"/>
      <c r="O444" s="20"/>
      <c r="P444" s="20"/>
      <c r="Q444" s="20"/>
      <c r="R444" s="20"/>
      <c r="S444" s="20"/>
      <c r="T444" s="20"/>
      <c r="U444" s="20"/>
      <c r="V444" s="20"/>
      <c r="W444" s="20"/>
      <c r="X444" s="20"/>
      <c r="Y444" s="20"/>
      <c r="Z444" s="20"/>
      <c r="AA444" s="20"/>
      <c r="AB444" s="20"/>
      <c r="AC444" s="20"/>
      <c r="AD444" s="20"/>
      <c r="AE444" s="20"/>
      <c r="AF444" s="20"/>
      <c r="AG444" s="20"/>
      <c r="AH444" s="20"/>
      <c r="AI444" s="20"/>
    </row>
    <row r="445" spans="1:35" ht="12.75" customHeight="1">
      <c r="A445" s="89"/>
      <c r="B445" s="18"/>
      <c r="C445" s="20"/>
      <c r="D445" s="20"/>
      <c r="E445" s="18"/>
      <c r="F445" s="18"/>
      <c r="G445" s="18"/>
      <c r="H445" s="91"/>
      <c r="I445" s="20"/>
      <c r="J445" s="20"/>
      <c r="K445" s="20"/>
      <c r="L445" s="20"/>
      <c r="M445" s="20"/>
      <c r="N445" s="20"/>
      <c r="O445" s="20"/>
      <c r="P445" s="20"/>
      <c r="Q445" s="20"/>
      <c r="R445" s="20"/>
      <c r="S445" s="20"/>
      <c r="T445" s="20"/>
      <c r="U445" s="20"/>
      <c r="V445" s="20"/>
      <c r="W445" s="20"/>
      <c r="X445" s="20"/>
      <c r="Y445" s="20"/>
      <c r="Z445" s="20"/>
      <c r="AA445" s="20"/>
      <c r="AB445" s="20"/>
      <c r="AC445" s="20"/>
      <c r="AD445" s="20"/>
      <c r="AE445" s="20"/>
      <c r="AF445" s="20"/>
      <c r="AG445" s="20"/>
      <c r="AH445" s="20"/>
      <c r="AI445" s="20"/>
    </row>
    <row r="446" spans="1:35" ht="12.75" customHeight="1">
      <c r="A446" s="89"/>
      <c r="B446" s="18"/>
      <c r="C446" s="20"/>
      <c r="D446" s="20"/>
      <c r="E446" s="18"/>
      <c r="F446" s="18"/>
      <c r="G446" s="18"/>
      <c r="H446" s="91"/>
      <c r="I446" s="20"/>
      <c r="J446" s="20"/>
      <c r="K446" s="20"/>
      <c r="L446" s="20"/>
      <c r="M446" s="20"/>
      <c r="N446" s="20"/>
      <c r="O446" s="20"/>
      <c r="P446" s="20"/>
      <c r="Q446" s="20"/>
      <c r="R446" s="20"/>
      <c r="S446" s="20"/>
      <c r="T446" s="20"/>
      <c r="U446" s="20"/>
      <c r="V446" s="20"/>
      <c r="W446" s="20"/>
      <c r="X446" s="20"/>
      <c r="Y446" s="20"/>
      <c r="Z446" s="20"/>
      <c r="AA446" s="20"/>
      <c r="AB446" s="20"/>
      <c r="AC446" s="20"/>
      <c r="AD446" s="20"/>
      <c r="AE446" s="20"/>
      <c r="AF446" s="20"/>
      <c r="AG446" s="20"/>
      <c r="AH446" s="20"/>
      <c r="AI446" s="20"/>
    </row>
    <row r="447" spans="1:35" ht="12.75" customHeight="1">
      <c r="A447" s="89"/>
      <c r="B447" s="18"/>
      <c r="C447" s="20"/>
      <c r="D447" s="20"/>
      <c r="E447" s="18"/>
      <c r="F447" s="18"/>
      <c r="G447" s="18"/>
      <c r="H447" s="91"/>
      <c r="I447" s="20"/>
      <c r="J447" s="20"/>
      <c r="K447" s="20"/>
      <c r="L447" s="20"/>
      <c r="M447" s="20"/>
      <c r="N447" s="20"/>
      <c r="O447" s="20"/>
      <c r="P447" s="20"/>
      <c r="Q447" s="20"/>
      <c r="R447" s="20"/>
      <c r="S447" s="20"/>
      <c r="T447" s="20"/>
      <c r="U447" s="20"/>
      <c r="V447" s="20"/>
      <c r="W447" s="20"/>
      <c r="X447" s="20"/>
      <c r="Y447" s="20"/>
      <c r="Z447" s="20"/>
      <c r="AA447" s="20"/>
      <c r="AB447" s="20"/>
      <c r="AC447" s="20"/>
      <c r="AD447" s="20"/>
      <c r="AE447" s="20"/>
      <c r="AF447" s="20"/>
      <c r="AG447" s="20"/>
      <c r="AH447" s="20"/>
      <c r="AI447" s="20"/>
    </row>
    <row r="448" spans="1:35" ht="12.75" customHeight="1">
      <c r="A448" s="89"/>
      <c r="B448" s="18"/>
      <c r="C448" s="20"/>
      <c r="D448" s="20"/>
      <c r="E448" s="18"/>
      <c r="F448" s="18"/>
      <c r="G448" s="18"/>
      <c r="H448" s="91"/>
      <c r="I448" s="20"/>
      <c r="J448" s="20"/>
      <c r="K448" s="20"/>
      <c r="L448" s="20"/>
      <c r="M448" s="20"/>
      <c r="N448" s="20"/>
      <c r="O448" s="20"/>
      <c r="P448" s="20"/>
      <c r="Q448" s="20"/>
      <c r="R448" s="20"/>
      <c r="S448" s="20"/>
      <c r="T448" s="20"/>
      <c r="U448" s="20"/>
      <c r="V448" s="20"/>
      <c r="W448" s="20"/>
      <c r="X448" s="20"/>
      <c r="Y448" s="20"/>
      <c r="Z448" s="20"/>
      <c r="AA448" s="20"/>
      <c r="AB448" s="20"/>
      <c r="AC448" s="20"/>
      <c r="AD448" s="20"/>
      <c r="AE448" s="20"/>
      <c r="AF448" s="20"/>
      <c r="AG448" s="20"/>
      <c r="AH448" s="20"/>
      <c r="AI448" s="20"/>
    </row>
    <row r="449" spans="1:35" ht="12.75" customHeight="1">
      <c r="A449" s="89"/>
      <c r="B449" s="18"/>
      <c r="C449" s="20"/>
      <c r="D449" s="20"/>
      <c r="E449" s="18"/>
      <c r="F449" s="18"/>
      <c r="G449" s="18"/>
      <c r="H449" s="91"/>
      <c r="I449" s="20"/>
      <c r="J449" s="20"/>
      <c r="K449" s="20"/>
      <c r="L449" s="20"/>
      <c r="M449" s="20"/>
      <c r="N449" s="20"/>
      <c r="O449" s="20"/>
      <c r="P449" s="20"/>
      <c r="Q449" s="20"/>
      <c r="R449" s="20"/>
      <c r="S449" s="20"/>
      <c r="T449" s="20"/>
      <c r="U449" s="20"/>
      <c r="V449" s="20"/>
      <c r="W449" s="20"/>
      <c r="X449" s="20"/>
      <c r="Y449" s="20"/>
      <c r="Z449" s="20"/>
      <c r="AA449" s="20"/>
      <c r="AB449" s="20"/>
      <c r="AC449" s="20"/>
      <c r="AD449" s="20"/>
      <c r="AE449" s="20"/>
      <c r="AF449" s="20"/>
      <c r="AG449" s="20"/>
      <c r="AH449" s="20"/>
      <c r="AI449" s="20"/>
    </row>
    <row r="450" spans="1:35" ht="12.75" customHeight="1">
      <c r="A450" s="89"/>
      <c r="B450" s="18"/>
      <c r="C450" s="20"/>
      <c r="D450" s="20"/>
      <c r="E450" s="18"/>
      <c r="F450" s="18"/>
      <c r="G450" s="18"/>
      <c r="H450" s="91"/>
      <c r="I450" s="20"/>
      <c r="J450" s="20"/>
      <c r="K450" s="20"/>
      <c r="L450" s="20"/>
      <c r="M450" s="20"/>
      <c r="N450" s="20"/>
      <c r="O450" s="20"/>
      <c r="P450" s="20"/>
      <c r="Q450" s="20"/>
      <c r="R450" s="20"/>
      <c r="S450" s="20"/>
      <c r="T450" s="20"/>
      <c r="U450" s="20"/>
      <c r="V450" s="20"/>
      <c r="W450" s="20"/>
      <c r="X450" s="20"/>
      <c r="Y450" s="20"/>
      <c r="Z450" s="20"/>
      <c r="AA450" s="20"/>
      <c r="AB450" s="20"/>
      <c r="AC450" s="20"/>
      <c r="AD450" s="20"/>
      <c r="AE450" s="20"/>
      <c r="AF450" s="20"/>
      <c r="AG450" s="20"/>
      <c r="AH450" s="20"/>
      <c r="AI450" s="20"/>
    </row>
    <row r="451" spans="1:35" ht="12.75" customHeight="1">
      <c r="A451" s="89"/>
      <c r="B451" s="18"/>
      <c r="C451" s="20"/>
      <c r="D451" s="20"/>
      <c r="E451" s="18"/>
      <c r="F451" s="18"/>
      <c r="G451" s="18"/>
      <c r="H451" s="91"/>
      <c r="I451" s="20"/>
      <c r="J451" s="20"/>
      <c r="K451" s="20"/>
      <c r="L451" s="20"/>
      <c r="M451" s="20"/>
      <c r="N451" s="20"/>
      <c r="O451" s="20"/>
      <c r="P451" s="20"/>
      <c r="Q451" s="20"/>
      <c r="R451" s="20"/>
      <c r="S451" s="20"/>
      <c r="T451" s="20"/>
      <c r="U451" s="20"/>
      <c r="V451" s="20"/>
      <c r="W451" s="20"/>
      <c r="X451" s="20"/>
      <c r="Y451" s="20"/>
      <c r="Z451" s="20"/>
      <c r="AA451" s="20"/>
      <c r="AB451" s="20"/>
      <c r="AC451" s="20"/>
      <c r="AD451" s="20"/>
      <c r="AE451" s="20"/>
      <c r="AF451" s="20"/>
      <c r="AG451" s="20"/>
      <c r="AH451" s="20"/>
      <c r="AI451" s="20"/>
    </row>
    <row r="452" spans="1:35" ht="12.75" customHeight="1">
      <c r="A452" s="89"/>
      <c r="B452" s="18"/>
      <c r="C452" s="20"/>
      <c r="D452" s="20"/>
      <c r="E452" s="18"/>
      <c r="F452" s="18"/>
      <c r="G452" s="18"/>
      <c r="H452" s="91"/>
      <c r="I452" s="20"/>
      <c r="J452" s="20"/>
      <c r="K452" s="20"/>
      <c r="L452" s="20"/>
      <c r="M452" s="20"/>
      <c r="N452" s="20"/>
      <c r="O452" s="20"/>
      <c r="P452" s="20"/>
      <c r="Q452" s="20"/>
      <c r="R452" s="20"/>
      <c r="S452" s="20"/>
      <c r="T452" s="20"/>
      <c r="U452" s="20"/>
      <c r="V452" s="20"/>
      <c r="W452" s="20"/>
      <c r="X452" s="20"/>
      <c r="Y452" s="20"/>
      <c r="Z452" s="20"/>
      <c r="AA452" s="20"/>
      <c r="AB452" s="20"/>
      <c r="AC452" s="20"/>
      <c r="AD452" s="20"/>
      <c r="AE452" s="20"/>
      <c r="AF452" s="20"/>
      <c r="AG452" s="20"/>
      <c r="AH452" s="20"/>
      <c r="AI452" s="20"/>
    </row>
    <row r="453" spans="1:35" ht="12.75" customHeight="1">
      <c r="A453" s="89"/>
      <c r="B453" s="18"/>
      <c r="C453" s="20"/>
      <c r="D453" s="20"/>
      <c r="E453" s="18"/>
      <c r="F453" s="18"/>
      <c r="G453" s="18"/>
      <c r="H453" s="91"/>
      <c r="I453" s="20"/>
      <c r="J453" s="20"/>
      <c r="K453" s="20"/>
      <c r="L453" s="20"/>
      <c r="M453" s="20"/>
      <c r="N453" s="20"/>
      <c r="O453" s="20"/>
      <c r="P453" s="20"/>
      <c r="Q453" s="20"/>
      <c r="R453" s="20"/>
      <c r="S453" s="20"/>
      <c r="T453" s="20"/>
      <c r="U453" s="20"/>
      <c r="V453" s="20"/>
      <c r="W453" s="20"/>
      <c r="X453" s="20"/>
      <c r="Y453" s="20"/>
      <c r="Z453" s="20"/>
      <c r="AA453" s="20"/>
      <c r="AB453" s="20"/>
      <c r="AC453" s="20"/>
      <c r="AD453" s="20"/>
      <c r="AE453" s="20"/>
      <c r="AF453" s="20"/>
      <c r="AG453" s="20"/>
      <c r="AH453" s="20"/>
      <c r="AI453" s="20"/>
    </row>
    <row r="454" spans="1:35" ht="12.75" customHeight="1">
      <c r="A454" s="89"/>
      <c r="B454" s="18"/>
      <c r="C454" s="20"/>
      <c r="D454" s="20"/>
      <c r="E454" s="18"/>
      <c r="F454" s="18"/>
      <c r="G454" s="18"/>
      <c r="H454" s="91"/>
      <c r="I454" s="20"/>
      <c r="J454" s="20"/>
      <c r="K454" s="20"/>
      <c r="L454" s="20"/>
      <c r="M454" s="20"/>
      <c r="N454" s="20"/>
      <c r="O454" s="20"/>
      <c r="P454" s="20"/>
      <c r="Q454" s="20"/>
      <c r="R454" s="20"/>
      <c r="S454" s="20"/>
      <c r="T454" s="20"/>
      <c r="U454" s="20"/>
      <c r="V454" s="20"/>
      <c r="W454" s="20"/>
      <c r="X454" s="20"/>
      <c r="Y454" s="20"/>
      <c r="Z454" s="20"/>
      <c r="AA454" s="20"/>
      <c r="AB454" s="20"/>
      <c r="AC454" s="20"/>
      <c r="AD454" s="20"/>
      <c r="AE454" s="20"/>
      <c r="AF454" s="20"/>
      <c r="AG454" s="20"/>
      <c r="AH454" s="20"/>
      <c r="AI454" s="20"/>
    </row>
    <row r="455" spans="1:35" ht="12.75" customHeight="1">
      <c r="A455" s="89"/>
      <c r="B455" s="18"/>
      <c r="C455" s="20"/>
      <c r="D455" s="20"/>
      <c r="E455" s="18"/>
      <c r="F455" s="18"/>
      <c r="G455" s="18"/>
      <c r="H455" s="91"/>
      <c r="I455" s="20"/>
      <c r="J455" s="20"/>
      <c r="K455" s="20"/>
      <c r="L455" s="20"/>
      <c r="M455" s="20"/>
      <c r="N455" s="20"/>
      <c r="O455" s="20"/>
      <c r="P455" s="20"/>
      <c r="Q455" s="20"/>
      <c r="R455" s="20"/>
      <c r="S455" s="20"/>
      <c r="T455" s="20"/>
      <c r="U455" s="20"/>
      <c r="V455" s="20"/>
      <c r="W455" s="20"/>
      <c r="X455" s="20"/>
      <c r="Y455" s="20"/>
      <c r="Z455" s="20"/>
      <c r="AA455" s="20"/>
      <c r="AB455" s="20"/>
      <c r="AC455" s="20"/>
      <c r="AD455" s="20"/>
      <c r="AE455" s="20"/>
      <c r="AF455" s="20"/>
      <c r="AG455" s="20"/>
      <c r="AH455" s="20"/>
      <c r="AI455" s="20"/>
    </row>
    <row r="456" spans="1:35" ht="12.75" customHeight="1">
      <c r="A456" s="89"/>
      <c r="B456" s="18"/>
      <c r="C456" s="20"/>
      <c r="D456" s="20"/>
      <c r="E456" s="18"/>
      <c r="F456" s="18"/>
      <c r="G456" s="18"/>
      <c r="H456" s="91"/>
      <c r="I456" s="20"/>
      <c r="J456" s="20"/>
      <c r="K456" s="20"/>
      <c r="L456" s="20"/>
      <c r="M456" s="20"/>
      <c r="N456" s="20"/>
      <c r="O456" s="20"/>
      <c r="P456" s="20"/>
      <c r="Q456" s="20"/>
      <c r="R456" s="20"/>
      <c r="S456" s="20"/>
      <c r="T456" s="20"/>
      <c r="U456" s="20"/>
      <c r="V456" s="20"/>
      <c r="W456" s="20"/>
      <c r="X456" s="20"/>
      <c r="Y456" s="20"/>
      <c r="Z456" s="20"/>
      <c r="AA456" s="20"/>
      <c r="AB456" s="20"/>
      <c r="AC456" s="20"/>
      <c r="AD456" s="20"/>
      <c r="AE456" s="20"/>
      <c r="AF456" s="20"/>
      <c r="AG456" s="20"/>
      <c r="AH456" s="20"/>
      <c r="AI456" s="20"/>
    </row>
    <row r="457" spans="1:35" ht="12.75" customHeight="1">
      <c r="A457" s="89"/>
      <c r="B457" s="18"/>
      <c r="C457" s="20"/>
      <c r="D457" s="20"/>
      <c r="E457" s="18"/>
      <c r="F457" s="18"/>
      <c r="G457" s="18"/>
      <c r="H457" s="91"/>
      <c r="I457" s="20"/>
      <c r="J457" s="20"/>
      <c r="K457" s="20"/>
      <c r="L457" s="20"/>
      <c r="M457" s="20"/>
      <c r="N457" s="20"/>
      <c r="O457" s="20"/>
      <c r="P457" s="20"/>
      <c r="Q457" s="20"/>
      <c r="R457" s="20"/>
      <c r="S457" s="20"/>
      <c r="T457" s="20"/>
      <c r="U457" s="20"/>
      <c r="V457" s="20"/>
      <c r="W457" s="20"/>
      <c r="X457" s="20"/>
      <c r="Y457" s="20"/>
      <c r="Z457" s="20"/>
      <c r="AA457" s="20"/>
      <c r="AB457" s="20"/>
      <c r="AC457" s="20"/>
      <c r="AD457" s="20"/>
      <c r="AE457" s="20"/>
      <c r="AF457" s="20"/>
      <c r="AG457" s="20"/>
      <c r="AH457" s="20"/>
      <c r="AI457" s="20"/>
    </row>
    <row r="458" spans="1:35" ht="12.75" customHeight="1">
      <c r="A458" s="89"/>
      <c r="B458" s="18"/>
      <c r="C458" s="20"/>
      <c r="D458" s="20"/>
      <c r="E458" s="18"/>
      <c r="F458" s="18"/>
      <c r="G458" s="18"/>
      <c r="H458" s="91"/>
      <c r="I458" s="20"/>
      <c r="J458" s="20"/>
      <c r="K458" s="20"/>
      <c r="L458" s="20"/>
      <c r="M458" s="20"/>
      <c r="N458" s="20"/>
      <c r="O458" s="20"/>
      <c r="P458" s="20"/>
      <c r="Q458" s="20"/>
      <c r="R458" s="20"/>
      <c r="S458" s="20"/>
      <c r="T458" s="20"/>
      <c r="U458" s="20"/>
      <c r="V458" s="20"/>
      <c r="W458" s="20"/>
      <c r="X458" s="20"/>
      <c r="Y458" s="20"/>
      <c r="Z458" s="20"/>
      <c r="AA458" s="20"/>
      <c r="AB458" s="20"/>
      <c r="AC458" s="20"/>
      <c r="AD458" s="20"/>
      <c r="AE458" s="20"/>
      <c r="AF458" s="20"/>
      <c r="AG458" s="20"/>
      <c r="AH458" s="20"/>
      <c r="AI458" s="20"/>
    </row>
    <row r="459" spans="1:35" ht="12.75" customHeight="1">
      <c r="A459" s="89"/>
      <c r="B459" s="18"/>
      <c r="C459" s="20"/>
      <c r="D459" s="20"/>
      <c r="E459" s="18"/>
      <c r="F459" s="18"/>
      <c r="G459" s="18"/>
      <c r="H459" s="91"/>
      <c r="I459" s="20"/>
      <c r="J459" s="20"/>
      <c r="K459" s="20"/>
      <c r="L459" s="20"/>
      <c r="M459" s="20"/>
      <c r="N459" s="20"/>
      <c r="O459" s="20"/>
      <c r="P459" s="20"/>
      <c r="Q459" s="20"/>
      <c r="R459" s="20"/>
      <c r="S459" s="20"/>
      <c r="T459" s="20"/>
      <c r="U459" s="20"/>
      <c r="V459" s="20"/>
      <c r="W459" s="20"/>
      <c r="X459" s="20"/>
      <c r="Y459" s="20"/>
      <c r="Z459" s="20"/>
      <c r="AA459" s="20"/>
      <c r="AB459" s="20"/>
      <c r="AC459" s="20"/>
      <c r="AD459" s="20"/>
      <c r="AE459" s="20"/>
      <c r="AF459" s="20"/>
      <c r="AG459" s="20"/>
      <c r="AH459" s="20"/>
      <c r="AI459" s="20"/>
    </row>
    <row r="460" spans="1:35" ht="12.75" customHeight="1">
      <c r="A460" s="89"/>
      <c r="B460" s="18"/>
      <c r="C460" s="20"/>
      <c r="D460" s="20"/>
      <c r="E460" s="18"/>
      <c r="F460" s="18"/>
      <c r="G460" s="18"/>
      <c r="H460" s="91"/>
      <c r="I460" s="20"/>
      <c r="J460" s="20"/>
      <c r="K460" s="20"/>
      <c r="L460" s="20"/>
      <c r="M460" s="20"/>
      <c r="N460" s="20"/>
      <c r="O460" s="20"/>
      <c r="P460" s="20"/>
      <c r="Q460" s="20"/>
      <c r="R460" s="20"/>
      <c r="S460" s="20"/>
      <c r="T460" s="20"/>
      <c r="U460" s="20"/>
      <c r="V460" s="20"/>
      <c r="W460" s="20"/>
      <c r="X460" s="20"/>
      <c r="Y460" s="20"/>
      <c r="Z460" s="20"/>
      <c r="AA460" s="20"/>
      <c r="AB460" s="20"/>
      <c r="AC460" s="20"/>
      <c r="AD460" s="20"/>
      <c r="AE460" s="20"/>
      <c r="AF460" s="20"/>
      <c r="AG460" s="20"/>
      <c r="AH460" s="20"/>
      <c r="AI460" s="20"/>
    </row>
    <row r="461" spans="1:35" ht="12.75" customHeight="1">
      <c r="A461" s="89"/>
      <c r="B461" s="18"/>
      <c r="C461" s="20"/>
      <c r="D461" s="20"/>
      <c r="E461" s="18"/>
      <c r="F461" s="18"/>
      <c r="G461" s="18"/>
      <c r="H461" s="91"/>
      <c r="I461" s="20"/>
      <c r="J461" s="20"/>
      <c r="K461" s="20"/>
      <c r="L461" s="20"/>
      <c r="M461" s="20"/>
      <c r="N461" s="20"/>
      <c r="O461" s="20"/>
      <c r="P461" s="20"/>
      <c r="Q461" s="20"/>
      <c r="R461" s="20"/>
      <c r="S461" s="20"/>
      <c r="T461" s="20"/>
      <c r="U461" s="20"/>
      <c r="V461" s="20"/>
      <c r="W461" s="20"/>
      <c r="X461" s="20"/>
      <c r="Y461" s="20"/>
      <c r="Z461" s="20"/>
      <c r="AA461" s="20"/>
      <c r="AB461" s="20"/>
      <c r="AC461" s="20"/>
      <c r="AD461" s="20"/>
      <c r="AE461" s="20"/>
      <c r="AF461" s="20"/>
      <c r="AG461" s="20"/>
      <c r="AH461" s="20"/>
      <c r="AI461" s="20"/>
    </row>
    <row r="462" spans="1:35" ht="12.75" customHeight="1">
      <c r="A462" s="89"/>
      <c r="B462" s="18"/>
      <c r="C462" s="20"/>
      <c r="D462" s="20"/>
      <c r="E462" s="18"/>
      <c r="F462" s="18"/>
      <c r="G462" s="18"/>
      <c r="H462" s="91"/>
      <c r="I462" s="20"/>
      <c r="J462" s="20"/>
      <c r="K462" s="20"/>
      <c r="L462" s="20"/>
      <c r="M462" s="20"/>
      <c r="N462" s="20"/>
      <c r="O462" s="20"/>
      <c r="P462" s="20"/>
      <c r="Q462" s="20"/>
      <c r="R462" s="20"/>
      <c r="S462" s="20"/>
      <c r="T462" s="20"/>
      <c r="U462" s="20"/>
      <c r="V462" s="20"/>
      <c r="W462" s="20"/>
      <c r="X462" s="20"/>
      <c r="Y462" s="20"/>
      <c r="Z462" s="20"/>
      <c r="AA462" s="20"/>
      <c r="AB462" s="20"/>
      <c r="AC462" s="20"/>
      <c r="AD462" s="20"/>
      <c r="AE462" s="20"/>
      <c r="AF462" s="20"/>
      <c r="AG462" s="20"/>
      <c r="AH462" s="20"/>
      <c r="AI462" s="20"/>
    </row>
    <row r="463" spans="1:35" ht="12.75" customHeight="1">
      <c r="A463" s="89"/>
      <c r="B463" s="18"/>
      <c r="C463" s="20"/>
      <c r="D463" s="20"/>
      <c r="E463" s="18"/>
      <c r="F463" s="18"/>
      <c r="G463" s="18"/>
      <c r="H463" s="91"/>
      <c r="I463" s="20"/>
      <c r="J463" s="20"/>
      <c r="K463" s="20"/>
      <c r="L463" s="20"/>
      <c r="M463" s="20"/>
      <c r="N463" s="20"/>
      <c r="O463" s="20"/>
      <c r="P463" s="20"/>
      <c r="Q463" s="20"/>
      <c r="R463" s="20"/>
      <c r="S463" s="20"/>
      <c r="T463" s="20"/>
      <c r="U463" s="20"/>
      <c r="V463" s="20"/>
      <c r="W463" s="20"/>
      <c r="X463" s="20"/>
      <c r="Y463" s="20"/>
      <c r="Z463" s="20"/>
      <c r="AA463" s="20"/>
      <c r="AB463" s="20"/>
      <c r="AC463" s="20"/>
      <c r="AD463" s="20"/>
      <c r="AE463" s="20"/>
      <c r="AF463" s="20"/>
      <c r="AG463" s="20"/>
      <c r="AH463" s="20"/>
      <c r="AI463" s="20"/>
    </row>
    <row r="464" spans="1:35" ht="12.75" customHeight="1">
      <c r="A464" s="89"/>
      <c r="B464" s="18"/>
      <c r="C464" s="20"/>
      <c r="D464" s="20"/>
      <c r="E464" s="18"/>
      <c r="F464" s="18"/>
      <c r="G464" s="18"/>
      <c r="H464" s="91"/>
      <c r="I464" s="20"/>
      <c r="J464" s="20"/>
      <c r="K464" s="20"/>
      <c r="L464" s="20"/>
      <c r="M464" s="20"/>
      <c r="N464" s="20"/>
      <c r="O464" s="20"/>
      <c r="P464" s="20"/>
      <c r="Q464" s="20"/>
      <c r="R464" s="20"/>
      <c r="S464" s="20"/>
      <c r="T464" s="20"/>
      <c r="U464" s="20"/>
      <c r="V464" s="20"/>
      <c r="W464" s="20"/>
      <c r="X464" s="20"/>
      <c r="Y464" s="20"/>
      <c r="Z464" s="20"/>
      <c r="AA464" s="20"/>
      <c r="AB464" s="20"/>
      <c r="AC464" s="20"/>
      <c r="AD464" s="20"/>
      <c r="AE464" s="20"/>
      <c r="AF464" s="20"/>
      <c r="AG464" s="20"/>
      <c r="AH464" s="20"/>
      <c r="AI464" s="20"/>
    </row>
    <row r="465" spans="1:35" ht="12.75" customHeight="1">
      <c r="A465" s="89"/>
      <c r="B465" s="18"/>
      <c r="C465" s="20"/>
      <c r="D465" s="20"/>
      <c r="E465" s="18"/>
      <c r="F465" s="18"/>
      <c r="G465" s="18"/>
      <c r="H465" s="91"/>
      <c r="I465" s="20"/>
      <c r="J465" s="20"/>
      <c r="K465" s="20"/>
      <c r="L465" s="20"/>
      <c r="M465" s="20"/>
      <c r="N465" s="20"/>
      <c r="O465" s="20"/>
      <c r="P465" s="20"/>
      <c r="Q465" s="20"/>
      <c r="R465" s="20"/>
      <c r="S465" s="20"/>
      <c r="T465" s="20"/>
      <c r="U465" s="20"/>
      <c r="V465" s="20"/>
      <c r="W465" s="20"/>
      <c r="X465" s="20"/>
      <c r="Y465" s="20"/>
      <c r="Z465" s="20"/>
      <c r="AA465" s="20"/>
      <c r="AB465" s="20"/>
      <c r="AC465" s="20"/>
      <c r="AD465" s="20"/>
      <c r="AE465" s="20"/>
      <c r="AF465" s="20"/>
      <c r="AG465" s="20"/>
      <c r="AH465" s="20"/>
      <c r="AI465" s="20"/>
    </row>
    <row r="466" spans="1:35" ht="12.75" customHeight="1">
      <c r="A466" s="89"/>
      <c r="B466" s="18"/>
      <c r="C466" s="20"/>
      <c r="D466" s="20"/>
      <c r="E466" s="18"/>
      <c r="F466" s="18"/>
      <c r="G466" s="18"/>
      <c r="H466" s="91"/>
      <c r="I466" s="20"/>
      <c r="J466" s="20"/>
      <c r="K466" s="20"/>
      <c r="L466" s="20"/>
      <c r="M466" s="20"/>
      <c r="N466" s="20"/>
      <c r="O466" s="20"/>
      <c r="P466" s="20"/>
      <c r="Q466" s="20"/>
      <c r="R466" s="20"/>
      <c r="S466" s="20"/>
      <c r="T466" s="20"/>
      <c r="U466" s="20"/>
      <c r="V466" s="20"/>
      <c r="W466" s="20"/>
      <c r="X466" s="20"/>
      <c r="Y466" s="20"/>
      <c r="Z466" s="20"/>
      <c r="AA466" s="20"/>
      <c r="AB466" s="20"/>
      <c r="AC466" s="20"/>
      <c r="AD466" s="20"/>
      <c r="AE466" s="20"/>
      <c r="AF466" s="20"/>
      <c r="AG466" s="20"/>
      <c r="AH466" s="20"/>
      <c r="AI466" s="20"/>
    </row>
    <row r="467" spans="1:35" ht="12.75" customHeight="1">
      <c r="A467" s="89"/>
      <c r="B467" s="18"/>
      <c r="C467" s="20"/>
      <c r="D467" s="20"/>
      <c r="E467" s="18"/>
      <c r="F467" s="18"/>
      <c r="G467" s="18"/>
      <c r="H467" s="91"/>
      <c r="I467" s="20"/>
      <c r="J467" s="20"/>
      <c r="K467" s="20"/>
      <c r="L467" s="20"/>
      <c r="M467" s="20"/>
      <c r="N467" s="20"/>
      <c r="O467" s="20"/>
      <c r="P467" s="20"/>
      <c r="Q467" s="20"/>
      <c r="R467" s="20"/>
      <c r="S467" s="20"/>
      <c r="T467" s="20"/>
      <c r="U467" s="20"/>
      <c r="V467" s="20"/>
      <c r="W467" s="20"/>
      <c r="X467" s="20"/>
      <c r="Y467" s="20"/>
      <c r="Z467" s="20"/>
      <c r="AA467" s="20"/>
      <c r="AB467" s="20"/>
      <c r="AC467" s="20"/>
      <c r="AD467" s="20"/>
      <c r="AE467" s="20"/>
      <c r="AF467" s="20"/>
      <c r="AG467" s="20"/>
      <c r="AH467" s="20"/>
      <c r="AI467" s="20"/>
    </row>
    <row r="468" spans="1:35" ht="12.75" customHeight="1">
      <c r="A468" s="89"/>
      <c r="B468" s="18"/>
      <c r="C468" s="20"/>
      <c r="D468" s="20"/>
      <c r="E468" s="18"/>
      <c r="F468" s="18"/>
      <c r="G468" s="18"/>
      <c r="H468" s="91"/>
      <c r="I468" s="20"/>
      <c r="J468" s="20"/>
      <c r="K468" s="20"/>
      <c r="L468" s="20"/>
      <c r="M468" s="20"/>
      <c r="N468" s="20"/>
      <c r="O468" s="20"/>
      <c r="P468" s="20"/>
      <c r="Q468" s="20"/>
      <c r="R468" s="20"/>
      <c r="S468" s="20"/>
      <c r="T468" s="20"/>
      <c r="U468" s="20"/>
      <c r="V468" s="20"/>
      <c r="W468" s="20"/>
      <c r="X468" s="20"/>
      <c r="Y468" s="20"/>
      <c r="Z468" s="20"/>
      <c r="AA468" s="20"/>
      <c r="AB468" s="20"/>
      <c r="AC468" s="20"/>
      <c r="AD468" s="20"/>
      <c r="AE468" s="20"/>
      <c r="AF468" s="20"/>
      <c r="AG468" s="20"/>
      <c r="AH468" s="20"/>
      <c r="AI468" s="20"/>
    </row>
    <row r="469" spans="1:35" ht="12.75" customHeight="1">
      <c r="A469" s="89"/>
      <c r="B469" s="18"/>
      <c r="C469" s="20"/>
      <c r="D469" s="20"/>
      <c r="E469" s="18"/>
      <c r="F469" s="18"/>
      <c r="G469" s="18"/>
      <c r="H469" s="91"/>
      <c r="I469" s="20"/>
      <c r="J469" s="20"/>
      <c r="K469" s="20"/>
      <c r="L469" s="20"/>
      <c r="M469" s="20"/>
      <c r="N469" s="20"/>
      <c r="O469" s="20"/>
      <c r="P469" s="20"/>
      <c r="Q469" s="20"/>
      <c r="R469" s="20"/>
      <c r="S469" s="20"/>
      <c r="T469" s="20"/>
      <c r="U469" s="20"/>
      <c r="V469" s="20"/>
      <c r="W469" s="20"/>
      <c r="X469" s="20"/>
      <c r="Y469" s="20"/>
      <c r="Z469" s="20"/>
      <c r="AA469" s="20"/>
      <c r="AB469" s="20"/>
      <c r="AC469" s="20"/>
      <c r="AD469" s="20"/>
      <c r="AE469" s="20"/>
      <c r="AF469" s="20"/>
      <c r="AG469" s="20"/>
      <c r="AH469" s="20"/>
      <c r="AI469" s="20"/>
    </row>
    <row r="470" spans="1:35" ht="12.75" customHeight="1">
      <c r="A470" s="89"/>
      <c r="B470" s="18"/>
      <c r="C470" s="20"/>
      <c r="D470" s="20"/>
      <c r="E470" s="18"/>
      <c r="F470" s="18"/>
      <c r="G470" s="18"/>
      <c r="H470" s="91"/>
      <c r="I470" s="20"/>
      <c r="J470" s="20"/>
      <c r="K470" s="20"/>
      <c r="L470" s="20"/>
      <c r="M470" s="20"/>
      <c r="N470" s="20"/>
      <c r="O470" s="20"/>
      <c r="P470" s="20"/>
      <c r="Q470" s="20"/>
      <c r="R470" s="20"/>
      <c r="S470" s="20"/>
      <c r="T470" s="20"/>
      <c r="U470" s="20"/>
      <c r="V470" s="20"/>
      <c r="W470" s="20"/>
      <c r="X470" s="20"/>
      <c r="Y470" s="20"/>
      <c r="Z470" s="20"/>
      <c r="AA470" s="20"/>
      <c r="AB470" s="20"/>
      <c r="AC470" s="20"/>
      <c r="AD470" s="20"/>
      <c r="AE470" s="20"/>
      <c r="AF470" s="20"/>
      <c r="AG470" s="20"/>
      <c r="AH470" s="20"/>
      <c r="AI470" s="20"/>
    </row>
    <row r="471" spans="1:35" ht="12.75" customHeight="1">
      <c r="A471" s="89"/>
      <c r="B471" s="18"/>
      <c r="C471" s="20"/>
      <c r="D471" s="20"/>
      <c r="E471" s="18"/>
      <c r="F471" s="18"/>
      <c r="G471" s="18"/>
      <c r="H471" s="91"/>
      <c r="I471" s="20"/>
      <c r="J471" s="20"/>
      <c r="K471" s="20"/>
      <c r="L471" s="20"/>
      <c r="M471" s="20"/>
      <c r="N471" s="20"/>
      <c r="O471" s="20"/>
      <c r="P471" s="20"/>
      <c r="Q471" s="20"/>
      <c r="R471" s="20"/>
      <c r="S471" s="20"/>
      <c r="T471" s="20"/>
      <c r="U471" s="20"/>
      <c r="V471" s="20"/>
      <c r="W471" s="20"/>
      <c r="X471" s="20"/>
      <c r="Y471" s="20"/>
      <c r="Z471" s="20"/>
      <c r="AA471" s="20"/>
      <c r="AB471" s="20"/>
      <c r="AC471" s="20"/>
      <c r="AD471" s="20"/>
      <c r="AE471" s="20"/>
      <c r="AF471" s="20"/>
      <c r="AG471" s="20"/>
      <c r="AH471" s="20"/>
      <c r="AI471" s="20"/>
    </row>
    <row r="472" spans="1:35" ht="12.75" customHeight="1">
      <c r="A472" s="89"/>
      <c r="B472" s="18"/>
      <c r="C472" s="20"/>
      <c r="D472" s="20"/>
      <c r="E472" s="18"/>
      <c r="F472" s="18"/>
      <c r="G472" s="18"/>
      <c r="H472" s="91"/>
      <c r="I472" s="20"/>
      <c r="J472" s="20"/>
      <c r="K472" s="20"/>
      <c r="L472" s="20"/>
      <c r="M472" s="20"/>
      <c r="N472" s="20"/>
      <c r="O472" s="20"/>
      <c r="P472" s="20"/>
      <c r="Q472" s="20"/>
      <c r="R472" s="20"/>
      <c r="S472" s="20"/>
      <c r="T472" s="20"/>
      <c r="U472" s="20"/>
      <c r="V472" s="20"/>
      <c r="W472" s="20"/>
      <c r="X472" s="20"/>
      <c r="Y472" s="20"/>
      <c r="Z472" s="20"/>
      <c r="AA472" s="20"/>
      <c r="AB472" s="20"/>
      <c r="AC472" s="20"/>
      <c r="AD472" s="20"/>
      <c r="AE472" s="20"/>
      <c r="AF472" s="20"/>
      <c r="AG472" s="20"/>
      <c r="AH472" s="20"/>
      <c r="AI472" s="20"/>
    </row>
    <row r="473" spans="1:35" ht="12.75" customHeight="1">
      <c r="A473" s="89"/>
      <c r="B473" s="18"/>
      <c r="C473" s="20"/>
      <c r="D473" s="20"/>
      <c r="E473" s="18"/>
      <c r="F473" s="18"/>
      <c r="G473" s="18"/>
      <c r="H473" s="91"/>
      <c r="I473" s="20"/>
      <c r="J473" s="20"/>
      <c r="K473" s="20"/>
      <c r="L473" s="20"/>
      <c r="M473" s="20"/>
      <c r="N473" s="20"/>
      <c r="O473" s="20"/>
      <c r="P473" s="20"/>
      <c r="Q473" s="20"/>
      <c r="R473" s="20"/>
      <c r="S473" s="20"/>
      <c r="T473" s="20"/>
      <c r="U473" s="20"/>
      <c r="V473" s="20"/>
      <c r="W473" s="20"/>
      <c r="X473" s="20"/>
      <c r="Y473" s="20"/>
      <c r="Z473" s="20"/>
      <c r="AA473" s="20"/>
      <c r="AB473" s="20"/>
      <c r="AC473" s="20"/>
      <c r="AD473" s="20"/>
      <c r="AE473" s="20"/>
      <c r="AF473" s="20"/>
      <c r="AG473" s="20"/>
      <c r="AH473" s="20"/>
      <c r="AI473" s="20"/>
    </row>
    <row r="474" spans="1:35" ht="12.75" customHeight="1">
      <c r="A474" s="89"/>
      <c r="B474" s="18"/>
      <c r="C474" s="20"/>
      <c r="D474" s="20"/>
      <c r="E474" s="18"/>
      <c r="F474" s="18"/>
      <c r="G474" s="18"/>
      <c r="H474" s="91"/>
      <c r="I474" s="20"/>
      <c r="J474" s="20"/>
      <c r="K474" s="20"/>
      <c r="L474" s="20"/>
      <c r="M474" s="20"/>
      <c r="N474" s="20"/>
      <c r="O474" s="20"/>
      <c r="P474" s="20"/>
      <c r="Q474" s="20"/>
      <c r="R474" s="20"/>
      <c r="S474" s="20"/>
      <c r="T474" s="20"/>
      <c r="U474" s="20"/>
      <c r="V474" s="20"/>
      <c r="W474" s="20"/>
      <c r="X474" s="20"/>
      <c r="Y474" s="20"/>
      <c r="Z474" s="20"/>
      <c r="AA474" s="20"/>
      <c r="AB474" s="20"/>
      <c r="AC474" s="20"/>
      <c r="AD474" s="20"/>
      <c r="AE474" s="20"/>
      <c r="AF474" s="20"/>
      <c r="AG474" s="20"/>
      <c r="AH474" s="20"/>
      <c r="AI474" s="20"/>
    </row>
    <row r="475" spans="1:35" ht="12.75" customHeight="1">
      <c r="A475" s="89"/>
      <c r="B475" s="18"/>
      <c r="C475" s="20"/>
      <c r="D475" s="20"/>
      <c r="E475" s="18"/>
      <c r="F475" s="18"/>
      <c r="G475" s="18"/>
      <c r="H475" s="91"/>
      <c r="I475" s="20"/>
      <c r="J475" s="20"/>
      <c r="K475" s="20"/>
      <c r="L475" s="20"/>
      <c r="M475" s="20"/>
      <c r="N475" s="20"/>
      <c r="O475" s="20"/>
      <c r="P475" s="20"/>
      <c r="Q475" s="20"/>
      <c r="R475" s="20"/>
      <c r="S475" s="20"/>
      <c r="T475" s="20"/>
      <c r="U475" s="20"/>
      <c r="V475" s="20"/>
      <c r="W475" s="20"/>
      <c r="X475" s="20"/>
      <c r="Y475" s="20"/>
      <c r="Z475" s="20"/>
      <c r="AA475" s="20"/>
      <c r="AB475" s="20"/>
      <c r="AC475" s="20"/>
      <c r="AD475" s="20"/>
      <c r="AE475" s="20"/>
      <c r="AF475" s="20"/>
      <c r="AG475" s="20"/>
      <c r="AH475" s="20"/>
      <c r="AI475" s="20"/>
    </row>
    <row r="476" spans="1:35" ht="12.75" customHeight="1">
      <c r="A476" s="89"/>
      <c r="B476" s="18"/>
      <c r="C476" s="20"/>
      <c r="D476" s="20"/>
      <c r="E476" s="18"/>
      <c r="F476" s="18"/>
      <c r="G476" s="18"/>
      <c r="H476" s="91"/>
      <c r="I476" s="20"/>
      <c r="J476" s="20"/>
      <c r="K476" s="20"/>
      <c r="L476" s="20"/>
      <c r="M476" s="20"/>
      <c r="N476" s="20"/>
      <c r="O476" s="20"/>
      <c r="P476" s="20"/>
      <c r="Q476" s="20"/>
      <c r="R476" s="20"/>
      <c r="S476" s="20"/>
      <c r="T476" s="20"/>
      <c r="U476" s="20"/>
      <c r="V476" s="20"/>
      <c r="W476" s="20"/>
      <c r="X476" s="20"/>
      <c r="Y476" s="20"/>
      <c r="Z476" s="20"/>
      <c r="AA476" s="20"/>
      <c r="AB476" s="20"/>
      <c r="AC476" s="20"/>
      <c r="AD476" s="20"/>
      <c r="AE476" s="20"/>
      <c r="AF476" s="20"/>
      <c r="AG476" s="20"/>
      <c r="AH476" s="20"/>
      <c r="AI476" s="20"/>
    </row>
    <row r="477" spans="1:35" ht="12.75" customHeight="1">
      <c r="A477" s="89"/>
      <c r="B477" s="18"/>
      <c r="C477" s="20"/>
      <c r="D477" s="20"/>
      <c r="E477" s="18"/>
      <c r="F477" s="18"/>
      <c r="G477" s="18"/>
      <c r="H477" s="91"/>
      <c r="I477" s="20"/>
      <c r="J477" s="20"/>
      <c r="K477" s="20"/>
      <c r="L477" s="20"/>
      <c r="M477" s="20"/>
      <c r="N477" s="20"/>
      <c r="O477" s="20"/>
      <c r="P477" s="20"/>
      <c r="Q477" s="20"/>
      <c r="R477" s="20"/>
      <c r="S477" s="20"/>
      <c r="T477" s="20"/>
      <c r="U477" s="20"/>
      <c r="V477" s="20"/>
      <c r="W477" s="20"/>
      <c r="X477" s="20"/>
      <c r="Y477" s="20"/>
      <c r="Z477" s="20"/>
      <c r="AA477" s="20"/>
      <c r="AB477" s="20"/>
      <c r="AC477" s="20"/>
      <c r="AD477" s="20"/>
      <c r="AE477" s="20"/>
      <c r="AF477" s="20"/>
      <c r="AG477" s="20"/>
      <c r="AH477" s="20"/>
      <c r="AI477" s="20"/>
    </row>
    <row r="478" spans="1:35" ht="12.75" customHeight="1">
      <c r="A478" s="89"/>
      <c r="B478" s="18"/>
      <c r="C478" s="20"/>
      <c r="D478" s="20"/>
      <c r="E478" s="18"/>
      <c r="F478" s="18"/>
      <c r="G478" s="18"/>
      <c r="H478" s="91"/>
      <c r="I478" s="20"/>
      <c r="J478" s="20"/>
      <c r="K478" s="20"/>
      <c r="L478" s="20"/>
      <c r="M478" s="20"/>
      <c r="N478" s="20"/>
      <c r="O478" s="20"/>
      <c r="P478" s="20"/>
      <c r="Q478" s="20"/>
      <c r="R478" s="20"/>
      <c r="S478" s="20"/>
      <c r="T478" s="20"/>
      <c r="U478" s="20"/>
      <c r="V478" s="20"/>
      <c r="W478" s="20"/>
      <c r="X478" s="20"/>
      <c r="Y478" s="20"/>
      <c r="Z478" s="20"/>
      <c r="AA478" s="20"/>
      <c r="AB478" s="20"/>
      <c r="AC478" s="20"/>
      <c r="AD478" s="20"/>
      <c r="AE478" s="20"/>
      <c r="AF478" s="20"/>
      <c r="AG478" s="20"/>
      <c r="AH478" s="20"/>
      <c r="AI478" s="20"/>
    </row>
    <row r="479" spans="1:35" ht="12.75" customHeight="1">
      <c r="A479" s="89"/>
      <c r="B479" s="18"/>
      <c r="C479" s="20"/>
      <c r="D479" s="20"/>
      <c r="E479" s="18"/>
      <c r="F479" s="18"/>
      <c r="G479" s="18"/>
      <c r="H479" s="91"/>
      <c r="I479" s="20"/>
      <c r="J479" s="20"/>
      <c r="K479" s="20"/>
      <c r="L479" s="20"/>
      <c r="M479" s="20"/>
      <c r="N479" s="20"/>
      <c r="O479" s="20"/>
      <c r="P479" s="20"/>
      <c r="Q479" s="20"/>
      <c r="R479" s="20"/>
      <c r="S479" s="20"/>
      <c r="T479" s="20"/>
      <c r="U479" s="20"/>
      <c r="V479" s="20"/>
      <c r="W479" s="20"/>
      <c r="X479" s="20"/>
      <c r="Y479" s="20"/>
      <c r="Z479" s="20"/>
      <c r="AA479" s="20"/>
      <c r="AB479" s="20"/>
      <c r="AC479" s="20"/>
      <c r="AD479" s="20"/>
      <c r="AE479" s="20"/>
      <c r="AF479" s="20"/>
      <c r="AG479" s="20"/>
      <c r="AH479" s="20"/>
      <c r="AI479" s="20"/>
    </row>
    <row r="480" spans="1:35" ht="12.75" customHeight="1">
      <c r="A480" s="89"/>
      <c r="B480" s="18"/>
      <c r="C480" s="20"/>
      <c r="D480" s="20"/>
      <c r="E480" s="18"/>
      <c r="F480" s="18"/>
      <c r="G480" s="18"/>
      <c r="H480" s="91"/>
      <c r="I480" s="20"/>
      <c r="J480" s="20"/>
      <c r="K480" s="20"/>
      <c r="L480" s="20"/>
      <c r="M480" s="20"/>
      <c r="N480" s="20"/>
      <c r="O480" s="20"/>
      <c r="P480" s="20"/>
      <c r="Q480" s="20"/>
      <c r="R480" s="20"/>
      <c r="S480" s="20"/>
      <c r="T480" s="20"/>
      <c r="U480" s="20"/>
      <c r="V480" s="20"/>
      <c r="W480" s="20"/>
      <c r="X480" s="20"/>
      <c r="Y480" s="20"/>
      <c r="Z480" s="20"/>
      <c r="AA480" s="20"/>
      <c r="AB480" s="20"/>
      <c r="AC480" s="20"/>
      <c r="AD480" s="20"/>
      <c r="AE480" s="20"/>
      <c r="AF480" s="20"/>
      <c r="AG480" s="20"/>
      <c r="AH480" s="20"/>
      <c r="AI480" s="20"/>
    </row>
    <row r="481" spans="1:35" ht="12.75" customHeight="1">
      <c r="A481" s="89"/>
      <c r="B481" s="18"/>
      <c r="C481" s="20"/>
      <c r="D481" s="20"/>
      <c r="E481" s="18"/>
      <c r="F481" s="18"/>
      <c r="G481" s="18"/>
      <c r="H481" s="91"/>
      <c r="I481" s="20"/>
      <c r="J481" s="20"/>
      <c r="K481" s="20"/>
      <c r="L481" s="20"/>
      <c r="M481" s="20"/>
      <c r="N481" s="20"/>
      <c r="O481" s="20"/>
      <c r="P481" s="20"/>
      <c r="Q481" s="20"/>
      <c r="R481" s="20"/>
      <c r="S481" s="20"/>
      <c r="T481" s="20"/>
      <c r="U481" s="20"/>
      <c r="V481" s="20"/>
      <c r="W481" s="20"/>
      <c r="X481" s="20"/>
      <c r="Y481" s="20"/>
      <c r="Z481" s="20"/>
      <c r="AA481" s="20"/>
      <c r="AB481" s="20"/>
      <c r="AC481" s="20"/>
      <c r="AD481" s="20"/>
      <c r="AE481" s="20"/>
      <c r="AF481" s="20"/>
      <c r="AG481" s="20"/>
      <c r="AH481" s="20"/>
      <c r="AI481" s="20"/>
    </row>
    <row r="482" spans="1:35" ht="12.75" customHeight="1">
      <c r="A482" s="89"/>
      <c r="B482" s="18"/>
      <c r="C482" s="20"/>
      <c r="D482" s="20"/>
      <c r="E482" s="18"/>
      <c r="F482" s="18"/>
      <c r="G482" s="18"/>
      <c r="H482" s="91"/>
      <c r="I482" s="20"/>
      <c r="J482" s="20"/>
      <c r="K482" s="20"/>
      <c r="L482" s="20"/>
      <c r="M482" s="20"/>
      <c r="N482" s="20"/>
      <c r="O482" s="20"/>
      <c r="P482" s="20"/>
      <c r="Q482" s="20"/>
      <c r="R482" s="20"/>
      <c r="S482" s="20"/>
      <c r="T482" s="20"/>
      <c r="U482" s="20"/>
      <c r="V482" s="20"/>
      <c r="W482" s="20"/>
      <c r="X482" s="20"/>
      <c r="Y482" s="20"/>
      <c r="Z482" s="20"/>
      <c r="AA482" s="20"/>
      <c r="AB482" s="20"/>
      <c r="AC482" s="20"/>
      <c r="AD482" s="20"/>
      <c r="AE482" s="20"/>
      <c r="AF482" s="20"/>
      <c r="AG482" s="20"/>
      <c r="AH482" s="20"/>
      <c r="AI482" s="20"/>
    </row>
    <row r="483" spans="1:35" ht="12.75" customHeight="1">
      <c r="A483" s="89"/>
      <c r="B483" s="18"/>
      <c r="C483" s="20"/>
      <c r="D483" s="20"/>
      <c r="E483" s="18"/>
      <c r="F483" s="18"/>
      <c r="G483" s="18"/>
      <c r="H483" s="91"/>
      <c r="I483" s="20"/>
      <c r="J483" s="20"/>
      <c r="K483" s="20"/>
      <c r="L483" s="20"/>
      <c r="M483" s="20"/>
      <c r="N483" s="20"/>
      <c r="O483" s="20"/>
      <c r="P483" s="20"/>
      <c r="Q483" s="20"/>
      <c r="R483" s="20"/>
      <c r="S483" s="20"/>
      <c r="T483" s="20"/>
      <c r="U483" s="20"/>
      <c r="V483" s="20"/>
      <c r="W483" s="20"/>
      <c r="X483" s="20"/>
      <c r="Y483" s="20"/>
      <c r="Z483" s="20"/>
      <c r="AA483" s="20"/>
      <c r="AB483" s="20"/>
      <c r="AC483" s="20"/>
      <c r="AD483" s="20"/>
      <c r="AE483" s="20"/>
      <c r="AF483" s="20"/>
      <c r="AG483" s="20"/>
      <c r="AH483" s="20"/>
      <c r="AI483" s="20"/>
    </row>
    <row r="484" spans="1:35" ht="12.75" customHeight="1">
      <c r="A484" s="89"/>
      <c r="B484" s="18"/>
      <c r="C484" s="20"/>
      <c r="D484" s="20"/>
      <c r="E484" s="18"/>
      <c r="F484" s="18"/>
      <c r="G484" s="18"/>
      <c r="H484" s="91"/>
      <c r="I484" s="20"/>
      <c r="J484" s="20"/>
      <c r="K484" s="20"/>
      <c r="L484" s="20"/>
      <c r="M484" s="20"/>
      <c r="N484" s="20"/>
      <c r="O484" s="20"/>
      <c r="P484" s="20"/>
      <c r="Q484" s="20"/>
      <c r="R484" s="20"/>
      <c r="S484" s="20"/>
      <c r="T484" s="20"/>
      <c r="U484" s="20"/>
      <c r="V484" s="20"/>
      <c r="W484" s="20"/>
      <c r="X484" s="20"/>
      <c r="Y484" s="20"/>
      <c r="Z484" s="20"/>
      <c r="AA484" s="20"/>
      <c r="AB484" s="20"/>
      <c r="AC484" s="20"/>
      <c r="AD484" s="20"/>
      <c r="AE484" s="20"/>
      <c r="AF484" s="20"/>
      <c r="AG484" s="20"/>
      <c r="AH484" s="20"/>
      <c r="AI484" s="20"/>
    </row>
    <row r="485" spans="1:35" ht="12.75" customHeight="1">
      <c r="A485" s="89"/>
      <c r="B485" s="18"/>
      <c r="C485" s="20"/>
      <c r="D485" s="20"/>
      <c r="E485" s="18"/>
      <c r="F485" s="18"/>
      <c r="G485" s="18"/>
      <c r="H485" s="91"/>
      <c r="I485" s="20"/>
      <c r="J485" s="20"/>
      <c r="K485" s="20"/>
      <c r="L485" s="20"/>
      <c r="M485" s="20"/>
      <c r="N485" s="20"/>
      <c r="O485" s="20"/>
      <c r="P485" s="20"/>
      <c r="Q485" s="20"/>
      <c r="R485" s="20"/>
      <c r="S485" s="20"/>
      <c r="T485" s="20"/>
      <c r="U485" s="20"/>
      <c r="V485" s="20"/>
      <c r="W485" s="20"/>
      <c r="X485" s="20"/>
      <c r="Y485" s="20"/>
      <c r="Z485" s="20"/>
      <c r="AA485" s="20"/>
      <c r="AB485" s="20"/>
      <c r="AC485" s="20"/>
      <c r="AD485" s="20"/>
      <c r="AE485" s="20"/>
      <c r="AF485" s="20"/>
      <c r="AG485" s="20"/>
      <c r="AH485" s="20"/>
      <c r="AI485" s="20"/>
    </row>
    <row r="486" spans="1:35" ht="12.75" customHeight="1">
      <c r="A486" s="89"/>
      <c r="B486" s="18"/>
      <c r="C486" s="20"/>
      <c r="D486" s="20"/>
      <c r="E486" s="18"/>
      <c r="F486" s="18"/>
      <c r="G486" s="18"/>
      <c r="H486" s="91"/>
      <c r="I486" s="20"/>
      <c r="J486" s="20"/>
      <c r="K486" s="20"/>
      <c r="L486" s="20"/>
      <c r="M486" s="20"/>
      <c r="N486" s="20"/>
      <c r="O486" s="20"/>
      <c r="P486" s="20"/>
      <c r="Q486" s="20"/>
      <c r="R486" s="20"/>
      <c r="S486" s="20"/>
      <c r="T486" s="20"/>
      <c r="U486" s="20"/>
      <c r="V486" s="20"/>
      <c r="W486" s="20"/>
      <c r="X486" s="20"/>
      <c r="Y486" s="20"/>
      <c r="Z486" s="20"/>
      <c r="AA486" s="20"/>
      <c r="AB486" s="20"/>
      <c r="AC486" s="20"/>
      <c r="AD486" s="20"/>
      <c r="AE486" s="20"/>
      <c r="AF486" s="20"/>
      <c r="AG486" s="20"/>
      <c r="AH486" s="20"/>
      <c r="AI486" s="20"/>
    </row>
    <row r="487" spans="1:35" ht="12.75" customHeight="1">
      <c r="A487" s="89"/>
      <c r="B487" s="18"/>
      <c r="C487" s="20"/>
      <c r="D487" s="20"/>
      <c r="E487" s="18"/>
      <c r="F487" s="18"/>
      <c r="G487" s="18"/>
      <c r="H487" s="91"/>
      <c r="I487" s="20"/>
      <c r="J487" s="20"/>
      <c r="K487" s="20"/>
      <c r="L487" s="20"/>
      <c r="M487" s="20"/>
      <c r="N487" s="20"/>
      <c r="O487" s="20"/>
      <c r="P487" s="20"/>
      <c r="Q487" s="20"/>
      <c r="R487" s="20"/>
      <c r="S487" s="20"/>
      <c r="T487" s="20"/>
      <c r="U487" s="20"/>
      <c r="V487" s="20"/>
      <c r="W487" s="20"/>
      <c r="X487" s="20"/>
      <c r="Y487" s="20"/>
      <c r="Z487" s="20"/>
      <c r="AA487" s="20"/>
      <c r="AB487" s="20"/>
      <c r="AC487" s="20"/>
      <c r="AD487" s="20"/>
      <c r="AE487" s="20"/>
      <c r="AF487" s="20"/>
      <c r="AG487" s="20"/>
      <c r="AH487" s="20"/>
      <c r="AI487" s="20"/>
    </row>
    <row r="488" spans="1:35" ht="12.75" customHeight="1">
      <c r="A488" s="89"/>
      <c r="B488" s="18"/>
      <c r="C488" s="20"/>
      <c r="D488" s="20"/>
      <c r="E488" s="18"/>
      <c r="F488" s="18"/>
      <c r="G488" s="18"/>
      <c r="H488" s="91"/>
      <c r="I488" s="20"/>
      <c r="J488" s="20"/>
      <c r="K488" s="20"/>
      <c r="L488" s="20"/>
      <c r="M488" s="20"/>
      <c r="N488" s="20"/>
      <c r="O488" s="20"/>
      <c r="P488" s="20"/>
      <c r="Q488" s="20"/>
      <c r="R488" s="20"/>
      <c r="S488" s="20"/>
      <c r="T488" s="20"/>
      <c r="U488" s="20"/>
      <c r="V488" s="20"/>
      <c r="W488" s="20"/>
      <c r="X488" s="20"/>
      <c r="Y488" s="20"/>
      <c r="Z488" s="20"/>
      <c r="AA488" s="20"/>
      <c r="AB488" s="20"/>
      <c r="AC488" s="20"/>
      <c r="AD488" s="20"/>
      <c r="AE488" s="20"/>
      <c r="AF488" s="20"/>
      <c r="AG488" s="20"/>
      <c r="AH488" s="20"/>
      <c r="AI488" s="20"/>
    </row>
    <row r="489" spans="1:35" ht="12.75" customHeight="1">
      <c r="A489" s="89"/>
      <c r="B489" s="18"/>
      <c r="C489" s="20"/>
      <c r="D489" s="20"/>
      <c r="E489" s="18"/>
      <c r="F489" s="18"/>
      <c r="G489" s="18"/>
      <c r="H489" s="91"/>
      <c r="I489" s="20"/>
      <c r="J489" s="20"/>
      <c r="K489" s="20"/>
      <c r="L489" s="20"/>
      <c r="M489" s="20"/>
      <c r="N489" s="20"/>
      <c r="O489" s="20"/>
      <c r="P489" s="20"/>
      <c r="Q489" s="20"/>
      <c r="R489" s="20"/>
      <c r="S489" s="20"/>
      <c r="T489" s="20"/>
      <c r="U489" s="20"/>
      <c r="V489" s="20"/>
      <c r="W489" s="20"/>
      <c r="X489" s="20"/>
      <c r="Y489" s="20"/>
      <c r="Z489" s="20"/>
      <c r="AA489" s="20"/>
      <c r="AB489" s="20"/>
      <c r="AC489" s="20"/>
      <c r="AD489" s="20"/>
      <c r="AE489" s="20"/>
      <c r="AF489" s="20"/>
      <c r="AG489" s="20"/>
      <c r="AH489" s="20"/>
      <c r="AI489" s="20"/>
    </row>
    <row r="490" spans="1:35" ht="12.75" customHeight="1">
      <c r="A490" s="89"/>
      <c r="B490" s="18"/>
      <c r="C490" s="20"/>
      <c r="D490" s="20"/>
      <c r="E490" s="18"/>
      <c r="F490" s="18"/>
      <c r="G490" s="18"/>
      <c r="H490" s="91"/>
      <c r="I490" s="20"/>
      <c r="J490" s="20"/>
      <c r="K490" s="20"/>
      <c r="L490" s="20"/>
      <c r="M490" s="20"/>
      <c r="N490" s="20"/>
      <c r="O490" s="20"/>
      <c r="P490" s="20"/>
      <c r="Q490" s="20"/>
      <c r="R490" s="20"/>
      <c r="S490" s="20"/>
      <c r="T490" s="20"/>
      <c r="U490" s="20"/>
      <c r="V490" s="20"/>
      <c r="W490" s="20"/>
      <c r="X490" s="20"/>
      <c r="Y490" s="20"/>
      <c r="Z490" s="20"/>
      <c r="AA490" s="20"/>
      <c r="AB490" s="20"/>
      <c r="AC490" s="20"/>
      <c r="AD490" s="20"/>
      <c r="AE490" s="20"/>
      <c r="AF490" s="20"/>
      <c r="AG490" s="20"/>
      <c r="AH490" s="20"/>
      <c r="AI490" s="20"/>
    </row>
    <row r="491" spans="1:35" ht="12.75" customHeight="1">
      <c r="A491" s="89"/>
      <c r="B491" s="18"/>
      <c r="C491" s="20"/>
      <c r="D491" s="20"/>
      <c r="E491" s="18"/>
      <c r="F491" s="18"/>
      <c r="G491" s="18"/>
      <c r="H491" s="91"/>
      <c r="I491" s="20"/>
      <c r="J491" s="20"/>
      <c r="K491" s="20"/>
      <c r="L491" s="20"/>
      <c r="M491" s="20"/>
      <c r="N491" s="20"/>
      <c r="O491" s="20"/>
      <c r="P491" s="20"/>
      <c r="Q491" s="20"/>
      <c r="R491" s="20"/>
      <c r="S491" s="20"/>
      <c r="T491" s="20"/>
      <c r="U491" s="20"/>
      <c r="V491" s="20"/>
      <c r="W491" s="20"/>
      <c r="X491" s="20"/>
      <c r="Y491" s="20"/>
      <c r="Z491" s="20"/>
      <c r="AA491" s="20"/>
      <c r="AB491" s="20"/>
      <c r="AC491" s="20"/>
      <c r="AD491" s="20"/>
      <c r="AE491" s="20"/>
      <c r="AF491" s="20"/>
      <c r="AG491" s="20"/>
      <c r="AH491" s="20"/>
      <c r="AI491" s="20"/>
    </row>
    <row r="492" spans="1:35" ht="12.75" customHeight="1">
      <c r="A492" s="89"/>
      <c r="B492" s="18"/>
      <c r="C492" s="20"/>
      <c r="D492" s="20"/>
      <c r="E492" s="18"/>
      <c r="F492" s="18"/>
      <c r="G492" s="18"/>
      <c r="H492" s="91"/>
      <c r="I492" s="20"/>
      <c r="J492" s="20"/>
      <c r="K492" s="20"/>
      <c r="L492" s="20"/>
      <c r="M492" s="20"/>
      <c r="N492" s="20"/>
      <c r="O492" s="20"/>
      <c r="P492" s="20"/>
      <c r="Q492" s="20"/>
      <c r="R492" s="20"/>
      <c r="S492" s="20"/>
      <c r="T492" s="20"/>
      <c r="U492" s="20"/>
      <c r="V492" s="20"/>
      <c r="W492" s="20"/>
      <c r="X492" s="20"/>
      <c r="Y492" s="20"/>
      <c r="Z492" s="20"/>
      <c r="AA492" s="20"/>
      <c r="AB492" s="20"/>
      <c r="AC492" s="20"/>
      <c r="AD492" s="20"/>
      <c r="AE492" s="20"/>
      <c r="AF492" s="20"/>
      <c r="AG492" s="20"/>
      <c r="AH492" s="20"/>
      <c r="AI492" s="20"/>
    </row>
    <row r="493" spans="1:35" ht="12.75" customHeight="1">
      <c r="A493" s="89"/>
      <c r="B493" s="18"/>
      <c r="C493" s="20"/>
      <c r="D493" s="20"/>
      <c r="E493" s="18"/>
      <c r="F493" s="18"/>
      <c r="G493" s="18"/>
      <c r="H493" s="91"/>
      <c r="I493" s="20"/>
      <c r="J493" s="20"/>
      <c r="K493" s="20"/>
      <c r="L493" s="20"/>
      <c r="M493" s="20"/>
      <c r="N493" s="20"/>
      <c r="O493" s="20"/>
      <c r="P493" s="20"/>
      <c r="Q493" s="20"/>
      <c r="R493" s="20"/>
      <c r="S493" s="20"/>
      <c r="T493" s="20"/>
      <c r="U493" s="20"/>
      <c r="V493" s="20"/>
      <c r="W493" s="20"/>
      <c r="X493" s="20"/>
      <c r="Y493" s="20"/>
      <c r="Z493" s="20"/>
      <c r="AA493" s="20"/>
      <c r="AB493" s="20"/>
      <c r="AC493" s="20"/>
      <c r="AD493" s="20"/>
      <c r="AE493" s="20"/>
      <c r="AF493" s="20"/>
      <c r="AG493" s="20"/>
      <c r="AH493" s="20"/>
      <c r="AI493" s="20"/>
    </row>
    <row r="494" spans="1:35" ht="12.75" customHeight="1">
      <c r="A494" s="89"/>
      <c r="B494" s="18"/>
      <c r="C494" s="20"/>
      <c r="D494" s="20"/>
      <c r="E494" s="18"/>
      <c r="F494" s="18"/>
      <c r="G494" s="18"/>
      <c r="H494" s="91"/>
      <c r="I494" s="20"/>
      <c r="J494" s="20"/>
      <c r="K494" s="20"/>
      <c r="L494" s="20"/>
      <c r="M494" s="20"/>
      <c r="N494" s="20"/>
      <c r="O494" s="20"/>
      <c r="P494" s="20"/>
      <c r="Q494" s="20"/>
      <c r="R494" s="20"/>
      <c r="S494" s="20"/>
      <c r="T494" s="20"/>
      <c r="U494" s="20"/>
      <c r="V494" s="20"/>
      <c r="W494" s="20"/>
      <c r="X494" s="20"/>
      <c r="Y494" s="20"/>
      <c r="Z494" s="20"/>
      <c r="AA494" s="20"/>
      <c r="AB494" s="20"/>
      <c r="AC494" s="20"/>
      <c r="AD494" s="20"/>
      <c r="AE494" s="20"/>
      <c r="AF494" s="20"/>
      <c r="AG494" s="20"/>
      <c r="AH494" s="20"/>
      <c r="AI494" s="20"/>
    </row>
    <row r="495" spans="1:35" ht="12.75" customHeight="1">
      <c r="A495" s="89"/>
      <c r="B495" s="18"/>
      <c r="C495" s="20"/>
      <c r="D495" s="20"/>
      <c r="E495" s="18"/>
      <c r="F495" s="18"/>
      <c r="G495" s="18"/>
      <c r="H495" s="91"/>
      <c r="I495" s="20"/>
      <c r="J495" s="20"/>
      <c r="K495" s="20"/>
      <c r="L495" s="20"/>
      <c r="M495" s="20"/>
      <c r="N495" s="20"/>
      <c r="O495" s="20"/>
      <c r="P495" s="20"/>
      <c r="Q495" s="20"/>
      <c r="R495" s="20"/>
      <c r="S495" s="20"/>
      <c r="T495" s="20"/>
      <c r="U495" s="20"/>
      <c r="V495" s="20"/>
      <c r="W495" s="20"/>
      <c r="X495" s="20"/>
      <c r="Y495" s="20"/>
      <c r="Z495" s="20"/>
      <c r="AA495" s="20"/>
      <c r="AB495" s="20"/>
      <c r="AC495" s="20"/>
      <c r="AD495" s="20"/>
      <c r="AE495" s="20"/>
      <c r="AF495" s="20"/>
      <c r="AG495" s="20"/>
      <c r="AH495" s="20"/>
      <c r="AI495" s="20"/>
    </row>
    <row r="496" spans="1:35" ht="12.75" customHeight="1">
      <c r="A496" s="89"/>
      <c r="B496" s="18"/>
      <c r="C496" s="20"/>
      <c r="D496" s="20"/>
      <c r="E496" s="18"/>
      <c r="F496" s="18"/>
      <c r="G496" s="18"/>
      <c r="H496" s="91"/>
      <c r="I496" s="20"/>
      <c r="J496" s="20"/>
      <c r="K496" s="20"/>
      <c r="L496" s="20"/>
      <c r="M496" s="20"/>
      <c r="N496" s="20"/>
      <c r="O496" s="20"/>
      <c r="P496" s="20"/>
      <c r="Q496" s="20"/>
      <c r="R496" s="20"/>
      <c r="S496" s="20"/>
      <c r="T496" s="20"/>
      <c r="U496" s="20"/>
      <c r="V496" s="20"/>
      <c r="W496" s="20"/>
      <c r="X496" s="20"/>
      <c r="Y496" s="20"/>
      <c r="Z496" s="20"/>
      <c r="AA496" s="20"/>
      <c r="AB496" s="20"/>
      <c r="AC496" s="20"/>
      <c r="AD496" s="20"/>
      <c r="AE496" s="20"/>
      <c r="AF496" s="20"/>
      <c r="AG496" s="20"/>
      <c r="AH496" s="20"/>
      <c r="AI496" s="20"/>
    </row>
    <row r="497" spans="1:35" ht="12.75" customHeight="1">
      <c r="A497" s="89"/>
      <c r="B497" s="18"/>
      <c r="C497" s="20"/>
      <c r="D497" s="20"/>
      <c r="E497" s="18"/>
      <c r="F497" s="18"/>
      <c r="G497" s="18"/>
      <c r="H497" s="91"/>
      <c r="I497" s="20"/>
      <c r="J497" s="20"/>
      <c r="K497" s="20"/>
      <c r="L497" s="20"/>
      <c r="M497" s="20"/>
      <c r="N497" s="20"/>
      <c r="O497" s="20"/>
      <c r="P497" s="20"/>
      <c r="Q497" s="20"/>
      <c r="R497" s="20"/>
      <c r="S497" s="20"/>
      <c r="T497" s="20"/>
      <c r="U497" s="20"/>
      <c r="V497" s="20"/>
      <c r="W497" s="20"/>
      <c r="X497" s="20"/>
      <c r="Y497" s="20"/>
      <c r="Z497" s="20"/>
      <c r="AA497" s="20"/>
      <c r="AB497" s="20"/>
      <c r="AC497" s="20"/>
      <c r="AD497" s="20"/>
      <c r="AE497" s="20"/>
      <c r="AF497" s="20"/>
      <c r="AG497" s="20"/>
      <c r="AH497" s="20"/>
      <c r="AI497" s="20"/>
    </row>
    <row r="498" spans="1:35" ht="12.75" customHeight="1">
      <c r="A498" s="89"/>
      <c r="B498" s="18"/>
      <c r="C498" s="20"/>
      <c r="D498" s="20"/>
      <c r="E498" s="18"/>
      <c r="F498" s="18"/>
      <c r="G498" s="18"/>
      <c r="H498" s="91"/>
      <c r="I498" s="20"/>
      <c r="J498" s="20"/>
      <c r="K498" s="20"/>
      <c r="L498" s="20"/>
      <c r="M498" s="20"/>
      <c r="N498" s="20"/>
      <c r="O498" s="20"/>
      <c r="P498" s="20"/>
      <c r="Q498" s="20"/>
      <c r="R498" s="20"/>
      <c r="S498" s="20"/>
      <c r="T498" s="20"/>
      <c r="U498" s="20"/>
      <c r="V498" s="20"/>
      <c r="W498" s="20"/>
      <c r="X498" s="20"/>
      <c r="Y498" s="20"/>
      <c r="Z498" s="20"/>
      <c r="AA498" s="20"/>
      <c r="AB498" s="20"/>
      <c r="AC498" s="20"/>
      <c r="AD498" s="20"/>
      <c r="AE498" s="20"/>
      <c r="AF498" s="20"/>
      <c r="AG498" s="20"/>
      <c r="AH498" s="20"/>
      <c r="AI498" s="20"/>
    </row>
    <row r="499" spans="1:35" ht="12.75" customHeight="1">
      <c r="A499" s="89"/>
      <c r="B499" s="18"/>
      <c r="C499" s="20"/>
      <c r="D499" s="20"/>
      <c r="E499" s="18"/>
      <c r="F499" s="18"/>
      <c r="G499" s="18"/>
      <c r="H499" s="91"/>
      <c r="I499" s="20"/>
      <c r="J499" s="20"/>
      <c r="K499" s="20"/>
      <c r="L499" s="20"/>
      <c r="M499" s="20"/>
      <c r="N499" s="20"/>
      <c r="O499" s="20"/>
      <c r="P499" s="20"/>
      <c r="Q499" s="20"/>
      <c r="R499" s="20"/>
      <c r="S499" s="20"/>
      <c r="T499" s="20"/>
      <c r="U499" s="20"/>
      <c r="V499" s="20"/>
      <c r="W499" s="20"/>
      <c r="X499" s="20"/>
      <c r="Y499" s="20"/>
      <c r="Z499" s="20"/>
      <c r="AA499" s="20"/>
      <c r="AB499" s="20"/>
      <c r="AC499" s="20"/>
      <c r="AD499" s="20"/>
      <c r="AE499" s="20"/>
      <c r="AF499" s="20"/>
      <c r="AG499" s="20"/>
      <c r="AH499" s="20"/>
      <c r="AI499" s="20"/>
    </row>
    <row r="500" spans="1:35" ht="12.75" customHeight="1">
      <c r="A500" s="89"/>
      <c r="B500" s="18"/>
      <c r="C500" s="20"/>
      <c r="D500" s="20"/>
      <c r="E500" s="18"/>
      <c r="F500" s="18"/>
      <c r="G500" s="18"/>
      <c r="H500" s="91"/>
      <c r="I500" s="20"/>
      <c r="J500" s="20"/>
      <c r="K500" s="20"/>
      <c r="L500" s="20"/>
      <c r="M500" s="20"/>
      <c r="N500" s="20"/>
      <c r="O500" s="20"/>
      <c r="P500" s="20"/>
      <c r="Q500" s="20"/>
      <c r="R500" s="20"/>
      <c r="S500" s="20"/>
      <c r="T500" s="20"/>
      <c r="U500" s="20"/>
      <c r="V500" s="20"/>
      <c r="W500" s="20"/>
      <c r="X500" s="20"/>
      <c r="Y500" s="20"/>
      <c r="Z500" s="20"/>
      <c r="AA500" s="20"/>
      <c r="AB500" s="20"/>
      <c r="AC500" s="20"/>
      <c r="AD500" s="20"/>
      <c r="AE500" s="20"/>
      <c r="AF500" s="20"/>
      <c r="AG500" s="20"/>
      <c r="AH500" s="20"/>
      <c r="AI500" s="20"/>
    </row>
  </sheetData>
  <mergeCells count="3">
    <mergeCell ref="A5:B5"/>
    <mergeCell ref="C5:D5"/>
    <mergeCell ref="B7:C7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480"/>
  <sheetViews>
    <sheetView zoomScale="85" zoomScaleNormal="85" workbookViewId="0">
      <selection activeCell="D24" sqref="D24"/>
    </sheetView>
  </sheetViews>
  <sheetFormatPr defaultColWidth="17.28515625" defaultRowHeight="15" customHeight="1"/>
  <cols>
    <col min="1" max="1" width="4.42578125" customWidth="1"/>
    <col min="2" max="2" width="10.28515625" customWidth="1"/>
    <col min="3" max="3" width="10.28515625" hidden="1" customWidth="1"/>
    <col min="4" max="4" width="32.140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4" width="14" customWidth="1"/>
    <col min="15" max="15" width="15.85546875" customWidth="1"/>
    <col min="16" max="16" width="14.5703125" customWidth="1"/>
    <col min="17" max="17" width="17.7109375" customWidth="1"/>
    <col min="18" max="18" width="5.7109375" hidden="1" customWidth="1"/>
    <col min="19" max="19" width="12.7109375" customWidth="1"/>
    <col min="20" max="20" width="8.28515625" customWidth="1"/>
    <col min="21" max="38" width="9.28515625" customWidth="1"/>
  </cols>
  <sheetData>
    <row r="1" spans="1:38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38" ht="12" customHeight="1">
      <c r="A2" s="22"/>
      <c r="B2" s="22"/>
      <c r="C2" s="22"/>
      <c r="D2" s="22"/>
      <c r="E2" s="22"/>
      <c r="F2" s="92"/>
      <c r="G2" s="92"/>
      <c r="H2" s="92"/>
      <c r="I2" s="92"/>
      <c r="J2" s="22"/>
      <c r="K2" s="92"/>
      <c r="L2" s="92"/>
      <c r="M2" s="92"/>
      <c r="N2" s="22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38" ht="12.75" customHeight="1">
      <c r="A3" s="22"/>
      <c r="B3" s="2"/>
      <c r="C3" s="2"/>
      <c r="D3" s="2"/>
      <c r="E3" s="2"/>
      <c r="F3" s="2"/>
      <c r="G3" s="2"/>
      <c r="H3" s="2"/>
      <c r="I3" s="2"/>
      <c r="J3" s="3"/>
      <c r="K3" s="93"/>
      <c r="L3" s="92"/>
      <c r="M3" s="92"/>
      <c r="N3" s="22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38" ht="12.75" customHeight="1">
      <c r="A4" s="22"/>
      <c r="B4" s="2"/>
      <c r="C4" s="2"/>
      <c r="D4" s="2"/>
      <c r="E4" s="2"/>
      <c r="F4" s="2"/>
      <c r="G4" s="2"/>
      <c r="H4" s="2"/>
      <c r="I4" s="94"/>
      <c r="J4" s="3"/>
      <c r="K4" s="93"/>
      <c r="L4" s="92"/>
      <c r="M4" s="92"/>
      <c r="N4" s="22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38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9"/>
      <c r="M5" s="95" t="s">
        <v>287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38" ht="20.25" customHeight="1">
      <c r="A6" s="96" t="s">
        <v>889</v>
      </c>
      <c r="D6" s="1"/>
      <c r="E6" s="1"/>
      <c r="F6" s="6"/>
      <c r="G6" s="6"/>
      <c r="H6" s="6"/>
      <c r="I6" s="6"/>
      <c r="J6" s="1"/>
      <c r="K6" s="6"/>
      <c r="L6" s="6"/>
      <c r="M6" s="97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38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7">
        <f>Main!B10</f>
        <v>44550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38" ht="12.75" customHeight="1">
      <c r="B8" s="98" t="s">
        <v>578</v>
      </c>
      <c r="C8" s="98"/>
      <c r="D8" s="98"/>
      <c r="E8" s="98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38" ht="38.25" customHeight="1">
      <c r="A9" s="99" t="s">
        <v>16</v>
      </c>
      <c r="B9" s="100" t="s">
        <v>568</v>
      </c>
      <c r="C9" s="100"/>
      <c r="D9" s="101" t="s">
        <v>579</v>
      </c>
      <c r="E9" s="100" t="s">
        <v>580</v>
      </c>
      <c r="F9" s="100" t="s">
        <v>581</v>
      </c>
      <c r="G9" s="100" t="s">
        <v>582</v>
      </c>
      <c r="H9" s="100" t="s">
        <v>583</v>
      </c>
      <c r="I9" s="100" t="s">
        <v>584</v>
      </c>
      <c r="J9" s="99" t="s">
        <v>585</v>
      </c>
      <c r="K9" s="100" t="s">
        <v>586</v>
      </c>
      <c r="L9" s="102" t="s">
        <v>587</v>
      </c>
      <c r="M9" s="102" t="s">
        <v>588</v>
      </c>
      <c r="N9" s="100" t="s">
        <v>589</v>
      </c>
      <c r="O9" s="101" t="s">
        <v>590</v>
      </c>
      <c r="P9" s="100" t="s">
        <v>829</v>
      </c>
      <c r="Q9" s="1"/>
      <c r="R9" s="6"/>
      <c r="S9" s="1"/>
      <c r="T9" s="1"/>
      <c r="U9" s="1"/>
      <c r="V9" s="1"/>
      <c r="W9" s="1"/>
      <c r="X9" s="1"/>
    </row>
    <row r="10" spans="1:38" ht="12.75" customHeight="1">
      <c r="A10" s="474">
        <v>1</v>
      </c>
      <c r="B10" s="424">
        <v>44474</v>
      </c>
      <c r="C10" s="475"/>
      <c r="D10" s="476" t="s">
        <v>118</v>
      </c>
      <c r="E10" s="477" t="s">
        <v>593</v>
      </c>
      <c r="F10" s="335">
        <v>720</v>
      </c>
      <c r="G10" s="335">
        <v>660</v>
      </c>
      <c r="H10" s="477">
        <v>675</v>
      </c>
      <c r="I10" s="478" t="s">
        <v>830</v>
      </c>
      <c r="J10" s="331" t="s">
        <v>882</v>
      </c>
      <c r="K10" s="331">
        <f t="shared" ref="K10:K11" si="0">H10-F10</f>
        <v>-45</v>
      </c>
      <c r="L10" s="332">
        <f t="shared" ref="L10:L16" si="1">(F10*-0.7)/100</f>
        <v>-5.0399999999999991</v>
      </c>
      <c r="M10" s="333">
        <f t="shared" ref="M10:M11" si="2">(K10+L10)/F10</f>
        <v>-6.9499999999999992E-2</v>
      </c>
      <c r="N10" s="331" t="s">
        <v>604</v>
      </c>
      <c r="O10" s="334">
        <v>44543</v>
      </c>
      <c r="P10" s="335"/>
      <c r="Q10" s="1"/>
      <c r="R10" s="1" t="s">
        <v>592</v>
      </c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</row>
    <row r="11" spans="1:38" s="314" customFormat="1" ht="12.75" customHeight="1">
      <c r="A11" s="324">
        <v>2</v>
      </c>
      <c r="B11" s="325">
        <v>44495</v>
      </c>
      <c r="C11" s="326"/>
      <c r="D11" s="327" t="s">
        <v>126</v>
      </c>
      <c r="E11" s="328" t="s">
        <v>593</v>
      </c>
      <c r="F11" s="329">
        <v>1490</v>
      </c>
      <c r="G11" s="329">
        <v>1395</v>
      </c>
      <c r="H11" s="328">
        <v>1395</v>
      </c>
      <c r="I11" s="330" t="s">
        <v>841</v>
      </c>
      <c r="J11" s="331" t="s">
        <v>719</v>
      </c>
      <c r="K11" s="331">
        <f t="shared" si="0"/>
        <v>-95</v>
      </c>
      <c r="L11" s="332">
        <f t="shared" si="1"/>
        <v>-10.43</v>
      </c>
      <c r="M11" s="333">
        <f t="shared" si="2"/>
        <v>-7.0758389261744978E-2</v>
      </c>
      <c r="N11" s="331" t="s">
        <v>604</v>
      </c>
      <c r="O11" s="334">
        <v>44547</v>
      </c>
      <c r="P11" s="335"/>
      <c r="Q11" s="313"/>
      <c r="R11" s="313" t="s">
        <v>592</v>
      </c>
      <c r="S11" s="313"/>
      <c r="T11" s="313"/>
      <c r="U11" s="313"/>
      <c r="V11" s="313"/>
      <c r="W11" s="313"/>
      <c r="X11" s="313"/>
      <c r="Y11" s="313"/>
      <c r="Z11" s="313"/>
      <c r="AA11" s="313"/>
      <c r="AB11" s="313"/>
      <c r="AC11" s="313"/>
      <c r="AD11" s="313"/>
      <c r="AE11" s="313"/>
      <c r="AF11" s="313"/>
      <c r="AG11" s="313"/>
      <c r="AH11" s="313"/>
      <c r="AI11" s="313"/>
      <c r="AJ11" s="313"/>
      <c r="AK11" s="313"/>
      <c r="AL11" s="313"/>
    </row>
    <row r="12" spans="1:38" s="262" customFormat="1" ht="12.75" customHeight="1">
      <c r="A12" s="324">
        <v>3</v>
      </c>
      <c r="B12" s="325">
        <v>44525</v>
      </c>
      <c r="C12" s="326"/>
      <c r="D12" s="327" t="s">
        <v>407</v>
      </c>
      <c r="E12" s="328" t="s">
        <v>593</v>
      </c>
      <c r="F12" s="329">
        <v>772.5</v>
      </c>
      <c r="G12" s="329">
        <v>730</v>
      </c>
      <c r="H12" s="328">
        <v>730</v>
      </c>
      <c r="I12" s="330" t="s">
        <v>870</v>
      </c>
      <c r="J12" s="331" t="s">
        <v>882</v>
      </c>
      <c r="K12" s="331">
        <f t="shared" ref="K12" si="3">H12-F12</f>
        <v>-42.5</v>
      </c>
      <c r="L12" s="332">
        <f t="shared" si="1"/>
        <v>-5.4074999999999998</v>
      </c>
      <c r="M12" s="333">
        <f t="shared" ref="M12" si="4">(K12+L12)/F12</f>
        <v>-6.2016181229773461E-2</v>
      </c>
      <c r="N12" s="331" t="s">
        <v>604</v>
      </c>
      <c r="O12" s="334">
        <v>44531</v>
      </c>
      <c r="P12" s="335"/>
      <c r="Q12" s="261"/>
      <c r="R12" s="261" t="s">
        <v>592</v>
      </c>
      <c r="S12" s="261"/>
      <c r="T12" s="261"/>
      <c r="U12" s="261"/>
      <c r="V12" s="261"/>
      <c r="W12" s="261"/>
      <c r="X12" s="261"/>
      <c r="Y12" s="261"/>
      <c r="Z12" s="261"/>
      <c r="AA12" s="261"/>
      <c r="AB12" s="261"/>
      <c r="AC12" s="261"/>
      <c r="AD12" s="261"/>
      <c r="AE12" s="261"/>
      <c r="AF12" s="261"/>
      <c r="AG12" s="261"/>
      <c r="AH12" s="261"/>
      <c r="AI12" s="261"/>
      <c r="AJ12" s="261"/>
      <c r="AK12" s="261"/>
      <c r="AL12" s="261"/>
    </row>
    <row r="13" spans="1:38" s="262" customFormat="1" ht="12.75" customHeight="1">
      <c r="A13" s="376">
        <v>4</v>
      </c>
      <c r="B13" s="377">
        <v>44525</v>
      </c>
      <c r="C13" s="378"/>
      <c r="D13" s="379" t="s">
        <v>266</v>
      </c>
      <c r="E13" s="380" t="s">
        <v>593</v>
      </c>
      <c r="F13" s="381">
        <v>2065</v>
      </c>
      <c r="G13" s="381">
        <v>1950</v>
      </c>
      <c r="H13" s="380">
        <v>2155</v>
      </c>
      <c r="I13" s="382" t="s">
        <v>871</v>
      </c>
      <c r="J13" s="271" t="s">
        <v>911</v>
      </c>
      <c r="K13" s="271">
        <f t="shared" ref="K13" si="5">H13-F13</f>
        <v>90</v>
      </c>
      <c r="L13" s="272">
        <f t="shared" si="1"/>
        <v>-14.455</v>
      </c>
      <c r="M13" s="273">
        <f t="shared" ref="M13" si="6">(K13+L13)/F13</f>
        <v>3.6583535108958835E-2</v>
      </c>
      <c r="N13" s="271" t="s">
        <v>591</v>
      </c>
      <c r="O13" s="274">
        <v>44530</v>
      </c>
      <c r="P13" s="270"/>
      <c r="Q13" s="261"/>
      <c r="R13" s="261" t="s">
        <v>592</v>
      </c>
      <c r="S13" s="261"/>
      <c r="T13" s="261"/>
      <c r="U13" s="261"/>
      <c r="V13" s="261"/>
      <c r="W13" s="261"/>
      <c r="X13" s="261"/>
      <c r="Y13" s="261"/>
      <c r="Z13" s="261"/>
      <c r="AA13" s="261"/>
      <c r="AB13" s="261"/>
      <c r="AC13" s="261"/>
      <c r="AD13" s="261"/>
      <c r="AE13" s="261"/>
      <c r="AF13" s="261"/>
      <c r="AG13" s="261"/>
      <c r="AH13" s="261"/>
      <c r="AI13" s="261"/>
      <c r="AJ13" s="261"/>
      <c r="AK13" s="261"/>
      <c r="AL13" s="261"/>
    </row>
    <row r="14" spans="1:38" s="262" customFormat="1" ht="12.75" customHeight="1">
      <c r="A14" s="346">
        <v>5</v>
      </c>
      <c r="B14" s="362">
        <v>44526</v>
      </c>
      <c r="C14" s="347"/>
      <c r="D14" s="348" t="s">
        <v>522</v>
      </c>
      <c r="E14" s="349" t="s">
        <v>593</v>
      </c>
      <c r="F14" s="350">
        <v>2160</v>
      </c>
      <c r="G14" s="350">
        <v>2030</v>
      </c>
      <c r="H14" s="349">
        <v>2290</v>
      </c>
      <c r="I14" s="351" t="s">
        <v>826</v>
      </c>
      <c r="J14" s="103" t="s">
        <v>881</v>
      </c>
      <c r="K14" s="103">
        <f t="shared" ref="K14:K15" si="7">H14-F14</f>
        <v>130</v>
      </c>
      <c r="L14" s="104">
        <f t="shared" si="1"/>
        <v>-15.12</v>
      </c>
      <c r="M14" s="105">
        <f t="shared" ref="M14:M15" si="8">(K14+L14)/F14</f>
        <v>5.3185185185185183E-2</v>
      </c>
      <c r="N14" s="103" t="s">
        <v>591</v>
      </c>
      <c r="O14" s="106">
        <v>44531</v>
      </c>
      <c r="P14" s="269"/>
      <c r="Q14" s="261"/>
      <c r="R14" s="261" t="s">
        <v>592</v>
      </c>
      <c r="S14" s="261"/>
      <c r="T14" s="261"/>
      <c r="U14" s="261"/>
      <c r="V14" s="261"/>
      <c r="W14" s="261"/>
      <c r="X14" s="261"/>
      <c r="Y14" s="261"/>
      <c r="Z14" s="261"/>
      <c r="AA14" s="261"/>
      <c r="AB14" s="261"/>
      <c r="AC14" s="261"/>
      <c r="AD14" s="261"/>
      <c r="AE14" s="261"/>
      <c r="AF14" s="261"/>
      <c r="AG14" s="261"/>
      <c r="AH14" s="261"/>
      <c r="AI14" s="261"/>
      <c r="AJ14" s="261"/>
      <c r="AK14" s="261"/>
      <c r="AL14" s="261"/>
    </row>
    <row r="15" spans="1:38" s="262" customFormat="1" ht="12.75" customHeight="1">
      <c r="A15" s="346">
        <v>6</v>
      </c>
      <c r="B15" s="362">
        <v>44526</v>
      </c>
      <c r="C15" s="347"/>
      <c r="D15" s="348" t="s">
        <v>71</v>
      </c>
      <c r="E15" s="349" t="s">
        <v>593</v>
      </c>
      <c r="F15" s="350">
        <v>201</v>
      </c>
      <c r="G15" s="350">
        <v>189</v>
      </c>
      <c r="H15" s="349">
        <v>213.5</v>
      </c>
      <c r="I15" s="351" t="s">
        <v>874</v>
      </c>
      <c r="J15" s="103" t="s">
        <v>926</v>
      </c>
      <c r="K15" s="103">
        <f t="shared" si="7"/>
        <v>12.5</v>
      </c>
      <c r="L15" s="104">
        <f t="shared" si="1"/>
        <v>-1.4069999999999998</v>
      </c>
      <c r="M15" s="105">
        <f t="shared" si="8"/>
        <v>5.5189054726368161E-2</v>
      </c>
      <c r="N15" s="103" t="s">
        <v>591</v>
      </c>
      <c r="O15" s="106">
        <v>44537</v>
      </c>
      <c r="P15" s="269"/>
      <c r="Q15" s="261"/>
      <c r="R15" s="261" t="s">
        <v>592</v>
      </c>
      <c r="S15" s="261"/>
      <c r="T15" s="261"/>
      <c r="U15" s="261"/>
      <c r="V15" s="261"/>
      <c r="W15" s="261"/>
      <c r="X15" s="261"/>
      <c r="Y15" s="261"/>
      <c r="Z15" s="261"/>
      <c r="AA15" s="261"/>
      <c r="AB15" s="261"/>
      <c r="AC15" s="261"/>
      <c r="AD15" s="261"/>
      <c r="AE15" s="261"/>
      <c r="AF15" s="261"/>
      <c r="AG15" s="261"/>
      <c r="AH15" s="261"/>
      <c r="AI15" s="261"/>
      <c r="AJ15" s="261"/>
      <c r="AK15" s="261"/>
      <c r="AL15" s="261"/>
    </row>
    <row r="16" spans="1:38" s="262" customFormat="1" ht="12.75" customHeight="1">
      <c r="A16" s="346">
        <v>7</v>
      </c>
      <c r="B16" s="362">
        <v>44531</v>
      </c>
      <c r="C16" s="347"/>
      <c r="D16" s="348" t="s">
        <v>554</v>
      </c>
      <c r="E16" s="349" t="s">
        <v>593</v>
      </c>
      <c r="F16" s="350">
        <v>1970</v>
      </c>
      <c r="G16" s="350">
        <v>1845</v>
      </c>
      <c r="H16" s="349">
        <v>2115</v>
      </c>
      <c r="I16" s="351" t="s">
        <v>887</v>
      </c>
      <c r="J16" s="103" t="s">
        <v>926</v>
      </c>
      <c r="K16" s="103">
        <f t="shared" ref="K16" si="9">H16-F16</f>
        <v>145</v>
      </c>
      <c r="L16" s="104">
        <f t="shared" si="1"/>
        <v>-13.79</v>
      </c>
      <c r="M16" s="105">
        <f t="shared" ref="M16" si="10">(K16+L16)/F16</f>
        <v>6.660406091370559E-2</v>
      </c>
      <c r="N16" s="103" t="s">
        <v>591</v>
      </c>
      <c r="O16" s="106">
        <v>44544</v>
      </c>
      <c r="P16" s="269"/>
      <c r="Q16" s="261"/>
      <c r="R16" s="261" t="s">
        <v>592</v>
      </c>
      <c r="S16" s="261"/>
      <c r="T16" s="261"/>
      <c r="U16" s="261"/>
      <c r="V16" s="261"/>
      <c r="W16" s="261"/>
      <c r="X16" s="261"/>
      <c r="Y16" s="261"/>
      <c r="Z16" s="261"/>
      <c r="AA16" s="261"/>
      <c r="AB16" s="261"/>
      <c r="AC16" s="261"/>
      <c r="AD16" s="261"/>
      <c r="AE16" s="261"/>
      <c r="AF16" s="261"/>
      <c r="AG16" s="261"/>
      <c r="AH16" s="261"/>
      <c r="AI16" s="261"/>
      <c r="AJ16" s="261"/>
      <c r="AK16" s="261"/>
      <c r="AL16" s="261"/>
    </row>
    <row r="17" spans="1:38" s="262" customFormat="1" ht="12.75" customHeight="1">
      <c r="A17" s="355">
        <v>8</v>
      </c>
      <c r="B17" s="263">
        <v>44532</v>
      </c>
      <c r="C17" s="357"/>
      <c r="D17" s="358" t="s">
        <v>251</v>
      </c>
      <c r="E17" s="359" t="s">
        <v>593</v>
      </c>
      <c r="F17" s="360" t="s">
        <v>903</v>
      </c>
      <c r="G17" s="360">
        <v>414</v>
      </c>
      <c r="H17" s="359"/>
      <c r="I17" s="361" t="s">
        <v>904</v>
      </c>
      <c r="J17" s="305" t="s">
        <v>594</v>
      </c>
      <c r="K17" s="305"/>
      <c r="L17" s="306"/>
      <c r="M17" s="307"/>
      <c r="N17" s="305"/>
      <c r="O17" s="308"/>
      <c r="P17" s="107">
        <f>VLOOKUP(D17,'MidCap Intra'!B42:C535,2,0)</f>
        <v>417.85</v>
      </c>
      <c r="Q17" s="261"/>
      <c r="R17" s="261" t="s">
        <v>592</v>
      </c>
      <c r="S17" s="261"/>
      <c r="T17" s="261"/>
      <c r="U17" s="261"/>
      <c r="V17" s="261"/>
      <c r="W17" s="261"/>
      <c r="X17" s="261"/>
      <c r="Y17" s="261"/>
      <c r="Z17" s="261"/>
      <c r="AA17" s="261"/>
      <c r="AB17" s="261"/>
      <c r="AC17" s="261"/>
      <c r="AD17" s="261"/>
      <c r="AE17" s="261"/>
      <c r="AF17" s="261"/>
      <c r="AG17" s="261"/>
      <c r="AH17" s="261"/>
      <c r="AI17" s="261"/>
      <c r="AJ17" s="261"/>
      <c r="AK17" s="261"/>
      <c r="AL17" s="261"/>
    </row>
    <row r="18" spans="1:38" s="262" customFormat="1" ht="12.75" customHeight="1">
      <c r="A18" s="355">
        <v>9</v>
      </c>
      <c r="B18" s="263">
        <v>44532</v>
      </c>
      <c r="C18" s="357"/>
      <c r="D18" s="358" t="s">
        <v>136</v>
      </c>
      <c r="E18" s="359" t="s">
        <v>593</v>
      </c>
      <c r="F18" s="360" t="s">
        <v>905</v>
      </c>
      <c r="G18" s="360">
        <v>109</v>
      </c>
      <c r="H18" s="359"/>
      <c r="I18" s="361" t="s">
        <v>906</v>
      </c>
      <c r="J18" s="305" t="s">
        <v>594</v>
      </c>
      <c r="K18" s="305"/>
      <c r="L18" s="306"/>
      <c r="M18" s="307"/>
      <c r="N18" s="305"/>
      <c r="O18" s="308"/>
      <c r="P18" s="107">
        <f>VLOOKUP(D18,'MidCap Intra'!B43:C536,2,0)</f>
        <v>112.85</v>
      </c>
      <c r="Q18" s="261"/>
      <c r="R18" s="261" t="s">
        <v>592</v>
      </c>
      <c r="S18" s="261"/>
      <c r="T18" s="261"/>
      <c r="U18" s="261"/>
      <c r="V18" s="261"/>
      <c r="W18" s="261"/>
      <c r="X18" s="261"/>
      <c r="Y18" s="261"/>
      <c r="Z18" s="261"/>
      <c r="AA18" s="261"/>
      <c r="AB18" s="261"/>
      <c r="AC18" s="261"/>
      <c r="AD18" s="261"/>
      <c r="AE18" s="261"/>
      <c r="AF18" s="261"/>
      <c r="AG18" s="261"/>
      <c r="AH18" s="261"/>
      <c r="AI18" s="261"/>
      <c r="AJ18" s="261"/>
      <c r="AK18" s="261"/>
      <c r="AL18" s="261"/>
    </row>
    <row r="19" spans="1:38" s="262" customFormat="1" ht="12.75" customHeight="1">
      <c r="A19" s="324">
        <v>10</v>
      </c>
      <c r="B19" s="496">
        <v>44543</v>
      </c>
      <c r="C19" s="326"/>
      <c r="D19" s="327" t="s">
        <v>134</v>
      </c>
      <c r="E19" s="328" t="s">
        <v>593</v>
      </c>
      <c r="F19" s="329">
        <v>272</v>
      </c>
      <c r="G19" s="329">
        <v>255</v>
      </c>
      <c r="H19" s="328">
        <v>255</v>
      </c>
      <c r="I19" s="330" t="s">
        <v>952</v>
      </c>
      <c r="J19" s="331" t="s">
        <v>1028</v>
      </c>
      <c r="K19" s="331">
        <f t="shared" ref="K19" si="11">H19-F19</f>
        <v>-17</v>
      </c>
      <c r="L19" s="332">
        <f>(F19*-0.7)/100</f>
        <v>-1.9039999999999997</v>
      </c>
      <c r="M19" s="333">
        <f t="shared" ref="M19" si="12">(K19+L19)/F19</f>
        <v>-6.9500000000000006E-2</v>
      </c>
      <c r="N19" s="331" t="s">
        <v>604</v>
      </c>
      <c r="O19" s="334">
        <v>44547</v>
      </c>
      <c r="P19" s="335"/>
      <c r="Q19" s="261"/>
      <c r="R19" s="261" t="s">
        <v>592</v>
      </c>
      <c r="S19" s="261"/>
      <c r="T19" s="261"/>
      <c r="U19" s="261"/>
      <c r="V19" s="261"/>
      <c r="W19" s="261"/>
      <c r="X19" s="261"/>
      <c r="Y19" s="261"/>
      <c r="Z19" s="261"/>
      <c r="AA19" s="261"/>
      <c r="AB19" s="261"/>
      <c r="AC19" s="261"/>
      <c r="AD19" s="261"/>
      <c r="AE19" s="261"/>
      <c r="AF19" s="261"/>
      <c r="AG19" s="261"/>
      <c r="AH19" s="261"/>
      <c r="AI19" s="261"/>
      <c r="AJ19" s="261"/>
      <c r="AK19" s="261"/>
      <c r="AL19" s="261"/>
    </row>
    <row r="20" spans="1:38" s="262" customFormat="1" ht="12.75" customHeight="1">
      <c r="A20" s="355">
        <v>11</v>
      </c>
      <c r="B20" s="356">
        <v>44544</v>
      </c>
      <c r="C20" s="357"/>
      <c r="D20" s="358" t="s">
        <v>118</v>
      </c>
      <c r="E20" s="359" t="s">
        <v>593</v>
      </c>
      <c r="F20" s="360" t="s">
        <v>960</v>
      </c>
      <c r="G20" s="360">
        <v>635</v>
      </c>
      <c r="H20" s="359"/>
      <c r="I20" s="361" t="s">
        <v>961</v>
      </c>
      <c r="J20" s="305" t="s">
        <v>594</v>
      </c>
      <c r="K20" s="305"/>
      <c r="L20" s="306"/>
      <c r="M20" s="307"/>
      <c r="N20" s="305"/>
      <c r="O20" s="308"/>
      <c r="P20" s="107">
        <f>VLOOKUP(D20,'MidCap Intra'!B45:C538,2,0)</f>
        <v>656.6</v>
      </c>
      <c r="Q20" s="261"/>
      <c r="R20" s="261" t="s">
        <v>592</v>
      </c>
      <c r="S20" s="261"/>
      <c r="T20" s="261"/>
      <c r="U20" s="261"/>
      <c r="V20" s="261"/>
      <c r="W20" s="261"/>
      <c r="X20" s="261"/>
      <c r="Y20" s="261"/>
      <c r="Z20" s="261"/>
      <c r="AA20" s="261"/>
      <c r="AB20" s="261"/>
      <c r="AC20" s="261"/>
      <c r="AD20" s="261"/>
      <c r="AE20" s="261"/>
      <c r="AF20" s="261"/>
      <c r="AG20" s="261"/>
      <c r="AH20" s="261"/>
      <c r="AI20" s="261"/>
      <c r="AJ20" s="261"/>
      <c r="AK20" s="261"/>
      <c r="AL20" s="261"/>
    </row>
    <row r="21" spans="1:38" s="262" customFormat="1" ht="12.75" customHeight="1">
      <c r="A21" s="355">
        <v>12</v>
      </c>
      <c r="B21" s="356">
        <v>44547</v>
      </c>
      <c r="C21" s="357"/>
      <c r="D21" s="358" t="s">
        <v>71</v>
      </c>
      <c r="E21" s="359" t="s">
        <v>593</v>
      </c>
      <c r="F21" s="360" t="s">
        <v>1029</v>
      </c>
      <c r="G21" s="360">
        <v>188</v>
      </c>
      <c r="H21" s="359"/>
      <c r="I21" s="361" t="s">
        <v>1030</v>
      </c>
      <c r="J21" s="305" t="s">
        <v>594</v>
      </c>
      <c r="K21" s="305"/>
      <c r="L21" s="306"/>
      <c r="M21" s="307"/>
      <c r="N21" s="305"/>
      <c r="O21" s="308"/>
      <c r="P21" s="107"/>
      <c r="Q21" s="261"/>
      <c r="R21" s="261"/>
      <c r="S21" s="261"/>
      <c r="T21" s="261"/>
      <c r="U21" s="261"/>
      <c r="V21" s="261"/>
      <c r="W21" s="261"/>
      <c r="X21" s="261"/>
      <c r="Y21" s="261"/>
      <c r="Z21" s="261"/>
      <c r="AA21" s="261"/>
      <c r="AB21" s="261"/>
      <c r="AC21" s="261"/>
      <c r="AD21" s="261"/>
      <c r="AE21" s="261"/>
      <c r="AF21" s="261"/>
      <c r="AG21" s="261"/>
      <c r="AH21" s="261"/>
      <c r="AI21" s="261"/>
      <c r="AJ21" s="261"/>
      <c r="AK21" s="261"/>
      <c r="AL21" s="261"/>
    </row>
    <row r="22" spans="1:38" s="262" customFormat="1" ht="12.75" customHeight="1">
      <c r="A22" s="355">
        <v>13</v>
      </c>
      <c r="B22" s="356">
        <v>44547</v>
      </c>
      <c r="C22" s="357"/>
      <c r="D22" s="358" t="s">
        <v>125</v>
      </c>
      <c r="E22" s="359" t="s">
        <v>593</v>
      </c>
      <c r="F22" s="360" t="s">
        <v>1031</v>
      </c>
      <c r="G22" s="360">
        <v>687</v>
      </c>
      <c r="H22" s="359"/>
      <c r="I22" s="361" t="s">
        <v>1032</v>
      </c>
      <c r="J22" s="305" t="s">
        <v>594</v>
      </c>
      <c r="K22" s="305"/>
      <c r="L22" s="306"/>
      <c r="M22" s="307"/>
      <c r="N22" s="305"/>
      <c r="O22" s="308"/>
      <c r="P22" s="107"/>
      <c r="Q22" s="261"/>
      <c r="R22" s="261"/>
      <c r="S22" s="261"/>
      <c r="T22" s="261"/>
      <c r="U22" s="261"/>
      <c r="V22" s="261"/>
      <c r="W22" s="261"/>
      <c r="X22" s="261"/>
      <c r="Y22" s="261"/>
      <c r="Z22" s="261"/>
      <c r="AA22" s="261"/>
      <c r="AB22" s="261"/>
      <c r="AC22" s="261"/>
      <c r="AD22" s="261"/>
      <c r="AE22" s="261"/>
      <c r="AF22" s="261"/>
      <c r="AG22" s="261"/>
      <c r="AH22" s="261"/>
      <c r="AI22" s="261"/>
      <c r="AJ22" s="261"/>
      <c r="AK22" s="261"/>
      <c r="AL22" s="261"/>
    </row>
    <row r="23" spans="1:38" ht="13.9" customHeight="1">
      <c r="A23" s="113"/>
      <c r="B23" s="108"/>
      <c r="C23" s="114"/>
      <c r="D23" s="109"/>
      <c r="E23" s="110"/>
      <c r="F23" s="107"/>
      <c r="G23" s="107"/>
      <c r="H23" s="110"/>
      <c r="I23" s="111"/>
      <c r="J23" s="112"/>
      <c r="K23" s="113"/>
      <c r="L23" s="108"/>
      <c r="M23" s="114"/>
      <c r="N23" s="109"/>
      <c r="O23" s="110"/>
      <c r="P23" s="110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</row>
    <row r="24" spans="1:38" ht="14.25" customHeight="1">
      <c r="A24" s="120"/>
      <c r="B24" s="121"/>
      <c r="C24" s="122"/>
      <c r="D24" s="123"/>
      <c r="E24" s="124"/>
      <c r="F24" s="124"/>
      <c r="H24" s="124"/>
      <c r="I24" s="125"/>
      <c r="J24" s="126"/>
      <c r="K24" s="126"/>
      <c r="L24" s="127"/>
      <c r="M24" s="128"/>
      <c r="N24" s="129"/>
      <c r="O24" s="130"/>
      <c r="P24" s="131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  <c r="AJ24" s="44"/>
      <c r="AK24" s="44"/>
      <c r="AL24" s="44"/>
    </row>
    <row r="25" spans="1:38" ht="14.25" customHeight="1">
      <c r="A25" s="120"/>
      <c r="B25" s="121"/>
      <c r="C25" s="122"/>
      <c r="D25" s="123"/>
      <c r="E25" s="124"/>
      <c r="F25" s="124"/>
      <c r="G25" s="120"/>
      <c r="H25" s="124"/>
      <c r="I25" s="125"/>
      <c r="J25" s="126"/>
      <c r="K25" s="126"/>
      <c r="L25" s="127"/>
      <c r="M25" s="128"/>
      <c r="N25" s="129"/>
      <c r="O25" s="130"/>
      <c r="P25" s="131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4"/>
      <c r="AJ25" s="44"/>
      <c r="AK25" s="44"/>
      <c r="AL25" s="44"/>
    </row>
    <row r="26" spans="1:38" ht="12" customHeight="1">
      <c r="A26" s="132" t="s">
        <v>596</v>
      </c>
      <c r="B26" s="133"/>
      <c r="C26" s="134"/>
      <c r="D26" s="135"/>
      <c r="E26" s="136"/>
      <c r="F26" s="136"/>
      <c r="G26" s="136"/>
      <c r="H26" s="136"/>
      <c r="I26" s="136"/>
      <c r="J26" s="137"/>
      <c r="K26" s="136"/>
      <c r="L26" s="138"/>
      <c r="M26" s="59"/>
      <c r="N26" s="137"/>
      <c r="O26" s="13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4"/>
      <c r="AL26" s="44"/>
    </row>
    <row r="27" spans="1:38" ht="12" customHeight="1">
      <c r="A27" s="139" t="s">
        <v>597</v>
      </c>
      <c r="B27" s="132"/>
      <c r="C27" s="132"/>
      <c r="D27" s="132"/>
      <c r="E27" s="44"/>
      <c r="F27" s="140" t="s">
        <v>598</v>
      </c>
      <c r="G27" s="6"/>
      <c r="H27" s="6"/>
      <c r="I27" s="6"/>
      <c r="J27" s="141"/>
      <c r="K27" s="142"/>
      <c r="L27" s="142"/>
      <c r="M27" s="143"/>
      <c r="N27" s="1"/>
      <c r="O27" s="1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44"/>
      <c r="AK27" s="44"/>
      <c r="AL27" s="44"/>
    </row>
    <row r="28" spans="1:38" ht="12" customHeight="1">
      <c r="A28" s="132" t="s">
        <v>599</v>
      </c>
      <c r="B28" s="132"/>
      <c r="C28" s="132"/>
      <c r="D28" s="132"/>
      <c r="E28" s="6"/>
      <c r="F28" s="140" t="s">
        <v>600</v>
      </c>
      <c r="G28" s="6"/>
      <c r="H28" s="6"/>
      <c r="I28" s="6"/>
      <c r="J28" s="141"/>
      <c r="K28" s="142"/>
      <c r="L28" s="142"/>
      <c r="M28" s="143"/>
      <c r="N28" s="1"/>
      <c r="O28" s="1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</row>
    <row r="29" spans="1:38" ht="12" customHeight="1">
      <c r="A29" s="132"/>
      <c r="B29" s="132"/>
      <c r="C29" s="132"/>
      <c r="D29" s="132"/>
      <c r="E29" s="6"/>
      <c r="F29" s="6"/>
      <c r="G29" s="6"/>
      <c r="H29" s="6"/>
      <c r="I29" s="6"/>
      <c r="J29" s="145"/>
      <c r="K29" s="142"/>
      <c r="L29" s="142"/>
      <c r="M29" s="6"/>
      <c r="N29" s="146"/>
      <c r="O29" s="1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4"/>
      <c r="AK29" s="44"/>
      <c r="AL29" s="44"/>
    </row>
    <row r="30" spans="1:38" ht="12.75" customHeight="1">
      <c r="A30" s="1"/>
      <c r="B30" s="147" t="s">
        <v>601</v>
      </c>
      <c r="C30" s="147"/>
      <c r="D30" s="147"/>
      <c r="E30" s="147"/>
      <c r="F30" s="148"/>
      <c r="G30" s="6"/>
      <c r="H30" s="6"/>
      <c r="I30" s="149"/>
      <c r="J30" s="150"/>
      <c r="K30" s="151"/>
      <c r="L30" s="150"/>
      <c r="M30" s="6"/>
      <c r="N30" s="1"/>
      <c r="O30" s="1"/>
      <c r="P30" s="1"/>
      <c r="R30" s="59"/>
      <c r="S30" s="1"/>
      <c r="T30" s="1"/>
      <c r="U30" s="1"/>
      <c r="V30" s="1"/>
      <c r="W30" s="1"/>
      <c r="X30" s="1"/>
      <c r="Y30" s="1"/>
      <c r="Z30" s="1"/>
    </row>
    <row r="31" spans="1:38" ht="38.25" customHeight="1">
      <c r="A31" s="99" t="s">
        <v>16</v>
      </c>
      <c r="B31" s="100" t="s">
        <v>568</v>
      </c>
      <c r="C31" s="102"/>
      <c r="D31" s="101" t="s">
        <v>579</v>
      </c>
      <c r="E31" s="100" t="s">
        <v>580</v>
      </c>
      <c r="F31" s="100" t="s">
        <v>581</v>
      </c>
      <c r="G31" s="100" t="s">
        <v>602</v>
      </c>
      <c r="H31" s="100" t="s">
        <v>583</v>
      </c>
      <c r="I31" s="100" t="s">
        <v>584</v>
      </c>
      <c r="J31" s="100" t="s">
        <v>585</v>
      </c>
      <c r="K31" s="100" t="s">
        <v>603</v>
      </c>
      <c r="L31" s="153" t="s">
        <v>587</v>
      </c>
      <c r="M31" s="102" t="s">
        <v>588</v>
      </c>
      <c r="N31" s="99" t="s">
        <v>589</v>
      </c>
      <c r="O31" s="402" t="s">
        <v>590</v>
      </c>
      <c r="P31" s="313"/>
      <c r="Q31" s="1"/>
      <c r="R31" s="396"/>
      <c r="S31" s="396"/>
      <c r="T31" s="396"/>
      <c r="U31" s="352"/>
      <c r="V31" s="352"/>
      <c r="W31" s="352"/>
      <c r="X31" s="352"/>
      <c r="Y31" s="352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4"/>
      <c r="AL31" s="44"/>
    </row>
    <row r="32" spans="1:38" s="262" customFormat="1" ht="15" customHeight="1">
      <c r="A32" s="324">
        <v>1</v>
      </c>
      <c r="B32" s="325">
        <v>44524</v>
      </c>
      <c r="C32" s="326"/>
      <c r="D32" s="327" t="s">
        <v>867</v>
      </c>
      <c r="E32" s="328" t="s">
        <v>593</v>
      </c>
      <c r="F32" s="329">
        <v>3165</v>
      </c>
      <c r="G32" s="329">
        <v>3080</v>
      </c>
      <c r="H32" s="328">
        <v>3080</v>
      </c>
      <c r="I32" s="330" t="s">
        <v>868</v>
      </c>
      <c r="J32" s="331" t="s">
        <v>917</v>
      </c>
      <c r="K32" s="331">
        <f t="shared" ref="K32" si="13">H32-F32</f>
        <v>-85</v>
      </c>
      <c r="L32" s="332">
        <f t="shared" ref="L32:L37" si="14">(F32*-0.7)/100</f>
        <v>-22.155000000000001</v>
      </c>
      <c r="M32" s="333">
        <f t="shared" ref="M32" si="15">(K32+L32)/F32</f>
        <v>-3.385624012638231E-2</v>
      </c>
      <c r="N32" s="331" t="s">
        <v>604</v>
      </c>
      <c r="O32" s="334">
        <v>44536</v>
      </c>
      <c r="P32" s="404"/>
      <c r="Q32" s="397"/>
      <c r="R32" s="398" t="s">
        <v>595</v>
      </c>
      <c r="S32" s="261"/>
      <c r="T32" s="261"/>
      <c r="U32" s="261"/>
      <c r="V32" s="261"/>
      <c r="W32" s="261"/>
      <c r="X32" s="261"/>
      <c r="Y32" s="261"/>
      <c r="Z32" s="261"/>
      <c r="AA32" s="261"/>
      <c r="AB32" s="261"/>
      <c r="AC32" s="261"/>
      <c r="AD32" s="261"/>
      <c r="AE32" s="261"/>
      <c r="AF32" s="261"/>
      <c r="AG32" s="261"/>
      <c r="AH32" s="261"/>
      <c r="AI32" s="261"/>
      <c r="AJ32" s="261"/>
      <c r="AK32" s="261"/>
      <c r="AL32" s="261"/>
    </row>
    <row r="33" spans="1:38" s="262" customFormat="1" ht="15" customHeight="1">
      <c r="A33" s="406">
        <v>2</v>
      </c>
      <c r="B33" s="407">
        <v>44529</v>
      </c>
      <c r="C33" s="408"/>
      <c r="D33" s="409" t="s">
        <v>114</v>
      </c>
      <c r="E33" s="410" t="s">
        <v>593</v>
      </c>
      <c r="F33" s="410">
        <v>1134</v>
      </c>
      <c r="G33" s="410">
        <v>1095</v>
      </c>
      <c r="H33" s="410">
        <v>1167.5</v>
      </c>
      <c r="I33" s="410" t="s">
        <v>875</v>
      </c>
      <c r="J33" s="103" t="s">
        <v>890</v>
      </c>
      <c r="K33" s="103">
        <f t="shared" ref="K33" si="16">H33-F33</f>
        <v>33.5</v>
      </c>
      <c r="L33" s="104">
        <f t="shared" si="14"/>
        <v>-7.9379999999999997</v>
      </c>
      <c r="M33" s="105">
        <f t="shared" ref="M33" si="17">(K33+L33)/F33</f>
        <v>2.2541446208112877E-2</v>
      </c>
      <c r="N33" s="399" t="s">
        <v>591</v>
      </c>
      <c r="O33" s="403">
        <v>44532</v>
      </c>
      <c r="P33" s="405"/>
      <c r="Q33" s="397"/>
      <c r="R33" s="398" t="s">
        <v>592</v>
      </c>
      <c r="S33" s="261"/>
      <c r="T33" s="261"/>
      <c r="U33" s="261"/>
      <c r="V33" s="261"/>
      <c r="W33" s="261"/>
      <c r="X33" s="261"/>
      <c r="Y33" s="261"/>
      <c r="Z33" s="261"/>
      <c r="AA33" s="261"/>
      <c r="AB33" s="261"/>
      <c r="AC33" s="261"/>
      <c r="AD33" s="261"/>
      <c r="AE33" s="261"/>
      <c r="AF33" s="261"/>
      <c r="AG33" s="261"/>
      <c r="AH33" s="261"/>
      <c r="AI33" s="261"/>
      <c r="AJ33" s="261"/>
      <c r="AK33" s="261"/>
      <c r="AL33" s="261"/>
    </row>
    <row r="34" spans="1:38" s="262" customFormat="1" ht="15" customHeight="1">
      <c r="A34" s="441">
        <v>3</v>
      </c>
      <c r="B34" s="442">
        <v>44530</v>
      </c>
      <c r="C34" s="443"/>
      <c r="D34" s="444" t="s">
        <v>350</v>
      </c>
      <c r="E34" s="445" t="s">
        <v>593</v>
      </c>
      <c r="F34" s="445">
        <v>742.5</v>
      </c>
      <c r="G34" s="445">
        <v>720</v>
      </c>
      <c r="H34" s="445">
        <v>749</v>
      </c>
      <c r="I34" s="445" t="s">
        <v>876</v>
      </c>
      <c r="J34" s="446" t="s">
        <v>918</v>
      </c>
      <c r="K34" s="446">
        <f t="shared" ref="K34" si="18">H34-F34</f>
        <v>6.5</v>
      </c>
      <c r="L34" s="447">
        <f t="shared" si="14"/>
        <v>-5.1974999999999998</v>
      </c>
      <c r="M34" s="448">
        <f t="shared" ref="M34" si="19">(K34+L34)/F34</f>
        <v>1.7542087542087544E-3</v>
      </c>
      <c r="N34" s="449" t="s">
        <v>714</v>
      </c>
      <c r="O34" s="450">
        <v>44536</v>
      </c>
      <c r="P34" s="404"/>
      <c r="Q34" s="397"/>
      <c r="R34" s="398" t="s">
        <v>595</v>
      </c>
      <c r="S34" s="261"/>
      <c r="T34" s="261"/>
      <c r="U34" s="261"/>
      <c r="V34" s="261"/>
      <c r="W34" s="261"/>
      <c r="X34" s="261"/>
      <c r="Y34" s="261"/>
      <c r="Z34" s="261"/>
      <c r="AA34" s="261"/>
      <c r="AB34" s="261"/>
      <c r="AC34" s="261"/>
      <c r="AD34" s="261"/>
      <c r="AE34" s="261"/>
      <c r="AF34" s="261"/>
      <c r="AG34" s="261"/>
      <c r="AH34" s="261"/>
      <c r="AI34" s="261"/>
      <c r="AJ34" s="261"/>
      <c r="AK34" s="261"/>
      <c r="AL34" s="261"/>
    </row>
    <row r="35" spans="1:38" s="262" customFormat="1" ht="15" customHeight="1">
      <c r="A35" s="441">
        <v>4</v>
      </c>
      <c r="B35" s="442">
        <v>44530</v>
      </c>
      <c r="C35" s="443"/>
      <c r="D35" s="444" t="s">
        <v>415</v>
      </c>
      <c r="E35" s="445" t="s">
        <v>593</v>
      </c>
      <c r="F35" s="445">
        <v>1615</v>
      </c>
      <c r="G35" s="445">
        <v>1570</v>
      </c>
      <c r="H35" s="445">
        <v>1630</v>
      </c>
      <c r="I35" s="445" t="s">
        <v>877</v>
      </c>
      <c r="J35" s="446" t="s">
        <v>958</v>
      </c>
      <c r="K35" s="446">
        <f t="shared" ref="K35" si="20">H35-F35</f>
        <v>15</v>
      </c>
      <c r="L35" s="447">
        <f t="shared" si="14"/>
        <v>-11.305</v>
      </c>
      <c r="M35" s="448">
        <f t="shared" ref="M35" si="21">(K35+L35)/F35</f>
        <v>2.2879256965944272E-3</v>
      </c>
      <c r="N35" s="449" t="s">
        <v>714</v>
      </c>
      <c r="O35" s="450">
        <v>44544</v>
      </c>
      <c r="P35" s="397"/>
      <c r="Q35" s="397"/>
      <c r="R35" s="398" t="s">
        <v>592</v>
      </c>
      <c r="S35" s="261"/>
      <c r="T35" s="261"/>
      <c r="U35" s="261"/>
      <c r="V35" s="261"/>
      <c r="W35" s="261"/>
      <c r="X35" s="261"/>
      <c r="Y35" s="261"/>
      <c r="Z35" s="261"/>
      <c r="AA35" s="261"/>
      <c r="AB35" s="261"/>
      <c r="AC35" s="261"/>
      <c r="AD35" s="261"/>
      <c r="AE35" s="261"/>
      <c r="AF35" s="261"/>
      <c r="AG35" s="261"/>
      <c r="AH35" s="261"/>
      <c r="AI35" s="261"/>
      <c r="AJ35" s="261"/>
      <c r="AK35" s="261"/>
      <c r="AL35" s="261"/>
    </row>
    <row r="36" spans="1:38" s="262" customFormat="1" ht="15" customHeight="1">
      <c r="A36" s="324">
        <v>5</v>
      </c>
      <c r="B36" s="325">
        <v>44532</v>
      </c>
      <c r="C36" s="326"/>
      <c r="D36" s="327" t="s">
        <v>85</v>
      </c>
      <c r="E36" s="328" t="s">
        <v>593</v>
      </c>
      <c r="F36" s="329">
        <v>929</v>
      </c>
      <c r="G36" s="329">
        <v>896</v>
      </c>
      <c r="H36" s="328">
        <v>896</v>
      </c>
      <c r="I36" s="330" t="s">
        <v>891</v>
      </c>
      <c r="J36" s="331" t="s">
        <v>934</v>
      </c>
      <c r="K36" s="331">
        <f t="shared" ref="K36:K37" si="22">H36-F36</f>
        <v>-33</v>
      </c>
      <c r="L36" s="332">
        <f t="shared" si="14"/>
        <v>-6.5029999999999992</v>
      </c>
      <c r="M36" s="333">
        <f t="shared" ref="M36:M37" si="23">(K36+L36)/F36</f>
        <v>-4.252206673842842E-2</v>
      </c>
      <c r="N36" s="331" t="s">
        <v>604</v>
      </c>
      <c r="O36" s="334">
        <v>44537</v>
      </c>
      <c r="P36" s="404"/>
      <c r="Q36" s="397"/>
      <c r="R36" s="398" t="s">
        <v>592</v>
      </c>
      <c r="S36" s="261"/>
      <c r="T36" s="261"/>
      <c r="U36" s="261"/>
      <c r="V36" s="261"/>
      <c r="W36" s="261"/>
      <c r="X36" s="261"/>
      <c r="Y36" s="261"/>
      <c r="Z36" s="261"/>
      <c r="AA36" s="261"/>
      <c r="AB36" s="261"/>
      <c r="AC36" s="261"/>
      <c r="AD36" s="261"/>
      <c r="AE36" s="261"/>
      <c r="AF36" s="261"/>
      <c r="AG36" s="261"/>
      <c r="AH36" s="261"/>
      <c r="AI36" s="261"/>
      <c r="AJ36" s="261"/>
      <c r="AK36" s="261"/>
      <c r="AL36" s="261"/>
    </row>
    <row r="37" spans="1:38" s="262" customFormat="1" ht="15" customHeight="1">
      <c r="A37" s="406">
        <v>6</v>
      </c>
      <c r="B37" s="407">
        <v>44532</v>
      </c>
      <c r="C37" s="408"/>
      <c r="D37" s="409" t="s">
        <v>77</v>
      </c>
      <c r="E37" s="410" t="s">
        <v>593</v>
      </c>
      <c r="F37" s="410">
        <v>364.5</v>
      </c>
      <c r="G37" s="410">
        <v>355</v>
      </c>
      <c r="H37" s="410">
        <v>375</v>
      </c>
      <c r="I37" s="410" t="s">
        <v>892</v>
      </c>
      <c r="J37" s="103" t="s">
        <v>935</v>
      </c>
      <c r="K37" s="103">
        <f t="shared" si="22"/>
        <v>10.5</v>
      </c>
      <c r="L37" s="104">
        <f t="shared" si="14"/>
        <v>-2.5514999999999999</v>
      </c>
      <c r="M37" s="105">
        <f t="shared" si="23"/>
        <v>2.1806584362139919E-2</v>
      </c>
      <c r="N37" s="399" t="s">
        <v>591</v>
      </c>
      <c r="O37" s="403">
        <v>44538</v>
      </c>
      <c r="P37" s="405"/>
      <c r="Q37" s="397"/>
      <c r="R37" s="398" t="s">
        <v>595</v>
      </c>
      <c r="S37" s="261"/>
      <c r="T37" s="261"/>
      <c r="U37" s="261"/>
      <c r="V37" s="261"/>
      <c r="W37" s="261"/>
      <c r="X37" s="261"/>
      <c r="Y37" s="261"/>
      <c r="Z37" s="261"/>
      <c r="AA37" s="261"/>
      <c r="AB37" s="261"/>
      <c r="AC37" s="261"/>
      <c r="AD37" s="261"/>
      <c r="AE37" s="261"/>
      <c r="AF37" s="261"/>
      <c r="AG37" s="261"/>
      <c r="AH37" s="261"/>
      <c r="AI37" s="261"/>
      <c r="AJ37" s="261"/>
      <c r="AK37" s="261"/>
      <c r="AL37" s="261"/>
    </row>
    <row r="38" spans="1:38" s="283" customFormat="1" ht="15" customHeight="1">
      <c r="A38" s="420">
        <v>7</v>
      </c>
      <c r="B38" s="260">
        <v>44532</v>
      </c>
      <c r="C38" s="318"/>
      <c r="D38" s="421" t="s">
        <v>407</v>
      </c>
      <c r="E38" s="317" t="s">
        <v>593</v>
      </c>
      <c r="F38" s="317">
        <v>722.5</v>
      </c>
      <c r="G38" s="317">
        <v>698</v>
      </c>
      <c r="H38" s="317">
        <v>732.5</v>
      </c>
      <c r="I38" s="317" t="s">
        <v>893</v>
      </c>
      <c r="J38" s="103" t="s">
        <v>894</v>
      </c>
      <c r="K38" s="103">
        <f t="shared" ref="K38:K39" si="24">H38-F38</f>
        <v>10</v>
      </c>
      <c r="L38" s="104">
        <f>(F38*-0.07)/100</f>
        <v>-0.50575000000000003</v>
      </c>
      <c r="M38" s="105">
        <f t="shared" ref="M38:M39" si="25">(K38+L38)/F38</f>
        <v>1.3140830449826989E-2</v>
      </c>
      <c r="N38" s="399" t="s">
        <v>591</v>
      </c>
      <c r="O38" s="422">
        <v>44532</v>
      </c>
      <c r="P38" s="397"/>
      <c r="Q38" s="397"/>
      <c r="R38" s="398" t="s">
        <v>592</v>
      </c>
      <c r="S38" s="261"/>
      <c r="T38" s="261"/>
      <c r="U38" s="261"/>
      <c r="V38" s="261"/>
      <c r="W38" s="261"/>
      <c r="X38" s="261"/>
      <c r="Y38" s="261"/>
      <c r="Z38" s="395"/>
      <c r="AA38" s="345"/>
      <c r="AB38" s="345"/>
      <c r="AC38" s="345"/>
      <c r="AD38" s="345"/>
      <c r="AE38" s="345"/>
      <c r="AF38" s="345"/>
      <c r="AG38" s="345"/>
      <c r="AH38" s="345"/>
      <c r="AI38" s="345"/>
      <c r="AJ38" s="345"/>
      <c r="AK38" s="345"/>
      <c r="AL38" s="345"/>
    </row>
    <row r="39" spans="1:38" s="283" customFormat="1" ht="15" customHeight="1">
      <c r="A39" s="324">
        <v>8</v>
      </c>
      <c r="B39" s="325">
        <v>44533</v>
      </c>
      <c r="C39" s="326"/>
      <c r="D39" s="327" t="s">
        <v>909</v>
      </c>
      <c r="E39" s="328" t="s">
        <v>593</v>
      </c>
      <c r="F39" s="329">
        <v>5450</v>
      </c>
      <c r="G39" s="329">
        <v>5290</v>
      </c>
      <c r="H39" s="328">
        <v>5290</v>
      </c>
      <c r="I39" s="330" t="s">
        <v>910</v>
      </c>
      <c r="J39" s="331" t="s">
        <v>916</v>
      </c>
      <c r="K39" s="331">
        <f t="shared" si="24"/>
        <v>-160</v>
      </c>
      <c r="L39" s="332">
        <f>(F39*-0.7)/100</f>
        <v>-38.15</v>
      </c>
      <c r="M39" s="333">
        <f t="shared" si="25"/>
        <v>-3.6357798165137616E-2</v>
      </c>
      <c r="N39" s="331" t="s">
        <v>604</v>
      </c>
      <c r="O39" s="334">
        <v>44536</v>
      </c>
      <c r="P39" s="397"/>
      <c r="Q39" s="397"/>
      <c r="R39" s="398" t="s">
        <v>592</v>
      </c>
      <c r="S39" s="261"/>
      <c r="T39" s="261"/>
      <c r="U39" s="261"/>
      <c r="V39" s="261"/>
      <c r="W39" s="261"/>
      <c r="X39" s="261"/>
      <c r="Y39" s="261"/>
      <c r="Z39" s="395"/>
      <c r="AA39" s="345"/>
      <c r="AB39" s="345"/>
      <c r="AC39" s="345"/>
      <c r="AD39" s="345"/>
      <c r="AE39" s="345"/>
      <c r="AF39" s="345"/>
      <c r="AG39" s="345"/>
      <c r="AH39" s="345"/>
      <c r="AI39" s="345"/>
      <c r="AJ39" s="345"/>
      <c r="AK39" s="345"/>
      <c r="AL39" s="345"/>
    </row>
    <row r="40" spans="1:38" ht="15" customHeight="1">
      <c r="A40" s="390">
        <v>9</v>
      </c>
      <c r="B40" s="266">
        <v>44536</v>
      </c>
      <c r="C40" s="391"/>
      <c r="D40" s="392" t="s">
        <v>914</v>
      </c>
      <c r="E40" s="281" t="s">
        <v>593</v>
      </c>
      <c r="F40" s="281">
        <v>1168</v>
      </c>
      <c r="G40" s="281">
        <v>1135</v>
      </c>
      <c r="H40" s="281"/>
      <c r="I40" s="281" t="s">
        <v>915</v>
      </c>
      <c r="J40" s="282" t="s">
        <v>594</v>
      </c>
      <c r="K40" s="282"/>
      <c r="L40" s="393"/>
      <c r="M40" s="394"/>
      <c r="N40" s="401"/>
      <c r="O40" s="343"/>
      <c r="P40" s="1"/>
      <c r="Q40" s="1"/>
      <c r="R40" s="473" t="s">
        <v>595</v>
      </c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</row>
    <row r="41" spans="1:38" s="283" customFormat="1" ht="15" customHeight="1">
      <c r="A41" s="420">
        <v>10</v>
      </c>
      <c r="B41" s="260">
        <v>44537</v>
      </c>
      <c r="C41" s="318"/>
      <c r="D41" s="421" t="s">
        <v>350</v>
      </c>
      <c r="E41" s="317" t="s">
        <v>593</v>
      </c>
      <c r="F41" s="317">
        <v>740</v>
      </c>
      <c r="G41" s="317">
        <v>718</v>
      </c>
      <c r="H41" s="317">
        <v>760</v>
      </c>
      <c r="I41" s="317" t="s">
        <v>876</v>
      </c>
      <c r="J41" s="103" t="s">
        <v>899</v>
      </c>
      <c r="K41" s="103">
        <f t="shared" ref="K41:K42" si="26">H41-F41</f>
        <v>20</v>
      </c>
      <c r="L41" s="104">
        <f>(F41*-0.7)/100</f>
        <v>-5.18</v>
      </c>
      <c r="M41" s="105">
        <f t="shared" ref="M41:M42" si="27">(K41+L41)/F41</f>
        <v>2.0027027027027026E-2</v>
      </c>
      <c r="N41" s="399" t="s">
        <v>591</v>
      </c>
      <c r="O41" s="403">
        <v>44540</v>
      </c>
      <c r="P41" s="397"/>
      <c r="Q41" s="397"/>
      <c r="R41" s="398" t="s">
        <v>595</v>
      </c>
      <c r="S41" s="261"/>
      <c r="T41" s="261"/>
      <c r="U41" s="261"/>
      <c r="V41" s="261"/>
      <c r="W41" s="261"/>
      <c r="X41" s="261"/>
      <c r="Y41" s="261"/>
      <c r="Z41" s="395"/>
      <c r="AA41" s="345"/>
      <c r="AB41" s="345"/>
      <c r="AC41" s="345"/>
      <c r="AD41" s="345"/>
      <c r="AE41" s="345"/>
      <c r="AF41" s="345"/>
      <c r="AG41" s="345"/>
      <c r="AH41" s="345"/>
      <c r="AI41" s="345"/>
      <c r="AJ41" s="345"/>
      <c r="AK41" s="345"/>
      <c r="AL41" s="345"/>
    </row>
    <row r="42" spans="1:38" ht="15" customHeight="1">
      <c r="A42" s="468">
        <v>11</v>
      </c>
      <c r="B42" s="469">
        <v>44538</v>
      </c>
      <c r="C42" s="470"/>
      <c r="D42" s="471" t="s">
        <v>936</v>
      </c>
      <c r="E42" s="472" t="s">
        <v>593</v>
      </c>
      <c r="F42" s="472">
        <v>369</v>
      </c>
      <c r="G42" s="472">
        <v>356</v>
      </c>
      <c r="H42" s="472">
        <v>382</v>
      </c>
      <c r="I42" s="472" t="s">
        <v>937</v>
      </c>
      <c r="J42" s="103" t="s">
        <v>951</v>
      </c>
      <c r="K42" s="103">
        <f t="shared" si="26"/>
        <v>13</v>
      </c>
      <c r="L42" s="104">
        <f>(F42*-0.7)/100</f>
        <v>-2.5830000000000002</v>
      </c>
      <c r="M42" s="105">
        <f t="shared" si="27"/>
        <v>2.8230352303523033E-2</v>
      </c>
      <c r="N42" s="399" t="s">
        <v>591</v>
      </c>
      <c r="O42" s="403">
        <v>44540</v>
      </c>
      <c r="P42" s="1"/>
      <c r="Q42" s="1"/>
      <c r="R42" s="473" t="s">
        <v>595</v>
      </c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</row>
    <row r="43" spans="1:38" s="283" customFormat="1" ht="15" customHeight="1">
      <c r="A43" s="383">
        <v>12</v>
      </c>
      <c r="B43" s="263">
        <v>44539</v>
      </c>
      <c r="C43" s="384"/>
      <c r="D43" s="385" t="s">
        <v>942</v>
      </c>
      <c r="E43" s="267" t="s">
        <v>593</v>
      </c>
      <c r="F43" s="267" t="s">
        <v>943</v>
      </c>
      <c r="G43" s="267">
        <v>1392</v>
      </c>
      <c r="H43" s="267"/>
      <c r="I43" s="267" t="s">
        <v>944</v>
      </c>
      <c r="J43" s="386" t="s">
        <v>594</v>
      </c>
      <c r="K43" s="386"/>
      <c r="L43" s="387"/>
      <c r="M43" s="388"/>
      <c r="N43" s="400"/>
      <c r="O43" s="389"/>
      <c r="P43" s="397"/>
      <c r="Q43" s="397"/>
      <c r="R43" s="398" t="s">
        <v>595</v>
      </c>
      <c r="S43" s="261"/>
      <c r="T43" s="261"/>
      <c r="U43" s="261"/>
      <c r="V43" s="261"/>
      <c r="W43" s="261"/>
      <c r="X43" s="261"/>
      <c r="Y43" s="261"/>
      <c r="Z43" s="395"/>
      <c r="AA43" s="345"/>
      <c r="AB43" s="345"/>
      <c r="AC43" s="345"/>
      <c r="AD43" s="345"/>
      <c r="AE43" s="345"/>
      <c r="AF43" s="345"/>
      <c r="AG43" s="345"/>
      <c r="AH43" s="345"/>
      <c r="AI43" s="345"/>
      <c r="AJ43" s="345"/>
      <c r="AK43" s="345"/>
      <c r="AL43" s="345"/>
    </row>
    <row r="44" spans="1:38" ht="15" customHeight="1">
      <c r="A44" s="489">
        <v>13</v>
      </c>
      <c r="B44" s="490">
        <v>44543</v>
      </c>
      <c r="C44" s="491"/>
      <c r="D44" s="492" t="s">
        <v>129</v>
      </c>
      <c r="E44" s="480" t="s">
        <v>593</v>
      </c>
      <c r="F44" s="480">
        <v>51.55</v>
      </c>
      <c r="G44" s="480">
        <v>49.9</v>
      </c>
      <c r="H44" s="480">
        <v>49.9</v>
      </c>
      <c r="I44" s="480" t="s">
        <v>953</v>
      </c>
      <c r="J44" s="331" t="s">
        <v>980</v>
      </c>
      <c r="K44" s="331">
        <f t="shared" ref="K44:K45" si="28">H44-F44</f>
        <v>-1.6499999999999986</v>
      </c>
      <c r="L44" s="332">
        <f>(F44*-0.7)/100</f>
        <v>-0.36084999999999995</v>
      </c>
      <c r="M44" s="333">
        <f t="shared" ref="M44:M45" si="29">(K44+L44)/F44</f>
        <v>-3.9007759456838001E-2</v>
      </c>
      <c r="N44" s="331" t="s">
        <v>604</v>
      </c>
      <c r="O44" s="334">
        <v>44546</v>
      </c>
      <c r="P44" s="1"/>
      <c r="Q44" s="1"/>
      <c r="R44" s="473" t="s">
        <v>592</v>
      </c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</row>
    <row r="45" spans="1:38" s="283" customFormat="1" ht="15" customHeight="1">
      <c r="A45" s="493">
        <v>14</v>
      </c>
      <c r="B45" s="424">
        <v>44544</v>
      </c>
      <c r="C45" s="425"/>
      <c r="D45" s="494" t="s">
        <v>68</v>
      </c>
      <c r="E45" s="423" t="s">
        <v>593</v>
      </c>
      <c r="F45" s="423">
        <v>92</v>
      </c>
      <c r="G45" s="423">
        <v>89.3</v>
      </c>
      <c r="H45" s="423">
        <v>89.3</v>
      </c>
      <c r="I45" s="423" t="s">
        <v>959</v>
      </c>
      <c r="J45" s="331" t="s">
        <v>981</v>
      </c>
      <c r="K45" s="331">
        <f t="shared" si="28"/>
        <v>-2.7000000000000028</v>
      </c>
      <c r="L45" s="332">
        <f>(F45*-0.7)/100</f>
        <v>-0.64399999999999991</v>
      </c>
      <c r="M45" s="333">
        <f t="shared" si="29"/>
        <v>-3.6347826086956553E-2</v>
      </c>
      <c r="N45" s="331" t="s">
        <v>604</v>
      </c>
      <c r="O45" s="334">
        <v>44546</v>
      </c>
      <c r="P45" s="397"/>
      <c r="Q45" s="397"/>
      <c r="R45" s="398" t="s">
        <v>592</v>
      </c>
      <c r="S45" s="261"/>
      <c r="T45" s="261"/>
      <c r="U45" s="261"/>
      <c r="V45" s="261"/>
      <c r="W45" s="261"/>
      <c r="X45" s="261"/>
      <c r="Y45" s="261"/>
      <c r="Z45" s="395"/>
      <c r="AA45" s="345"/>
      <c r="AB45" s="345"/>
      <c r="AC45" s="345"/>
      <c r="AD45" s="345"/>
      <c r="AE45" s="345"/>
      <c r="AF45" s="345"/>
      <c r="AG45" s="345"/>
      <c r="AH45" s="345"/>
      <c r="AI45" s="345"/>
      <c r="AJ45" s="345"/>
      <c r="AK45" s="345"/>
      <c r="AL45" s="345"/>
    </row>
    <row r="46" spans="1:38" ht="15" customHeight="1">
      <c r="A46" s="390">
        <v>15</v>
      </c>
      <c r="B46" s="266">
        <v>44545</v>
      </c>
      <c r="C46" s="391"/>
      <c r="D46" s="392" t="s">
        <v>389</v>
      </c>
      <c r="E46" s="281" t="s">
        <v>593</v>
      </c>
      <c r="F46" s="281" t="s">
        <v>970</v>
      </c>
      <c r="G46" s="281">
        <v>214</v>
      </c>
      <c r="H46" s="281"/>
      <c r="I46" s="281" t="s">
        <v>971</v>
      </c>
      <c r="J46" s="282" t="s">
        <v>594</v>
      </c>
      <c r="K46" s="282"/>
      <c r="L46" s="393"/>
      <c r="M46" s="394"/>
      <c r="N46" s="401"/>
      <c r="O46" s="343"/>
      <c r="P46" s="1"/>
      <c r="Q46" s="1"/>
      <c r="R46" s="473" t="s">
        <v>592</v>
      </c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</row>
    <row r="47" spans="1:38" s="283" customFormat="1" ht="15" customHeight="1">
      <c r="A47" s="383"/>
      <c r="B47" s="263"/>
      <c r="C47" s="384"/>
      <c r="D47" s="385"/>
      <c r="E47" s="267"/>
      <c r="F47" s="267"/>
      <c r="G47" s="267"/>
      <c r="H47" s="267"/>
      <c r="I47" s="267"/>
      <c r="J47" s="386"/>
      <c r="K47" s="386"/>
      <c r="L47" s="387"/>
      <c r="M47" s="388"/>
      <c r="N47" s="400"/>
      <c r="O47" s="389"/>
      <c r="P47" s="397"/>
      <c r="Q47" s="397"/>
      <c r="R47" s="398"/>
      <c r="S47" s="261"/>
      <c r="T47" s="261"/>
      <c r="U47" s="261"/>
      <c r="V47" s="261"/>
      <c r="W47" s="261"/>
      <c r="X47" s="261"/>
      <c r="Y47" s="261"/>
      <c r="Z47" s="395"/>
      <c r="AA47" s="345"/>
      <c r="AB47" s="345"/>
      <c r="AC47" s="345"/>
      <c r="AD47" s="345"/>
      <c r="AE47" s="345"/>
      <c r="AF47" s="345"/>
      <c r="AG47" s="345"/>
      <c r="AH47" s="345"/>
      <c r="AI47" s="345"/>
      <c r="AJ47" s="345"/>
      <c r="AK47" s="345"/>
      <c r="AL47" s="345"/>
    </row>
    <row r="48" spans="1:38" ht="15" customHeight="1">
      <c r="A48" s="390"/>
      <c r="B48" s="266"/>
      <c r="C48" s="391"/>
      <c r="D48" s="392"/>
      <c r="E48" s="281"/>
      <c r="F48" s="281"/>
      <c r="G48" s="281"/>
      <c r="H48" s="281"/>
      <c r="I48" s="281"/>
      <c r="J48" s="282"/>
      <c r="K48" s="282"/>
      <c r="L48" s="393"/>
      <c r="M48" s="394"/>
      <c r="N48" s="401"/>
      <c r="O48" s="343"/>
      <c r="P48" s="1"/>
      <c r="Q48" s="1"/>
      <c r="R48" s="473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</row>
    <row r="49" spans="1:38" ht="15" customHeight="1">
      <c r="A49" s="454"/>
      <c r="B49" s="455"/>
      <c r="C49" s="456"/>
      <c r="D49" s="457"/>
      <c r="E49" s="458"/>
      <c r="F49" s="458"/>
      <c r="G49" s="458"/>
      <c r="H49" s="458"/>
      <c r="I49" s="458"/>
      <c r="J49" s="459"/>
      <c r="K49" s="459"/>
      <c r="L49" s="460"/>
      <c r="M49" s="461"/>
      <c r="N49" s="459"/>
      <c r="O49" s="462"/>
      <c r="P49" s="1"/>
      <c r="Q49" s="1"/>
      <c r="R49" s="473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</row>
    <row r="50" spans="1:38" ht="44.25" customHeight="1">
      <c r="A50" s="132" t="s">
        <v>596</v>
      </c>
      <c r="B50" s="155"/>
      <c r="C50" s="155"/>
      <c r="D50" s="1"/>
      <c r="E50" s="6"/>
      <c r="F50" s="6"/>
      <c r="G50" s="6"/>
      <c r="H50" s="6" t="s">
        <v>608</v>
      </c>
      <c r="I50" s="6"/>
      <c r="J50" s="6"/>
      <c r="K50" s="128"/>
      <c r="L50" s="157"/>
      <c r="M50" s="128"/>
      <c r="N50" s="129"/>
      <c r="O50" s="128"/>
      <c r="P50" s="1"/>
      <c r="Q50" s="1"/>
      <c r="R50" s="6"/>
      <c r="S50" s="1"/>
      <c r="T50" s="1"/>
      <c r="U50" s="1"/>
      <c r="V50" s="1"/>
      <c r="W50" s="1"/>
      <c r="X50" s="1"/>
      <c r="Y50" s="1"/>
      <c r="Z50" s="1"/>
      <c r="AA50" s="1"/>
      <c r="AB50" s="1"/>
    </row>
    <row r="51" spans="1:38" ht="12.75" customHeight="1">
      <c r="A51" s="139" t="s">
        <v>597</v>
      </c>
      <c r="B51" s="132"/>
      <c r="C51" s="132"/>
      <c r="D51" s="132"/>
      <c r="E51" s="44"/>
      <c r="F51" s="140" t="s">
        <v>598</v>
      </c>
      <c r="G51" s="59"/>
      <c r="H51" s="44"/>
      <c r="I51" s="59"/>
      <c r="J51" s="6"/>
      <c r="K51" s="158"/>
      <c r="L51" s="159"/>
      <c r="M51" s="6"/>
      <c r="N51" s="122"/>
      <c r="O51" s="160"/>
      <c r="P51" s="44"/>
      <c r="Q51" s="44"/>
      <c r="R51" s="6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4"/>
      <c r="AI51" s="44"/>
      <c r="AJ51" s="44"/>
      <c r="AK51" s="44"/>
      <c r="AL51" s="44"/>
    </row>
    <row r="52" spans="1:38" ht="14.25" customHeight="1">
      <c r="A52" s="139"/>
      <c r="B52" s="132"/>
      <c r="C52" s="132"/>
      <c r="D52" s="132"/>
      <c r="E52" s="6"/>
      <c r="F52" s="140" t="s">
        <v>600</v>
      </c>
      <c r="G52" s="59"/>
      <c r="H52" s="44"/>
      <c r="I52" s="59"/>
      <c r="J52" s="6"/>
      <c r="K52" s="158"/>
      <c r="L52" s="159"/>
      <c r="M52" s="6"/>
      <c r="N52" s="122"/>
      <c r="O52" s="160"/>
      <c r="P52" s="44"/>
      <c r="Q52" s="44"/>
      <c r="R52" s="6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4"/>
      <c r="AI52" s="44"/>
      <c r="AJ52" s="44"/>
      <c r="AK52" s="44"/>
      <c r="AL52" s="44"/>
    </row>
    <row r="53" spans="1:38" ht="14.25" customHeight="1">
      <c r="A53" s="132"/>
      <c r="B53" s="132"/>
      <c r="C53" s="132"/>
      <c r="D53" s="132"/>
      <c r="E53" s="6"/>
      <c r="F53" s="6"/>
      <c r="G53" s="6"/>
      <c r="H53" s="6"/>
      <c r="I53" s="6"/>
      <c r="J53" s="145"/>
      <c r="K53" s="142"/>
      <c r="L53" s="143"/>
      <c r="M53" s="6"/>
      <c r="N53" s="146"/>
      <c r="O53" s="1"/>
      <c r="P53" s="44"/>
      <c r="Q53" s="44"/>
      <c r="R53" s="6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4"/>
      <c r="AI53" s="44"/>
      <c r="AJ53" s="44"/>
      <c r="AK53" s="44"/>
      <c r="AL53" s="44"/>
    </row>
    <row r="54" spans="1:38" ht="12.75" customHeight="1">
      <c r="A54" s="161" t="s">
        <v>609</v>
      </c>
      <c r="B54" s="161"/>
      <c r="C54" s="161"/>
      <c r="D54" s="161"/>
      <c r="E54" s="6"/>
      <c r="F54" s="6"/>
      <c r="G54" s="6"/>
      <c r="H54" s="6"/>
      <c r="I54" s="6"/>
      <c r="J54" s="6"/>
      <c r="K54" s="6"/>
      <c r="L54" s="6"/>
      <c r="M54" s="6"/>
      <c r="N54" s="6"/>
      <c r="O54" s="24"/>
      <c r="Q54" s="44"/>
      <c r="R54" s="6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4"/>
      <c r="AI54" s="44"/>
      <c r="AJ54" s="44"/>
      <c r="AK54" s="44"/>
      <c r="AL54" s="44"/>
    </row>
    <row r="55" spans="1:38" ht="38.25" customHeight="1">
      <c r="A55" s="100" t="s">
        <v>16</v>
      </c>
      <c r="B55" s="100" t="s">
        <v>568</v>
      </c>
      <c r="C55" s="100"/>
      <c r="D55" s="101" t="s">
        <v>579</v>
      </c>
      <c r="E55" s="100" t="s">
        <v>580</v>
      </c>
      <c r="F55" s="100" t="s">
        <v>581</v>
      </c>
      <c r="G55" s="100" t="s">
        <v>602</v>
      </c>
      <c r="H55" s="100" t="s">
        <v>583</v>
      </c>
      <c r="I55" s="100" t="s">
        <v>584</v>
      </c>
      <c r="J55" s="99" t="s">
        <v>585</v>
      </c>
      <c r="K55" s="162" t="s">
        <v>610</v>
      </c>
      <c r="L55" s="102" t="s">
        <v>587</v>
      </c>
      <c r="M55" s="162" t="s">
        <v>611</v>
      </c>
      <c r="N55" s="100" t="s">
        <v>612</v>
      </c>
      <c r="O55" s="99" t="s">
        <v>589</v>
      </c>
      <c r="P55" s="101" t="s">
        <v>590</v>
      </c>
      <c r="Q55" s="44"/>
      <c r="R55" s="6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4"/>
      <c r="AI55" s="44"/>
      <c r="AJ55" s="44"/>
      <c r="AK55" s="44"/>
      <c r="AL55" s="44"/>
    </row>
    <row r="56" spans="1:38" s="262" customFormat="1" ht="13.5" customHeight="1">
      <c r="A56" s="317">
        <v>1</v>
      </c>
      <c r="B56" s="438">
        <v>44531</v>
      </c>
      <c r="C56" s="439"/>
      <c r="D56" s="439" t="s">
        <v>869</v>
      </c>
      <c r="E56" s="317" t="s">
        <v>593</v>
      </c>
      <c r="F56" s="317">
        <v>2140</v>
      </c>
      <c r="G56" s="317">
        <v>2100</v>
      </c>
      <c r="H56" s="320">
        <v>2171.5</v>
      </c>
      <c r="I56" s="320" t="s">
        <v>888</v>
      </c>
      <c r="J56" s="103" t="s">
        <v>907</v>
      </c>
      <c r="K56" s="320">
        <f t="shared" ref="K56" si="30">H56-F56</f>
        <v>31.5</v>
      </c>
      <c r="L56" s="434">
        <f t="shared" ref="L56" si="31">(H56*N56)*0.07%</f>
        <v>418.01375000000007</v>
      </c>
      <c r="M56" s="435">
        <f t="shared" ref="M56" si="32">(K56*N56)-L56</f>
        <v>8244.4862499999999</v>
      </c>
      <c r="N56" s="320">
        <v>275</v>
      </c>
      <c r="O56" s="436" t="s">
        <v>591</v>
      </c>
      <c r="P56" s="437">
        <v>44532</v>
      </c>
      <c r="Q56" s="264"/>
      <c r="R56" s="277" t="s">
        <v>595</v>
      </c>
      <c r="S56" s="261"/>
      <c r="T56" s="261"/>
      <c r="U56" s="261"/>
      <c r="V56" s="261"/>
      <c r="W56" s="261"/>
      <c r="X56" s="261"/>
      <c r="Y56" s="261"/>
      <c r="Z56" s="261"/>
      <c r="AA56" s="261"/>
      <c r="AB56" s="261"/>
      <c r="AC56" s="261"/>
      <c r="AD56" s="261"/>
      <c r="AE56" s="261"/>
      <c r="AF56" s="276"/>
      <c r="AG56" s="266"/>
      <c r="AH56" s="275"/>
      <c r="AI56" s="275"/>
      <c r="AJ56" s="276"/>
      <c r="AK56" s="276"/>
      <c r="AL56" s="276"/>
    </row>
    <row r="57" spans="1:38" s="262" customFormat="1" ht="13.5" customHeight="1">
      <c r="A57" s="317">
        <v>2</v>
      </c>
      <c r="B57" s="438">
        <v>44531</v>
      </c>
      <c r="C57" s="439"/>
      <c r="D57" s="439" t="s">
        <v>872</v>
      </c>
      <c r="E57" s="317" t="s">
        <v>593</v>
      </c>
      <c r="F57" s="317">
        <v>3143</v>
      </c>
      <c r="G57" s="317">
        <v>3070</v>
      </c>
      <c r="H57" s="320">
        <v>3207.5</v>
      </c>
      <c r="I57" s="320" t="s">
        <v>873</v>
      </c>
      <c r="J57" s="103" t="s">
        <v>742</v>
      </c>
      <c r="K57" s="320">
        <f t="shared" ref="K57" si="33">H57-F57</f>
        <v>64.5</v>
      </c>
      <c r="L57" s="434">
        <f t="shared" ref="L57" si="34">(H57*N57)*0.07%</f>
        <v>336.78750000000002</v>
      </c>
      <c r="M57" s="435">
        <f t="shared" ref="M57" si="35">(K57*N57)-L57</f>
        <v>9338.2124999999996</v>
      </c>
      <c r="N57" s="320">
        <v>150</v>
      </c>
      <c r="O57" s="436" t="s">
        <v>591</v>
      </c>
      <c r="P57" s="437">
        <v>44532</v>
      </c>
      <c r="Q57" s="264"/>
      <c r="R57" s="277" t="s">
        <v>592</v>
      </c>
      <c r="S57" s="261"/>
      <c r="T57" s="261"/>
      <c r="U57" s="261"/>
      <c r="V57" s="261"/>
      <c r="W57" s="261"/>
      <c r="X57" s="261"/>
      <c r="Y57" s="261"/>
      <c r="Z57" s="261"/>
      <c r="AA57" s="261"/>
      <c r="AB57" s="261"/>
      <c r="AC57" s="261"/>
      <c r="AD57" s="261"/>
      <c r="AE57" s="261"/>
      <c r="AF57" s="276"/>
      <c r="AG57" s="266"/>
      <c r="AH57" s="275"/>
      <c r="AI57" s="275"/>
      <c r="AJ57" s="276"/>
      <c r="AK57" s="276"/>
      <c r="AL57" s="276"/>
    </row>
    <row r="58" spans="1:38" s="262" customFormat="1" ht="13.5" customHeight="1">
      <c r="A58" s="423">
        <v>3</v>
      </c>
      <c r="B58" s="424">
        <v>44538</v>
      </c>
      <c r="C58" s="479"/>
      <c r="D58" s="479" t="s">
        <v>932</v>
      </c>
      <c r="E58" s="480" t="s">
        <v>593</v>
      </c>
      <c r="F58" s="480">
        <v>5760</v>
      </c>
      <c r="G58" s="480">
        <v>5630</v>
      </c>
      <c r="H58" s="481">
        <v>5660</v>
      </c>
      <c r="I58" s="481" t="s">
        <v>933</v>
      </c>
      <c r="J58" s="482" t="s">
        <v>956</v>
      </c>
      <c r="K58" s="427">
        <f t="shared" ref="K58:K59" si="36">H58-F58</f>
        <v>-100</v>
      </c>
      <c r="L58" s="483">
        <f t="shared" ref="L58:L59" si="37">(H58*N58)*0.07%</f>
        <v>495.25000000000006</v>
      </c>
      <c r="M58" s="484">
        <f t="shared" ref="M58:M59" si="38">(K58*N58)-L58</f>
        <v>-12995.25</v>
      </c>
      <c r="N58" s="427">
        <v>125</v>
      </c>
      <c r="O58" s="485" t="s">
        <v>604</v>
      </c>
      <c r="P58" s="486">
        <v>44543</v>
      </c>
      <c r="Q58" s="264"/>
      <c r="R58" s="277" t="s">
        <v>595</v>
      </c>
      <c r="S58" s="261"/>
      <c r="T58" s="261"/>
      <c r="U58" s="261"/>
      <c r="V58" s="261"/>
      <c r="W58" s="261"/>
      <c r="X58" s="261"/>
      <c r="Y58" s="261"/>
      <c r="Z58" s="261"/>
      <c r="AA58" s="261"/>
      <c r="AB58" s="261"/>
      <c r="AC58" s="261"/>
      <c r="AD58" s="261"/>
      <c r="AE58" s="261"/>
      <c r="AF58" s="276"/>
      <c r="AG58" s="266"/>
      <c r="AH58" s="275"/>
      <c r="AI58" s="275"/>
      <c r="AJ58" s="276"/>
      <c r="AK58" s="276"/>
      <c r="AL58" s="276"/>
    </row>
    <row r="59" spans="1:38" s="262" customFormat="1" ht="13.5" customHeight="1">
      <c r="A59" s="317">
        <v>4</v>
      </c>
      <c r="B59" s="260">
        <v>44543</v>
      </c>
      <c r="C59" s="439"/>
      <c r="D59" s="439" t="s">
        <v>954</v>
      </c>
      <c r="E59" s="472" t="s">
        <v>593</v>
      </c>
      <c r="F59" s="472">
        <v>1161</v>
      </c>
      <c r="G59" s="472">
        <v>1144</v>
      </c>
      <c r="H59" s="495">
        <v>1183</v>
      </c>
      <c r="I59" s="495" t="s">
        <v>955</v>
      </c>
      <c r="J59" s="103" t="s">
        <v>922</v>
      </c>
      <c r="K59" s="320">
        <f t="shared" si="36"/>
        <v>22</v>
      </c>
      <c r="L59" s="434">
        <f t="shared" si="37"/>
        <v>579.67000000000007</v>
      </c>
      <c r="M59" s="435">
        <f t="shared" si="38"/>
        <v>14820.33</v>
      </c>
      <c r="N59" s="320">
        <v>700</v>
      </c>
      <c r="O59" s="436" t="s">
        <v>591</v>
      </c>
      <c r="P59" s="437">
        <v>44547</v>
      </c>
      <c r="Q59" s="264"/>
      <c r="R59" s="277" t="s">
        <v>592</v>
      </c>
      <c r="S59" s="261"/>
      <c r="T59" s="261"/>
      <c r="U59" s="261"/>
      <c r="V59" s="261"/>
      <c r="W59" s="261"/>
      <c r="X59" s="261"/>
      <c r="Y59" s="261"/>
      <c r="Z59" s="261"/>
      <c r="AA59" s="261"/>
      <c r="AB59" s="261"/>
      <c r="AC59" s="261"/>
      <c r="AD59" s="261"/>
      <c r="AE59" s="261"/>
      <c r="AF59" s="276"/>
      <c r="AG59" s="263"/>
      <c r="AH59" s="344"/>
      <c r="AI59" s="344"/>
      <c r="AJ59" s="303"/>
      <c r="AK59" s="303"/>
      <c r="AL59" s="303"/>
    </row>
    <row r="60" spans="1:38" s="262" customFormat="1" ht="13.5" customHeight="1">
      <c r="A60" s="423">
        <v>5</v>
      </c>
      <c r="B60" s="424">
        <v>44546</v>
      </c>
      <c r="C60" s="479"/>
      <c r="D60" s="479" t="s">
        <v>982</v>
      </c>
      <c r="E60" s="480" t="s">
        <v>593</v>
      </c>
      <c r="F60" s="480">
        <v>754</v>
      </c>
      <c r="G60" s="480">
        <v>744</v>
      </c>
      <c r="H60" s="481">
        <v>745</v>
      </c>
      <c r="I60" s="481" t="s">
        <v>983</v>
      </c>
      <c r="J60" s="482" t="s">
        <v>984</v>
      </c>
      <c r="K60" s="427">
        <f t="shared" ref="K60:K61" si="39">H60-F60</f>
        <v>-9</v>
      </c>
      <c r="L60" s="483">
        <f t="shared" ref="L60:L61" si="40">(H60*N60)*0.07%</f>
        <v>717.06250000000011</v>
      </c>
      <c r="M60" s="484">
        <f t="shared" ref="M60:M61" si="41">(K60*N60)-L60</f>
        <v>-13092.0625</v>
      </c>
      <c r="N60" s="427">
        <v>1375</v>
      </c>
      <c r="O60" s="485" t="s">
        <v>604</v>
      </c>
      <c r="P60" s="486">
        <v>44546</v>
      </c>
      <c r="Q60" s="264"/>
      <c r="R60" s="277"/>
      <c r="S60" s="261"/>
      <c r="T60" s="261"/>
      <c r="U60" s="261"/>
      <c r="V60" s="261"/>
      <c r="W60" s="261"/>
      <c r="X60" s="261"/>
      <c r="Y60" s="261"/>
      <c r="Z60" s="261"/>
      <c r="AA60" s="261"/>
      <c r="AB60" s="261"/>
      <c r="AC60" s="261"/>
      <c r="AD60" s="261"/>
      <c r="AE60" s="261"/>
      <c r="AF60" s="276"/>
      <c r="AG60" s="263"/>
      <c r="AH60" s="344"/>
      <c r="AI60" s="344"/>
      <c r="AJ60" s="303"/>
      <c r="AK60" s="303"/>
      <c r="AL60" s="303"/>
    </row>
    <row r="61" spans="1:38" s="262" customFormat="1" ht="13.5" customHeight="1">
      <c r="A61" s="423">
        <v>6</v>
      </c>
      <c r="B61" s="424">
        <v>44546</v>
      </c>
      <c r="C61" s="479"/>
      <c r="D61" s="479" t="s">
        <v>985</v>
      </c>
      <c r="E61" s="480" t="s">
        <v>593</v>
      </c>
      <c r="F61" s="480">
        <v>1407</v>
      </c>
      <c r="G61" s="480">
        <v>1379</v>
      </c>
      <c r="H61" s="481">
        <v>1379</v>
      </c>
      <c r="I61" s="481" t="s">
        <v>986</v>
      </c>
      <c r="J61" s="482" t="s">
        <v>1020</v>
      </c>
      <c r="K61" s="427">
        <f t="shared" si="39"/>
        <v>-28</v>
      </c>
      <c r="L61" s="483">
        <f t="shared" si="40"/>
        <v>410.25250000000005</v>
      </c>
      <c r="M61" s="484">
        <f t="shared" si="41"/>
        <v>-12310.252500000001</v>
      </c>
      <c r="N61" s="427">
        <v>425</v>
      </c>
      <c r="O61" s="485" t="s">
        <v>604</v>
      </c>
      <c r="P61" s="486">
        <v>44546</v>
      </c>
      <c r="Q61" s="264"/>
      <c r="R61" s="277"/>
      <c r="S61" s="261"/>
      <c r="T61" s="261"/>
      <c r="U61" s="261"/>
      <c r="V61" s="261"/>
      <c r="W61" s="261"/>
      <c r="X61" s="261"/>
      <c r="Y61" s="261"/>
      <c r="Z61" s="261"/>
      <c r="AA61" s="261"/>
      <c r="AB61" s="261"/>
      <c r="AC61" s="261"/>
      <c r="AD61" s="261"/>
      <c r="AE61" s="261"/>
      <c r="AF61" s="276"/>
      <c r="AG61" s="263"/>
      <c r="AH61" s="344"/>
      <c r="AI61" s="344"/>
      <c r="AJ61" s="303"/>
      <c r="AK61" s="303"/>
      <c r="AL61" s="303"/>
    </row>
    <row r="62" spans="1:38" s="262" customFormat="1" ht="13.5" customHeight="1">
      <c r="A62" s="283"/>
      <c r="B62" s="283"/>
      <c r="C62" s="283"/>
      <c r="D62" s="283"/>
      <c r="E62" s="283"/>
      <c r="F62" s="283"/>
      <c r="G62" s="283"/>
      <c r="H62" s="283"/>
      <c r="I62" s="283"/>
      <c r="J62" s="283"/>
      <c r="K62" s="268"/>
      <c r="L62" s="315"/>
      <c r="M62" s="316"/>
      <c r="N62" s="268"/>
      <c r="O62" s="342"/>
      <c r="P62" s="343"/>
      <c r="Q62" s="264"/>
      <c r="R62" s="277"/>
      <c r="S62" s="261"/>
      <c r="T62" s="261"/>
      <c r="U62" s="261"/>
      <c r="V62" s="261"/>
      <c r="W62" s="261"/>
      <c r="X62" s="261"/>
      <c r="Y62" s="261"/>
      <c r="Z62" s="261"/>
      <c r="AA62" s="261"/>
      <c r="AB62" s="261"/>
      <c r="AC62" s="261"/>
      <c r="AD62" s="261"/>
      <c r="AE62" s="261"/>
      <c r="AF62" s="276"/>
      <c r="AG62" s="263"/>
      <c r="AH62" s="344"/>
      <c r="AI62" s="344"/>
      <c r="AJ62" s="303"/>
      <c r="AK62" s="303"/>
      <c r="AL62" s="303"/>
    </row>
    <row r="63" spans="1:38" s="262" customFormat="1" ht="13.5" customHeight="1">
      <c r="A63" s="283"/>
      <c r="B63" s="283"/>
      <c r="C63" s="283"/>
      <c r="D63" s="283"/>
      <c r="E63" s="283"/>
      <c r="F63" s="283"/>
      <c r="G63" s="283"/>
      <c r="H63" s="283"/>
      <c r="I63" s="283"/>
      <c r="J63" s="283"/>
      <c r="K63" s="268"/>
      <c r="L63" s="315"/>
      <c r="M63" s="316"/>
      <c r="N63" s="268"/>
      <c r="O63" s="342"/>
      <c r="P63" s="343"/>
      <c r="Q63" s="264"/>
      <c r="R63" s="277"/>
      <c r="S63" s="261"/>
      <c r="T63" s="261"/>
      <c r="U63" s="261"/>
      <c r="V63" s="261"/>
      <c r="W63" s="261"/>
      <c r="X63" s="261"/>
      <c r="Y63" s="261"/>
      <c r="Z63" s="261"/>
      <c r="AA63" s="261"/>
      <c r="AB63" s="261"/>
      <c r="AC63" s="261"/>
      <c r="AD63" s="261"/>
      <c r="AE63" s="261"/>
      <c r="AF63" s="276"/>
      <c r="AG63" s="263"/>
      <c r="AH63" s="344"/>
      <c r="AI63" s="344"/>
      <c r="AJ63" s="303"/>
      <c r="AK63" s="303"/>
      <c r="AL63" s="303"/>
    </row>
    <row r="64" spans="1:38" s="262" customFormat="1" ht="13.5" customHeight="1">
      <c r="A64" s="283"/>
      <c r="B64" s="283"/>
      <c r="C64" s="283"/>
      <c r="D64" s="283"/>
      <c r="E64" s="283"/>
      <c r="F64" s="283"/>
      <c r="G64" s="283"/>
      <c r="H64" s="283"/>
      <c r="I64" s="283"/>
      <c r="J64" s="283"/>
      <c r="K64" s="268"/>
      <c r="L64" s="315"/>
      <c r="M64" s="316"/>
      <c r="N64" s="268"/>
      <c r="O64" s="342"/>
      <c r="P64" s="343"/>
      <c r="Q64" s="264"/>
      <c r="R64" s="277"/>
      <c r="S64" s="261"/>
      <c r="T64" s="261"/>
      <c r="U64" s="261"/>
      <c r="V64" s="261"/>
      <c r="W64" s="261"/>
      <c r="X64" s="261"/>
      <c r="Y64" s="261"/>
      <c r="Z64" s="261"/>
      <c r="AA64" s="261"/>
      <c r="AB64" s="261"/>
      <c r="AC64" s="261"/>
      <c r="AD64" s="261"/>
      <c r="AE64" s="261"/>
      <c r="AF64" s="276"/>
      <c r="AG64" s="263"/>
      <c r="AH64" s="344"/>
      <c r="AI64" s="344"/>
      <c r="AJ64" s="303"/>
      <c r="AK64" s="303"/>
      <c r="AL64" s="303"/>
    </row>
    <row r="65" spans="1:38" s="262" customFormat="1" ht="13.5" customHeight="1">
      <c r="A65" s="283"/>
      <c r="B65" s="283"/>
      <c r="C65" s="283"/>
      <c r="D65" s="283"/>
      <c r="E65" s="283"/>
      <c r="F65" s="283"/>
      <c r="G65" s="283"/>
      <c r="H65" s="283"/>
      <c r="I65" s="283"/>
      <c r="J65" s="283"/>
      <c r="K65" s="268"/>
      <c r="L65" s="315"/>
      <c r="M65" s="316"/>
      <c r="N65" s="268"/>
      <c r="O65" s="342"/>
      <c r="P65" s="343"/>
      <c r="Q65" s="264"/>
      <c r="R65" s="277"/>
      <c r="S65" s="261"/>
      <c r="T65" s="261"/>
      <c r="U65" s="261"/>
      <c r="V65" s="261"/>
      <c r="W65" s="261"/>
      <c r="X65" s="261"/>
      <c r="Y65" s="261"/>
      <c r="Z65" s="261"/>
      <c r="AA65" s="261"/>
      <c r="AB65" s="261"/>
      <c r="AC65" s="261"/>
      <c r="AD65" s="261"/>
      <c r="AE65" s="261"/>
      <c r="AF65" s="276"/>
      <c r="AG65" s="263"/>
      <c r="AH65" s="344"/>
      <c r="AI65" s="344"/>
      <c r="AJ65" s="303"/>
      <c r="AK65" s="303"/>
      <c r="AL65" s="303"/>
    </row>
    <row r="66" spans="1:38" s="262" customFormat="1" ht="13.5" customHeight="1">
      <c r="A66" s="283"/>
      <c r="B66" s="283"/>
      <c r="C66" s="283"/>
      <c r="D66" s="283"/>
      <c r="E66" s="283"/>
      <c r="F66" s="283"/>
      <c r="G66" s="283"/>
      <c r="H66" s="283"/>
      <c r="I66" s="283"/>
      <c r="J66" s="283"/>
      <c r="K66" s="268"/>
      <c r="L66" s="315"/>
      <c r="M66" s="316"/>
      <c r="N66" s="268"/>
      <c r="O66" s="342"/>
      <c r="P66" s="343"/>
      <c r="Q66" s="264"/>
      <c r="R66" s="277"/>
      <c r="S66" s="261"/>
      <c r="T66" s="261"/>
      <c r="U66" s="261"/>
      <c r="V66" s="261"/>
      <c r="W66" s="261"/>
      <c r="X66" s="261"/>
      <c r="Y66" s="261"/>
      <c r="Z66" s="261"/>
      <c r="AA66" s="261"/>
      <c r="AB66" s="261"/>
      <c r="AC66" s="261"/>
      <c r="AD66" s="261"/>
      <c r="AE66" s="261"/>
      <c r="AF66" s="276"/>
      <c r="AG66" s="263"/>
      <c r="AH66" s="344"/>
      <c r="AI66" s="344"/>
      <c r="AJ66" s="303"/>
      <c r="AK66" s="303"/>
      <c r="AL66" s="303"/>
    </row>
    <row r="67" spans="1:38" s="262" customFormat="1" ht="13.5" customHeight="1">
      <c r="A67" s="283"/>
      <c r="B67" s="283"/>
      <c r="C67" s="283"/>
      <c r="D67" s="283"/>
      <c r="E67" s="283"/>
      <c r="F67" s="283"/>
      <c r="G67" s="283"/>
      <c r="H67" s="283"/>
      <c r="I67" s="283"/>
      <c r="J67" s="283"/>
      <c r="K67" s="268"/>
      <c r="L67" s="315"/>
      <c r="M67" s="316"/>
      <c r="N67" s="268"/>
      <c r="O67" s="342"/>
      <c r="P67" s="343"/>
      <c r="Q67" s="264"/>
      <c r="R67" s="277"/>
      <c r="S67" s="261"/>
      <c r="T67" s="261"/>
      <c r="U67" s="261"/>
      <c r="V67" s="261"/>
      <c r="W67" s="261"/>
      <c r="X67" s="261"/>
      <c r="Y67" s="261"/>
      <c r="Z67" s="261"/>
      <c r="AA67" s="261"/>
      <c r="AB67" s="261"/>
      <c r="AC67" s="261"/>
      <c r="AD67" s="261"/>
      <c r="AE67" s="261"/>
      <c r="AF67" s="276"/>
      <c r="AG67" s="263"/>
      <c r="AH67" s="344"/>
      <c r="AI67" s="344"/>
      <c r="AJ67" s="303"/>
      <c r="AK67" s="303"/>
      <c r="AL67" s="303"/>
    </row>
    <row r="68" spans="1:38" s="262" customFormat="1" ht="13.5" customHeight="1">
      <c r="A68" s="283"/>
      <c r="B68" s="283"/>
      <c r="C68" s="283"/>
      <c r="D68" s="283"/>
      <c r="E68" s="283"/>
      <c r="F68" s="283"/>
      <c r="G68" s="283"/>
      <c r="H68" s="283"/>
      <c r="I68" s="283"/>
      <c r="J68" s="283"/>
      <c r="K68" s="268"/>
      <c r="L68" s="315"/>
      <c r="M68" s="316"/>
      <c r="N68" s="268"/>
      <c r="O68" s="342"/>
      <c r="P68" s="343"/>
      <c r="Q68" s="264"/>
      <c r="R68" s="277"/>
      <c r="S68" s="261"/>
      <c r="T68" s="261"/>
      <c r="U68" s="261"/>
      <c r="V68" s="261"/>
      <c r="W68" s="261"/>
      <c r="X68" s="261"/>
      <c r="Y68" s="261"/>
      <c r="Z68" s="261"/>
      <c r="AA68" s="261"/>
      <c r="AB68" s="261"/>
      <c r="AC68" s="261"/>
      <c r="AD68" s="261"/>
      <c r="AE68" s="261"/>
      <c r="AF68" s="276"/>
      <c r="AG68" s="263"/>
      <c r="AH68" s="344"/>
      <c r="AI68" s="344"/>
      <c r="AJ68" s="303"/>
      <c r="AK68" s="303"/>
      <c r="AL68" s="303"/>
    </row>
    <row r="69" spans="1:38" ht="13.5" customHeight="1">
      <c r="A69" s="120"/>
      <c r="B69" s="121"/>
      <c r="C69" s="155"/>
      <c r="D69" s="163"/>
      <c r="E69" s="164"/>
      <c r="F69" s="120"/>
      <c r="G69" s="120"/>
      <c r="H69" s="120"/>
      <c r="I69" s="156"/>
      <c r="J69" s="156"/>
      <c r="K69" s="156"/>
      <c r="L69" s="156"/>
      <c r="M69" s="156"/>
      <c r="N69" s="156"/>
      <c r="O69" s="156"/>
      <c r="P69" s="156"/>
      <c r="Q69" s="1"/>
      <c r="R69" s="6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</row>
    <row r="70" spans="1:38" ht="12.75" customHeight="1">
      <c r="A70" s="165"/>
      <c r="B70" s="121"/>
      <c r="C70" s="122"/>
      <c r="D70" s="166"/>
      <c r="E70" s="125"/>
      <c r="F70" s="125"/>
      <c r="G70" s="125"/>
      <c r="H70" s="125"/>
      <c r="I70" s="125"/>
      <c r="J70" s="6"/>
      <c r="K70" s="125"/>
      <c r="L70" s="125"/>
      <c r="M70" s="6"/>
      <c r="N70" s="1"/>
      <c r="O70" s="122"/>
      <c r="P70" s="44"/>
      <c r="Q70" s="44"/>
      <c r="R70" s="6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44"/>
      <c r="AG70" s="44"/>
      <c r="AH70" s="44"/>
      <c r="AI70" s="44"/>
      <c r="AJ70" s="44"/>
      <c r="AK70" s="44"/>
      <c r="AL70" s="44"/>
    </row>
    <row r="71" spans="1:38" ht="12.75" customHeight="1">
      <c r="A71" s="167" t="s">
        <v>614</v>
      </c>
      <c r="B71" s="167"/>
      <c r="C71" s="167"/>
      <c r="D71" s="167"/>
      <c r="E71" s="168"/>
      <c r="F71" s="125"/>
      <c r="G71" s="125"/>
      <c r="H71" s="125"/>
      <c r="I71" s="125"/>
      <c r="J71" s="1"/>
      <c r="K71" s="6"/>
      <c r="L71" s="6"/>
      <c r="M71" s="6"/>
      <c r="N71" s="1"/>
      <c r="O71" s="1"/>
      <c r="P71" s="44"/>
      <c r="Q71" s="44"/>
      <c r="R71" s="6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44"/>
      <c r="AG71" s="44"/>
      <c r="AH71" s="44"/>
      <c r="AI71" s="44"/>
      <c r="AJ71" s="44"/>
      <c r="AK71" s="44"/>
      <c r="AL71" s="44"/>
    </row>
    <row r="72" spans="1:38" ht="38.25" customHeight="1">
      <c r="A72" s="100" t="s">
        <v>16</v>
      </c>
      <c r="B72" s="100" t="s">
        <v>568</v>
      </c>
      <c r="C72" s="100"/>
      <c r="D72" s="101" t="s">
        <v>579</v>
      </c>
      <c r="E72" s="100" t="s">
        <v>580</v>
      </c>
      <c r="F72" s="100" t="s">
        <v>581</v>
      </c>
      <c r="G72" s="100" t="s">
        <v>602</v>
      </c>
      <c r="H72" s="100" t="s">
        <v>583</v>
      </c>
      <c r="I72" s="100" t="s">
        <v>584</v>
      </c>
      <c r="J72" s="99" t="s">
        <v>585</v>
      </c>
      <c r="K72" s="99" t="s">
        <v>615</v>
      </c>
      <c r="L72" s="102" t="s">
        <v>587</v>
      </c>
      <c r="M72" s="162" t="s">
        <v>611</v>
      </c>
      <c r="N72" s="100" t="s">
        <v>612</v>
      </c>
      <c r="O72" s="100" t="s">
        <v>589</v>
      </c>
      <c r="P72" s="101" t="s">
        <v>590</v>
      </c>
      <c r="Q72" s="44"/>
      <c r="R72" s="6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44"/>
      <c r="AG72" s="44"/>
      <c r="AH72" s="44"/>
      <c r="AI72" s="44"/>
      <c r="AJ72" s="44"/>
      <c r="AK72" s="44"/>
      <c r="AL72" s="44"/>
    </row>
    <row r="73" spans="1:38" s="262" customFormat="1" ht="12.75" customHeight="1">
      <c r="A73" s="317">
        <v>1</v>
      </c>
      <c r="B73" s="260">
        <v>44531</v>
      </c>
      <c r="C73" s="318"/>
      <c r="D73" s="319" t="s">
        <v>883</v>
      </c>
      <c r="E73" s="317" t="s">
        <v>593</v>
      </c>
      <c r="F73" s="317">
        <v>72</v>
      </c>
      <c r="G73" s="317">
        <v>30</v>
      </c>
      <c r="H73" s="317">
        <v>92.5</v>
      </c>
      <c r="I73" s="320" t="s">
        <v>878</v>
      </c>
      <c r="J73" s="321" t="s">
        <v>884</v>
      </c>
      <c r="K73" s="322">
        <f>H73-F73</f>
        <v>20.5</v>
      </c>
      <c r="L73" s="322">
        <v>100</v>
      </c>
      <c r="M73" s="321">
        <f>(K73*N73)-100</f>
        <v>925</v>
      </c>
      <c r="N73" s="321">
        <v>50</v>
      </c>
      <c r="O73" s="323" t="s">
        <v>591</v>
      </c>
      <c r="P73" s="431">
        <v>44531</v>
      </c>
      <c r="Q73" s="264"/>
      <c r="R73" s="265" t="s">
        <v>595</v>
      </c>
      <c r="S73" s="261"/>
      <c r="T73" s="261"/>
      <c r="U73" s="261"/>
      <c r="V73" s="261"/>
      <c r="W73" s="261"/>
      <c r="X73" s="261"/>
      <c r="Y73" s="261"/>
      <c r="Z73" s="261"/>
      <c r="AA73" s="261"/>
      <c r="AB73" s="261"/>
      <c r="AC73" s="261"/>
      <c r="AD73" s="261"/>
      <c r="AE73" s="261"/>
      <c r="AF73" s="261"/>
      <c r="AG73" s="261"/>
      <c r="AH73" s="261"/>
      <c r="AI73" s="261"/>
      <c r="AJ73" s="261"/>
      <c r="AK73" s="261"/>
      <c r="AL73" s="261"/>
    </row>
    <row r="74" spans="1:38" s="262" customFormat="1" ht="12.75" customHeight="1">
      <c r="A74" s="411">
        <v>2</v>
      </c>
      <c r="B74" s="407">
        <v>44531</v>
      </c>
      <c r="C74" s="412"/>
      <c r="D74" s="413" t="s">
        <v>885</v>
      </c>
      <c r="E74" s="414" t="s">
        <v>593</v>
      </c>
      <c r="F74" s="415">
        <v>72</v>
      </c>
      <c r="G74" s="415">
        <v>30</v>
      </c>
      <c r="H74" s="415">
        <v>93</v>
      </c>
      <c r="I74" s="416" t="s">
        <v>886</v>
      </c>
      <c r="J74" s="417" t="s">
        <v>605</v>
      </c>
      <c r="K74" s="418">
        <f t="shared" ref="K74" si="42">H74-F74</f>
        <v>21</v>
      </c>
      <c r="L74" s="418">
        <v>100</v>
      </c>
      <c r="M74" s="417">
        <f t="shared" ref="M74" si="43">(K74*N74)-100</f>
        <v>950</v>
      </c>
      <c r="N74" s="417">
        <v>50</v>
      </c>
      <c r="O74" s="419" t="s">
        <v>591</v>
      </c>
      <c r="P74" s="432">
        <v>44531</v>
      </c>
      <c r="Q74" s="264"/>
      <c r="R74" s="265" t="s">
        <v>595</v>
      </c>
      <c r="S74" s="261"/>
      <c r="T74" s="261"/>
      <c r="U74" s="261"/>
      <c r="V74" s="261"/>
      <c r="W74" s="261"/>
      <c r="X74" s="261"/>
      <c r="Y74" s="261"/>
      <c r="Z74" s="261"/>
      <c r="AA74" s="261"/>
      <c r="AB74" s="261"/>
      <c r="AC74" s="261"/>
      <c r="AD74" s="261"/>
      <c r="AE74" s="261"/>
      <c r="AF74" s="261"/>
      <c r="AG74" s="261"/>
      <c r="AH74" s="261"/>
      <c r="AI74" s="261"/>
      <c r="AJ74" s="261"/>
      <c r="AK74" s="261"/>
      <c r="AL74" s="261"/>
    </row>
    <row r="75" spans="1:38" s="262" customFormat="1" ht="12.75" customHeight="1">
      <c r="A75" s="423">
        <v>3</v>
      </c>
      <c r="B75" s="424">
        <v>44532</v>
      </c>
      <c r="C75" s="425"/>
      <c r="D75" s="426" t="s">
        <v>895</v>
      </c>
      <c r="E75" s="423" t="s">
        <v>593</v>
      </c>
      <c r="F75" s="423">
        <v>56</v>
      </c>
      <c r="G75" s="423">
        <v>20</v>
      </c>
      <c r="H75" s="423">
        <v>20</v>
      </c>
      <c r="I75" s="427" t="s">
        <v>896</v>
      </c>
      <c r="J75" s="428" t="s">
        <v>900</v>
      </c>
      <c r="K75" s="429">
        <f t="shared" ref="K75" si="44">H75-F75</f>
        <v>-36</v>
      </c>
      <c r="L75" s="429">
        <v>100</v>
      </c>
      <c r="M75" s="428">
        <f t="shared" ref="M75" si="45">(K75*N75)-100</f>
        <v>-1900</v>
      </c>
      <c r="N75" s="428">
        <v>50</v>
      </c>
      <c r="O75" s="430" t="s">
        <v>604</v>
      </c>
      <c r="P75" s="433">
        <v>44532</v>
      </c>
      <c r="Q75" s="264"/>
      <c r="R75" s="265" t="s">
        <v>595</v>
      </c>
      <c r="S75" s="261"/>
      <c r="T75" s="261"/>
      <c r="U75" s="261"/>
      <c r="V75" s="261"/>
      <c r="W75" s="261"/>
      <c r="X75" s="261"/>
      <c r="Y75" s="261"/>
      <c r="Z75" s="261"/>
      <c r="AA75" s="261"/>
      <c r="AB75" s="261"/>
      <c r="AC75" s="261"/>
      <c r="AD75" s="261"/>
      <c r="AE75" s="261"/>
      <c r="AF75" s="261"/>
      <c r="AG75" s="261"/>
      <c r="AH75" s="261"/>
      <c r="AI75" s="261"/>
      <c r="AJ75" s="261"/>
      <c r="AK75" s="261"/>
      <c r="AL75" s="261"/>
    </row>
    <row r="76" spans="1:38" s="262" customFormat="1" ht="12.75" customHeight="1">
      <c r="A76" s="411">
        <v>4</v>
      </c>
      <c r="B76" s="407">
        <v>44532</v>
      </c>
      <c r="C76" s="412"/>
      <c r="D76" s="413" t="s">
        <v>897</v>
      </c>
      <c r="E76" s="414" t="s">
        <v>898</v>
      </c>
      <c r="F76" s="415">
        <v>83</v>
      </c>
      <c r="G76" s="415">
        <v>127</v>
      </c>
      <c r="H76" s="415">
        <v>63</v>
      </c>
      <c r="I76" s="416">
        <v>1</v>
      </c>
      <c r="J76" s="417" t="s">
        <v>899</v>
      </c>
      <c r="K76" s="418">
        <f>F76-H76</f>
        <v>20</v>
      </c>
      <c r="L76" s="418">
        <v>100</v>
      </c>
      <c r="M76" s="417">
        <f t="shared" ref="M76:M77" si="46">(K76*N76)-100</f>
        <v>900</v>
      </c>
      <c r="N76" s="417">
        <v>50</v>
      </c>
      <c r="O76" s="419" t="s">
        <v>591</v>
      </c>
      <c r="P76" s="432">
        <v>44532</v>
      </c>
      <c r="Q76" s="264"/>
      <c r="R76" s="265" t="s">
        <v>592</v>
      </c>
      <c r="S76" s="261"/>
      <c r="T76" s="261"/>
      <c r="U76" s="261"/>
      <c r="V76" s="261"/>
      <c r="W76" s="261"/>
      <c r="X76" s="261"/>
      <c r="Y76" s="261"/>
      <c r="Z76" s="261"/>
      <c r="AA76" s="261"/>
      <c r="AB76" s="261"/>
      <c r="AC76" s="261"/>
      <c r="AD76" s="261"/>
      <c r="AE76" s="261"/>
      <c r="AF76" s="261"/>
      <c r="AG76" s="261"/>
      <c r="AH76" s="261"/>
      <c r="AI76" s="261"/>
      <c r="AJ76" s="261"/>
      <c r="AK76" s="261"/>
      <c r="AL76" s="261"/>
    </row>
    <row r="77" spans="1:38" s="262" customFormat="1" ht="12.75" customHeight="1">
      <c r="A77" s="423">
        <v>5</v>
      </c>
      <c r="B77" s="424">
        <v>44532</v>
      </c>
      <c r="C77" s="425"/>
      <c r="D77" s="426" t="s">
        <v>901</v>
      </c>
      <c r="E77" s="423" t="s">
        <v>593</v>
      </c>
      <c r="F77" s="423">
        <v>11.5</v>
      </c>
      <c r="G77" s="423">
        <v>0</v>
      </c>
      <c r="H77" s="423">
        <v>0</v>
      </c>
      <c r="I77" s="427" t="s">
        <v>902</v>
      </c>
      <c r="J77" s="428" t="s">
        <v>913</v>
      </c>
      <c r="K77" s="429">
        <f t="shared" ref="K77" si="47">H77-F77</f>
        <v>-11.5</v>
      </c>
      <c r="L77" s="429">
        <v>100</v>
      </c>
      <c r="M77" s="428">
        <f t="shared" si="46"/>
        <v>-675</v>
      </c>
      <c r="N77" s="428">
        <v>50</v>
      </c>
      <c r="O77" s="430" t="s">
        <v>604</v>
      </c>
      <c r="P77" s="433">
        <v>44532</v>
      </c>
      <c r="Q77" s="264"/>
      <c r="R77" s="265" t="s">
        <v>595</v>
      </c>
      <c r="S77" s="261"/>
      <c r="T77" s="261"/>
      <c r="U77" s="261"/>
      <c r="V77" s="261"/>
      <c r="W77" s="261"/>
      <c r="X77" s="261"/>
      <c r="Y77" s="261"/>
      <c r="Z77" s="261"/>
      <c r="AA77" s="261"/>
      <c r="AB77" s="261"/>
      <c r="AC77" s="261"/>
      <c r="AD77" s="261"/>
      <c r="AE77" s="261"/>
      <c r="AF77" s="261"/>
      <c r="AG77" s="261"/>
      <c r="AH77" s="261"/>
      <c r="AI77" s="261"/>
      <c r="AJ77" s="261"/>
      <c r="AK77" s="261"/>
      <c r="AL77" s="261"/>
    </row>
    <row r="78" spans="1:38" s="262" customFormat="1" ht="12.75" customHeight="1">
      <c r="A78" s="423">
        <v>6</v>
      </c>
      <c r="B78" s="424">
        <v>44532</v>
      </c>
      <c r="C78" s="425"/>
      <c r="D78" s="426" t="s">
        <v>897</v>
      </c>
      <c r="E78" s="423" t="s">
        <v>898</v>
      </c>
      <c r="F78" s="423">
        <v>88</v>
      </c>
      <c r="G78" s="423">
        <v>135</v>
      </c>
      <c r="H78" s="423">
        <v>135</v>
      </c>
      <c r="I78" s="427">
        <v>1</v>
      </c>
      <c r="J78" s="428" t="s">
        <v>912</v>
      </c>
      <c r="K78" s="429">
        <f>F78-H78</f>
        <v>-47</v>
      </c>
      <c r="L78" s="429">
        <v>100</v>
      </c>
      <c r="M78" s="428">
        <f t="shared" ref="M78:M79" si="48">(K78*N78)-100</f>
        <v>-2450</v>
      </c>
      <c r="N78" s="428">
        <v>50</v>
      </c>
      <c r="O78" s="430" t="s">
        <v>604</v>
      </c>
      <c r="P78" s="440">
        <v>44533</v>
      </c>
      <c r="Q78" s="264"/>
      <c r="R78" s="265" t="s">
        <v>592</v>
      </c>
      <c r="S78" s="261"/>
      <c r="T78" s="261"/>
      <c r="U78" s="261"/>
      <c r="V78" s="261"/>
      <c r="W78" s="261"/>
      <c r="X78" s="261"/>
      <c r="Y78" s="261"/>
      <c r="Z78" s="261"/>
      <c r="AA78" s="261"/>
      <c r="AB78" s="261"/>
      <c r="AC78" s="261"/>
      <c r="AD78" s="261"/>
      <c r="AE78" s="261"/>
      <c r="AF78" s="261"/>
      <c r="AG78" s="261"/>
      <c r="AH78" s="261"/>
      <c r="AI78" s="261"/>
      <c r="AJ78" s="261"/>
      <c r="AK78" s="261"/>
      <c r="AL78" s="261"/>
    </row>
    <row r="79" spans="1:38" s="262" customFormat="1" ht="12.75" customHeight="1">
      <c r="A79" s="317">
        <v>7</v>
      </c>
      <c r="B79" s="260">
        <v>44536</v>
      </c>
      <c r="C79" s="318"/>
      <c r="D79" s="319" t="s">
        <v>919</v>
      </c>
      <c r="E79" s="317" t="s">
        <v>593</v>
      </c>
      <c r="F79" s="317">
        <v>72.5</v>
      </c>
      <c r="G79" s="317">
        <v>40</v>
      </c>
      <c r="H79" s="317">
        <v>94.5</v>
      </c>
      <c r="I79" s="320" t="s">
        <v>921</v>
      </c>
      <c r="J79" s="321" t="s">
        <v>922</v>
      </c>
      <c r="K79" s="418">
        <f t="shared" ref="K79:K80" si="49">H79-F79</f>
        <v>22</v>
      </c>
      <c r="L79" s="322">
        <v>100</v>
      </c>
      <c r="M79" s="321">
        <f t="shared" si="48"/>
        <v>1000</v>
      </c>
      <c r="N79" s="321">
        <v>50</v>
      </c>
      <c r="O79" s="323" t="s">
        <v>591</v>
      </c>
      <c r="P79" s="431">
        <v>44536</v>
      </c>
      <c r="Q79" s="264"/>
      <c r="R79" s="265" t="s">
        <v>595</v>
      </c>
      <c r="S79" s="261"/>
      <c r="T79" s="261"/>
      <c r="U79" s="261"/>
      <c r="V79" s="261"/>
      <c r="W79" s="261"/>
      <c r="X79" s="261"/>
      <c r="Y79" s="261"/>
      <c r="Z79" s="261"/>
      <c r="AA79" s="261"/>
      <c r="AB79" s="261"/>
      <c r="AC79" s="261"/>
      <c r="AD79" s="261"/>
      <c r="AE79" s="261"/>
      <c r="AF79" s="261"/>
      <c r="AG79" s="261"/>
      <c r="AH79" s="261"/>
      <c r="AI79" s="261"/>
      <c r="AJ79" s="261"/>
      <c r="AK79" s="261"/>
      <c r="AL79" s="261"/>
    </row>
    <row r="80" spans="1:38" s="262" customFormat="1" ht="12.75" customHeight="1">
      <c r="A80" s="317">
        <v>8</v>
      </c>
      <c r="B80" s="260">
        <v>44536</v>
      </c>
      <c r="C80" s="318"/>
      <c r="D80" s="319" t="s">
        <v>920</v>
      </c>
      <c r="E80" s="317" t="s">
        <v>593</v>
      </c>
      <c r="F80" s="317">
        <v>295</v>
      </c>
      <c r="G80" s="317">
        <v>190</v>
      </c>
      <c r="H80" s="317">
        <v>355</v>
      </c>
      <c r="I80" s="320" t="s">
        <v>923</v>
      </c>
      <c r="J80" s="321" t="s">
        <v>924</v>
      </c>
      <c r="K80" s="418">
        <f t="shared" si="49"/>
        <v>60</v>
      </c>
      <c r="L80" s="322">
        <v>100</v>
      </c>
      <c r="M80" s="321">
        <f t="shared" ref="M80" si="50">(K80*N80)-100</f>
        <v>1400</v>
      </c>
      <c r="N80" s="321">
        <v>25</v>
      </c>
      <c r="O80" s="323" t="s">
        <v>591</v>
      </c>
      <c r="P80" s="431">
        <v>44536</v>
      </c>
      <c r="Q80" s="264"/>
      <c r="R80" s="265" t="s">
        <v>595</v>
      </c>
      <c r="S80" s="261"/>
      <c r="T80" s="261"/>
      <c r="U80" s="261"/>
      <c r="V80" s="261"/>
      <c r="W80" s="261"/>
      <c r="X80" s="261"/>
      <c r="Y80" s="261"/>
      <c r="Z80" s="261"/>
      <c r="AA80" s="261"/>
      <c r="AB80" s="261"/>
      <c r="AC80" s="261"/>
      <c r="AD80" s="261"/>
      <c r="AE80" s="261"/>
      <c r="AF80" s="261"/>
      <c r="AG80" s="261"/>
      <c r="AH80" s="261"/>
      <c r="AI80" s="261"/>
      <c r="AJ80" s="261"/>
      <c r="AK80" s="261"/>
      <c r="AL80" s="261"/>
    </row>
    <row r="81" spans="1:38" s="262" customFormat="1" ht="12.75" customHeight="1">
      <c r="A81" s="317">
        <v>9</v>
      </c>
      <c r="B81" s="260">
        <v>44536</v>
      </c>
      <c r="C81" s="318"/>
      <c r="D81" s="319" t="s">
        <v>920</v>
      </c>
      <c r="E81" s="317" t="s">
        <v>593</v>
      </c>
      <c r="F81" s="317">
        <v>245</v>
      </c>
      <c r="G81" s="317">
        <v>120</v>
      </c>
      <c r="H81" s="317">
        <v>295</v>
      </c>
      <c r="I81" s="320" t="s">
        <v>925</v>
      </c>
      <c r="J81" s="321" t="s">
        <v>927</v>
      </c>
      <c r="K81" s="418">
        <f t="shared" ref="K81" si="51">H81-F81</f>
        <v>50</v>
      </c>
      <c r="L81" s="322">
        <v>100</v>
      </c>
      <c r="M81" s="321">
        <f t="shared" ref="M81" si="52">(K81*N81)-100</f>
        <v>1150</v>
      </c>
      <c r="N81" s="321">
        <v>25</v>
      </c>
      <c r="O81" s="323" t="s">
        <v>591</v>
      </c>
      <c r="P81" s="260">
        <v>44537</v>
      </c>
      <c r="Q81" s="264"/>
      <c r="R81" s="265" t="s">
        <v>595</v>
      </c>
      <c r="S81" s="261"/>
      <c r="T81" s="261"/>
      <c r="U81" s="261"/>
      <c r="V81" s="261"/>
      <c r="W81" s="261"/>
      <c r="X81" s="261"/>
      <c r="Y81" s="261"/>
      <c r="Z81" s="261"/>
      <c r="AA81" s="261"/>
      <c r="AB81" s="261"/>
      <c r="AC81" s="261"/>
      <c r="AD81" s="261"/>
      <c r="AE81" s="261"/>
      <c r="AF81" s="261"/>
      <c r="AG81" s="261"/>
      <c r="AH81" s="261"/>
      <c r="AI81" s="261"/>
      <c r="AJ81" s="261"/>
      <c r="AK81" s="261"/>
      <c r="AL81" s="261"/>
    </row>
    <row r="82" spans="1:38" s="262" customFormat="1" ht="12.75" customHeight="1">
      <c r="A82" s="317">
        <v>10</v>
      </c>
      <c r="B82" s="260">
        <v>44537</v>
      </c>
      <c r="C82" s="318"/>
      <c r="D82" s="319" t="s">
        <v>928</v>
      </c>
      <c r="E82" s="317" t="s">
        <v>593</v>
      </c>
      <c r="F82" s="317">
        <v>31</v>
      </c>
      <c r="G82" s="317">
        <v>48</v>
      </c>
      <c r="H82" s="317">
        <v>37.5</v>
      </c>
      <c r="I82" s="320" t="s">
        <v>929</v>
      </c>
      <c r="J82" s="321" t="s">
        <v>930</v>
      </c>
      <c r="K82" s="418">
        <f t="shared" ref="K82" si="53">H82-F82</f>
        <v>6.5</v>
      </c>
      <c r="L82" s="322">
        <v>100</v>
      </c>
      <c r="M82" s="321">
        <f t="shared" ref="M82" si="54">(K82*N82)-100</f>
        <v>1850</v>
      </c>
      <c r="N82" s="321">
        <v>300</v>
      </c>
      <c r="O82" s="323" t="s">
        <v>591</v>
      </c>
      <c r="P82" s="431">
        <v>44537</v>
      </c>
      <c r="Q82" s="264"/>
      <c r="R82" s="265" t="s">
        <v>595</v>
      </c>
      <c r="S82" s="261"/>
      <c r="T82" s="261"/>
      <c r="U82" s="261"/>
      <c r="V82" s="261"/>
      <c r="W82" s="261"/>
      <c r="X82" s="261"/>
      <c r="Y82" s="261"/>
      <c r="Z82" s="261"/>
      <c r="AA82" s="261"/>
      <c r="AB82" s="261"/>
      <c r="AC82" s="261"/>
      <c r="AD82" s="261"/>
      <c r="AE82" s="261"/>
      <c r="AF82" s="261"/>
      <c r="AG82" s="261"/>
      <c r="AH82" s="261"/>
      <c r="AI82" s="261"/>
      <c r="AJ82" s="261"/>
      <c r="AK82" s="261"/>
      <c r="AL82" s="261"/>
    </row>
    <row r="83" spans="1:38" s="262" customFormat="1" ht="12.75" customHeight="1">
      <c r="A83" s="423">
        <v>11</v>
      </c>
      <c r="B83" s="424">
        <v>44537</v>
      </c>
      <c r="C83" s="425"/>
      <c r="D83" s="426" t="s">
        <v>919</v>
      </c>
      <c r="E83" s="423" t="s">
        <v>593</v>
      </c>
      <c r="F83" s="423">
        <v>72.5</v>
      </c>
      <c r="G83" s="423">
        <v>40</v>
      </c>
      <c r="H83" s="423">
        <v>40</v>
      </c>
      <c r="I83" s="427" t="s">
        <v>921</v>
      </c>
      <c r="J83" s="428" t="s">
        <v>931</v>
      </c>
      <c r="K83" s="429">
        <f>F83-H83</f>
        <v>32.5</v>
      </c>
      <c r="L83" s="429">
        <v>100</v>
      </c>
      <c r="M83" s="428">
        <f>(K83*N83)-100</f>
        <v>1525</v>
      </c>
      <c r="N83" s="428">
        <v>50</v>
      </c>
      <c r="O83" s="430" t="s">
        <v>604</v>
      </c>
      <c r="P83" s="433">
        <v>44537</v>
      </c>
      <c r="Q83" s="264"/>
      <c r="R83" s="265" t="s">
        <v>595</v>
      </c>
      <c r="S83" s="261"/>
      <c r="T83" s="261"/>
      <c r="U83" s="261"/>
      <c r="V83" s="261"/>
      <c r="W83" s="261"/>
      <c r="X83" s="261"/>
      <c r="Y83" s="261"/>
      <c r="Z83" s="261"/>
      <c r="AA83" s="261"/>
      <c r="AB83" s="261"/>
      <c r="AC83" s="261"/>
      <c r="AD83" s="261"/>
      <c r="AE83" s="261"/>
      <c r="AF83" s="261"/>
      <c r="AG83" s="261"/>
      <c r="AH83" s="261"/>
      <c r="AI83" s="261"/>
      <c r="AJ83" s="261"/>
      <c r="AK83" s="261"/>
      <c r="AL83" s="261"/>
    </row>
    <row r="84" spans="1:38" s="262" customFormat="1" ht="12.75" customHeight="1">
      <c r="A84" s="423">
        <v>12</v>
      </c>
      <c r="B84" s="424">
        <v>44538</v>
      </c>
      <c r="C84" s="425"/>
      <c r="D84" s="426" t="s">
        <v>939</v>
      </c>
      <c r="E84" s="423" t="s">
        <v>898</v>
      </c>
      <c r="F84" s="423">
        <v>84</v>
      </c>
      <c r="G84" s="423">
        <v>120</v>
      </c>
      <c r="H84" s="423">
        <v>112.5</v>
      </c>
      <c r="I84" s="427" t="s">
        <v>938</v>
      </c>
      <c r="J84" s="428" t="s">
        <v>940</v>
      </c>
      <c r="K84" s="429">
        <f>F84-H84</f>
        <v>-28.5</v>
      </c>
      <c r="L84" s="429">
        <v>100</v>
      </c>
      <c r="M84" s="428">
        <f>(K84*N84)-100</f>
        <v>-1525</v>
      </c>
      <c r="N84" s="428">
        <v>50</v>
      </c>
      <c r="O84" s="430" t="s">
        <v>604</v>
      </c>
      <c r="P84" s="433">
        <v>44539</v>
      </c>
      <c r="Q84" s="264"/>
      <c r="R84" s="265" t="s">
        <v>595</v>
      </c>
      <c r="S84" s="261"/>
      <c r="T84" s="261"/>
      <c r="U84" s="261"/>
      <c r="V84" s="261"/>
      <c r="W84" s="261"/>
      <c r="X84" s="261"/>
      <c r="Y84" s="261"/>
      <c r="Z84" s="261"/>
      <c r="AA84" s="261"/>
      <c r="AB84" s="261"/>
      <c r="AC84" s="261"/>
      <c r="AD84" s="261"/>
      <c r="AE84" s="261"/>
      <c r="AF84" s="261"/>
      <c r="AG84" s="261"/>
      <c r="AH84" s="261"/>
      <c r="AI84" s="261"/>
      <c r="AJ84" s="261"/>
      <c r="AK84" s="261"/>
      <c r="AL84" s="261"/>
    </row>
    <row r="85" spans="1:38" s="262" customFormat="1" ht="12.75" customHeight="1">
      <c r="A85" s="423">
        <v>13</v>
      </c>
      <c r="B85" s="424">
        <v>44539</v>
      </c>
      <c r="C85" s="425"/>
      <c r="D85" s="426" t="s">
        <v>941</v>
      </c>
      <c r="E85" s="423" t="s">
        <v>593</v>
      </c>
      <c r="F85" s="423">
        <v>32.5</v>
      </c>
      <c r="G85" s="423">
        <v>17</v>
      </c>
      <c r="H85" s="423">
        <v>17</v>
      </c>
      <c r="I85" s="427" t="s">
        <v>929</v>
      </c>
      <c r="J85" s="428" t="s">
        <v>1021</v>
      </c>
      <c r="K85" s="429">
        <f t="shared" ref="K85" si="55">H85-F85</f>
        <v>-15.5</v>
      </c>
      <c r="L85" s="487">
        <v>100</v>
      </c>
      <c r="M85" s="488">
        <f t="shared" ref="M85" si="56">(K85*N85)-100</f>
        <v>-4750</v>
      </c>
      <c r="N85" s="488">
        <v>300</v>
      </c>
      <c r="O85" s="430" t="s">
        <v>604</v>
      </c>
      <c r="P85" s="424">
        <v>44547</v>
      </c>
      <c r="Q85" s="264"/>
      <c r="R85" s="265" t="s">
        <v>595</v>
      </c>
      <c r="S85" s="261"/>
      <c r="T85" s="261"/>
      <c r="U85" s="261"/>
      <c r="V85" s="261"/>
      <c r="W85" s="261"/>
      <c r="X85" s="261"/>
      <c r="Y85" s="261"/>
      <c r="Z85" s="261"/>
      <c r="AA85" s="261"/>
      <c r="AB85" s="261"/>
      <c r="AC85" s="261"/>
      <c r="AD85" s="261"/>
      <c r="AE85" s="261"/>
      <c r="AF85" s="261"/>
      <c r="AG85" s="261"/>
      <c r="AH85" s="261"/>
      <c r="AI85" s="261"/>
      <c r="AJ85" s="261"/>
      <c r="AK85" s="261"/>
      <c r="AL85" s="261"/>
    </row>
    <row r="86" spans="1:38" s="262" customFormat="1" ht="12.75" customHeight="1">
      <c r="A86" s="317">
        <v>14</v>
      </c>
      <c r="B86" s="260">
        <v>44540</v>
      </c>
      <c r="C86" s="318"/>
      <c r="D86" s="319" t="s">
        <v>939</v>
      </c>
      <c r="E86" s="317" t="s">
        <v>593</v>
      </c>
      <c r="F86" s="317">
        <v>49.5</v>
      </c>
      <c r="G86" s="317">
        <v>17</v>
      </c>
      <c r="H86" s="317">
        <v>69</v>
      </c>
      <c r="I86" s="320" t="s">
        <v>949</v>
      </c>
      <c r="J86" s="321" t="s">
        <v>950</v>
      </c>
      <c r="K86" s="418">
        <f t="shared" ref="K86" si="57">H86-F86</f>
        <v>19.5</v>
      </c>
      <c r="L86" s="322">
        <v>100</v>
      </c>
      <c r="M86" s="321">
        <f t="shared" ref="M86" si="58">(K86*N86)-100</f>
        <v>875</v>
      </c>
      <c r="N86" s="321">
        <v>50</v>
      </c>
      <c r="O86" s="323" t="s">
        <v>591</v>
      </c>
      <c r="P86" s="431">
        <v>44540</v>
      </c>
      <c r="Q86" s="264"/>
      <c r="R86" s="265" t="s">
        <v>592</v>
      </c>
      <c r="S86" s="261"/>
      <c r="T86" s="261"/>
      <c r="U86" s="261"/>
      <c r="V86" s="261"/>
      <c r="W86" s="261"/>
      <c r="X86" s="261"/>
      <c r="Y86" s="261"/>
      <c r="Z86" s="261"/>
      <c r="AA86" s="261"/>
      <c r="AB86" s="261"/>
      <c r="AC86" s="261"/>
      <c r="AD86" s="261"/>
      <c r="AE86" s="261"/>
      <c r="AF86" s="261"/>
      <c r="AG86" s="261"/>
      <c r="AH86" s="261"/>
      <c r="AI86" s="261"/>
      <c r="AJ86" s="261"/>
      <c r="AK86" s="261"/>
      <c r="AL86" s="261"/>
    </row>
    <row r="87" spans="1:38" s="262" customFormat="1" ht="12.75" customHeight="1">
      <c r="A87" s="423">
        <v>15</v>
      </c>
      <c r="B87" s="424">
        <v>44544</v>
      </c>
      <c r="C87" s="425"/>
      <c r="D87" s="426" t="s">
        <v>962</v>
      </c>
      <c r="E87" s="423" t="s">
        <v>593</v>
      </c>
      <c r="F87" s="423">
        <v>59</v>
      </c>
      <c r="G87" s="423">
        <v>28</v>
      </c>
      <c r="H87" s="423">
        <v>28</v>
      </c>
      <c r="I87" s="427" t="s">
        <v>949</v>
      </c>
      <c r="J87" s="428" t="s">
        <v>972</v>
      </c>
      <c r="K87" s="429">
        <f t="shared" ref="K87:K88" si="59">H87-F87</f>
        <v>-31</v>
      </c>
      <c r="L87" s="487">
        <v>100</v>
      </c>
      <c r="M87" s="488">
        <f t="shared" ref="M87:M88" si="60">(K87*N87)-100</f>
        <v>-1650</v>
      </c>
      <c r="N87" s="488">
        <v>50</v>
      </c>
      <c r="O87" s="430" t="s">
        <v>604</v>
      </c>
      <c r="P87" s="424">
        <v>44545</v>
      </c>
      <c r="Q87" s="264"/>
      <c r="R87" s="265" t="s">
        <v>592</v>
      </c>
      <c r="S87" s="261"/>
      <c r="T87" s="261"/>
      <c r="U87" s="261"/>
      <c r="V87" s="261"/>
      <c r="W87" s="261"/>
      <c r="X87" s="261"/>
      <c r="Y87" s="261"/>
      <c r="Z87" s="261"/>
      <c r="AA87" s="261"/>
      <c r="AB87" s="261"/>
      <c r="AC87" s="261"/>
      <c r="AD87" s="261"/>
      <c r="AE87" s="261"/>
      <c r="AF87" s="261"/>
      <c r="AG87" s="261"/>
      <c r="AH87" s="261"/>
      <c r="AI87" s="261"/>
      <c r="AJ87" s="261"/>
      <c r="AK87" s="261"/>
      <c r="AL87" s="261"/>
    </row>
    <row r="88" spans="1:38" s="262" customFormat="1" ht="12.75" customHeight="1">
      <c r="A88" s="317">
        <v>16</v>
      </c>
      <c r="B88" s="260">
        <v>44545</v>
      </c>
      <c r="C88" s="318"/>
      <c r="D88" s="319" t="s">
        <v>973</v>
      </c>
      <c r="E88" s="317" t="s">
        <v>593</v>
      </c>
      <c r="F88" s="317">
        <v>26</v>
      </c>
      <c r="G88" s="317">
        <v>14</v>
      </c>
      <c r="H88" s="317">
        <v>34.5</v>
      </c>
      <c r="I88" s="320" t="s">
        <v>974</v>
      </c>
      <c r="J88" s="321" t="s">
        <v>643</v>
      </c>
      <c r="K88" s="418">
        <f t="shared" si="59"/>
        <v>8.5</v>
      </c>
      <c r="L88" s="322">
        <v>100</v>
      </c>
      <c r="M88" s="321">
        <f t="shared" si="60"/>
        <v>3300</v>
      </c>
      <c r="N88" s="321">
        <v>400</v>
      </c>
      <c r="O88" s="323" t="s">
        <v>591</v>
      </c>
      <c r="P88" s="431">
        <v>44545</v>
      </c>
      <c r="Q88" s="264"/>
      <c r="R88" s="265" t="s">
        <v>592</v>
      </c>
      <c r="S88" s="261"/>
      <c r="T88" s="261"/>
      <c r="U88" s="261"/>
      <c r="V88" s="261"/>
      <c r="W88" s="261"/>
      <c r="X88" s="261"/>
      <c r="Y88" s="261"/>
      <c r="Z88" s="261"/>
      <c r="AA88" s="261"/>
      <c r="AB88" s="261"/>
      <c r="AC88" s="261"/>
      <c r="AD88" s="261"/>
      <c r="AE88" s="261"/>
      <c r="AF88" s="261"/>
      <c r="AG88" s="261"/>
      <c r="AH88" s="261"/>
      <c r="AI88" s="261"/>
      <c r="AJ88" s="261"/>
      <c r="AK88" s="261"/>
      <c r="AL88" s="261"/>
    </row>
    <row r="89" spans="1:38" s="262" customFormat="1" ht="12.75" customHeight="1">
      <c r="A89" s="267">
        <v>17</v>
      </c>
      <c r="B89" s="263">
        <v>44547</v>
      </c>
      <c r="C89" s="384"/>
      <c r="D89" s="451" t="s">
        <v>1022</v>
      </c>
      <c r="E89" s="267" t="s">
        <v>593</v>
      </c>
      <c r="F89" s="267" t="s">
        <v>1023</v>
      </c>
      <c r="G89" s="267">
        <v>3.5</v>
      </c>
      <c r="H89" s="267"/>
      <c r="I89" s="268" t="s">
        <v>1024</v>
      </c>
      <c r="J89" s="386" t="s">
        <v>594</v>
      </c>
      <c r="K89" s="452"/>
      <c r="L89" s="387"/>
      <c r="M89" s="386"/>
      <c r="N89" s="386"/>
      <c r="O89" s="453"/>
      <c r="P89" s="263"/>
      <c r="Q89" s="264"/>
      <c r="R89" s="265"/>
      <c r="S89" s="261"/>
      <c r="T89" s="261"/>
      <c r="U89" s="261"/>
      <c r="V89" s="261"/>
      <c r="W89" s="261"/>
      <c r="X89" s="261"/>
      <c r="Y89" s="261"/>
      <c r="Z89" s="261"/>
      <c r="AA89" s="261"/>
      <c r="AB89" s="261"/>
      <c r="AC89" s="261"/>
      <c r="AD89" s="261"/>
      <c r="AE89" s="261"/>
      <c r="AF89" s="261"/>
      <c r="AG89" s="261"/>
      <c r="AH89" s="261"/>
      <c r="AI89" s="261"/>
      <c r="AJ89" s="261"/>
      <c r="AK89" s="261"/>
      <c r="AL89" s="261"/>
    </row>
    <row r="90" spans="1:38" s="262" customFormat="1" ht="12.75" customHeight="1">
      <c r="A90" s="317">
        <v>18</v>
      </c>
      <c r="B90" s="260">
        <v>44547</v>
      </c>
      <c r="C90" s="318"/>
      <c r="D90" s="319" t="s">
        <v>1025</v>
      </c>
      <c r="E90" s="317" t="s">
        <v>593</v>
      </c>
      <c r="F90" s="317">
        <v>66</v>
      </c>
      <c r="G90" s="317">
        <v>28</v>
      </c>
      <c r="H90" s="317">
        <v>83.5</v>
      </c>
      <c r="I90" s="320" t="s">
        <v>1026</v>
      </c>
      <c r="J90" s="321" t="s">
        <v>1027</v>
      </c>
      <c r="K90" s="418">
        <f t="shared" ref="K90" si="61">H90-F90</f>
        <v>17.5</v>
      </c>
      <c r="L90" s="322">
        <v>100</v>
      </c>
      <c r="M90" s="321">
        <f t="shared" ref="M90" si="62">(K90*N90)-100</f>
        <v>775</v>
      </c>
      <c r="N90" s="321">
        <v>50</v>
      </c>
      <c r="O90" s="323" t="s">
        <v>591</v>
      </c>
      <c r="P90" s="431">
        <v>44547</v>
      </c>
      <c r="Q90" s="264"/>
      <c r="R90" s="265"/>
      <c r="S90" s="261"/>
      <c r="T90" s="261"/>
      <c r="U90" s="261"/>
      <c r="V90" s="261"/>
      <c r="W90" s="261"/>
      <c r="X90" s="261"/>
      <c r="Y90" s="261"/>
      <c r="Z90" s="261"/>
      <c r="AA90" s="261"/>
      <c r="AB90" s="261"/>
      <c r="AC90" s="261"/>
      <c r="AD90" s="261"/>
      <c r="AE90" s="261"/>
      <c r="AF90" s="261"/>
      <c r="AG90" s="261"/>
      <c r="AH90" s="261"/>
      <c r="AI90" s="261"/>
      <c r="AJ90" s="261"/>
      <c r="AK90" s="261"/>
      <c r="AL90" s="261"/>
    </row>
    <row r="91" spans="1:38" s="262" customFormat="1" ht="12.75" customHeight="1">
      <c r="A91" s="267"/>
      <c r="B91" s="263"/>
      <c r="C91" s="384"/>
      <c r="D91" s="451"/>
      <c r="E91" s="267"/>
      <c r="F91" s="267"/>
      <c r="G91" s="267"/>
      <c r="H91" s="267"/>
      <c r="I91" s="268"/>
      <c r="J91" s="386"/>
      <c r="K91" s="452"/>
      <c r="L91" s="387"/>
      <c r="M91" s="386"/>
      <c r="N91" s="386"/>
      <c r="O91" s="453"/>
      <c r="P91" s="263"/>
      <c r="Q91" s="264"/>
      <c r="R91" s="265"/>
      <c r="S91" s="261"/>
      <c r="T91" s="261"/>
      <c r="U91" s="261"/>
      <c r="V91" s="261"/>
      <c r="W91" s="261"/>
      <c r="X91" s="261"/>
      <c r="Y91" s="261"/>
      <c r="Z91" s="261"/>
      <c r="AA91" s="261"/>
      <c r="AB91" s="261"/>
      <c r="AC91" s="261"/>
      <c r="AD91" s="261"/>
      <c r="AE91" s="261"/>
      <c r="AF91" s="261"/>
      <c r="AG91" s="261"/>
      <c r="AH91" s="261"/>
      <c r="AI91" s="261"/>
      <c r="AJ91" s="261"/>
      <c r="AK91" s="261"/>
      <c r="AL91" s="261"/>
    </row>
    <row r="92" spans="1:38" s="262" customFormat="1" ht="12.75" customHeight="1">
      <c r="A92" s="267"/>
      <c r="B92" s="263"/>
      <c r="C92" s="384"/>
      <c r="D92" s="451"/>
      <c r="E92" s="267"/>
      <c r="F92" s="267"/>
      <c r="G92" s="267"/>
      <c r="H92" s="267"/>
      <c r="I92" s="268"/>
      <c r="J92" s="386"/>
      <c r="K92" s="452"/>
      <c r="L92" s="387"/>
      <c r="M92" s="386"/>
      <c r="N92" s="386"/>
      <c r="O92" s="453"/>
      <c r="P92" s="263"/>
      <c r="Q92" s="264"/>
      <c r="R92" s="265"/>
      <c r="S92" s="261"/>
      <c r="T92" s="261"/>
      <c r="U92" s="261"/>
      <c r="V92" s="261"/>
      <c r="W92" s="261"/>
      <c r="X92" s="261"/>
      <c r="Y92" s="261"/>
      <c r="Z92" s="261"/>
      <c r="AA92" s="261"/>
      <c r="AB92" s="261"/>
      <c r="AC92" s="261"/>
      <c r="AD92" s="261"/>
      <c r="AE92" s="261"/>
      <c r="AF92" s="261"/>
      <c r="AG92" s="261"/>
      <c r="AH92" s="261"/>
      <c r="AI92" s="261"/>
      <c r="AJ92" s="261"/>
      <c r="AK92" s="261"/>
      <c r="AL92" s="261"/>
    </row>
    <row r="93" spans="1:38" s="262" customFormat="1" ht="12.75" customHeight="1">
      <c r="A93" s="267"/>
      <c r="B93" s="263"/>
      <c r="C93" s="384"/>
      <c r="D93" s="451"/>
      <c r="E93" s="267"/>
      <c r="F93" s="267"/>
      <c r="G93" s="267"/>
      <c r="H93" s="267"/>
      <c r="I93" s="268"/>
      <c r="J93" s="386"/>
      <c r="K93" s="452"/>
      <c r="L93" s="387"/>
      <c r="M93" s="386"/>
      <c r="N93" s="386"/>
      <c r="O93" s="453"/>
      <c r="P93" s="263"/>
      <c r="Q93" s="264"/>
      <c r="R93" s="265"/>
      <c r="S93" s="261"/>
      <c r="T93" s="261"/>
      <c r="U93" s="261"/>
      <c r="V93" s="261"/>
      <c r="W93" s="261"/>
      <c r="X93" s="261"/>
      <c r="Y93" s="261"/>
      <c r="Z93" s="261"/>
      <c r="AA93" s="261"/>
      <c r="AB93" s="261"/>
      <c r="AC93" s="261"/>
      <c r="AD93" s="261"/>
      <c r="AE93" s="261"/>
      <c r="AF93" s="261"/>
      <c r="AG93" s="261"/>
      <c r="AH93" s="261"/>
      <c r="AI93" s="261"/>
      <c r="AJ93" s="261"/>
      <c r="AK93" s="261"/>
      <c r="AL93" s="261"/>
    </row>
    <row r="94" spans="1:38" s="375" customFormat="1" ht="12.75" customHeight="1">
      <c r="A94" s="363"/>
      <c r="B94" s="364"/>
      <c r="C94" s="365"/>
      <c r="D94" s="366"/>
      <c r="E94" s="363"/>
      <c r="F94" s="363"/>
      <c r="G94" s="363"/>
      <c r="H94" s="363"/>
      <c r="I94" s="367"/>
      <c r="J94" s="368"/>
      <c r="K94" s="369"/>
      <c r="L94" s="369"/>
      <c r="M94" s="368"/>
      <c r="N94" s="368"/>
      <c r="O94" s="370"/>
      <c r="P94" s="371"/>
      <c r="Q94" s="372"/>
      <c r="R94" s="373"/>
      <c r="S94" s="372"/>
      <c r="T94" s="372"/>
      <c r="U94" s="372"/>
      <c r="V94" s="372"/>
      <c r="W94" s="372"/>
      <c r="X94" s="372"/>
      <c r="Y94" s="372"/>
      <c r="Z94" s="372"/>
      <c r="AA94" s="372"/>
      <c r="AB94" s="372"/>
      <c r="AC94" s="372"/>
      <c r="AD94" s="372"/>
      <c r="AE94" s="372"/>
      <c r="AF94" s="374"/>
      <c r="AG94" s="374"/>
      <c r="AH94" s="374"/>
      <c r="AI94" s="374"/>
      <c r="AJ94" s="374"/>
      <c r="AK94" s="374"/>
      <c r="AL94" s="374"/>
    </row>
    <row r="95" spans="1:38" ht="14.25" customHeight="1">
      <c r="A95" s="164"/>
      <c r="B95" s="169"/>
      <c r="C95" s="169"/>
      <c r="D95" s="170"/>
      <c r="E95" s="164"/>
      <c r="F95" s="171"/>
      <c r="G95" s="164"/>
      <c r="H95" s="164"/>
      <c r="I95" s="164"/>
      <c r="J95" s="169"/>
      <c r="K95" s="172"/>
      <c r="L95" s="164"/>
      <c r="M95" s="164"/>
      <c r="N95" s="164"/>
      <c r="O95" s="173"/>
      <c r="P95" s="1"/>
      <c r="Q95" s="1"/>
      <c r="R95" s="6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</row>
    <row r="96" spans="1:38" ht="12.75" customHeight="1">
      <c r="A96" s="98" t="s">
        <v>616</v>
      </c>
      <c r="B96" s="174"/>
      <c r="C96" s="174"/>
      <c r="D96" s="175"/>
      <c r="E96" s="148"/>
      <c r="F96" s="6"/>
      <c r="G96" s="6"/>
      <c r="H96" s="149"/>
      <c r="I96" s="176"/>
      <c r="J96" s="1"/>
      <c r="K96" s="6"/>
      <c r="L96" s="6"/>
      <c r="M96" s="6"/>
      <c r="N96" s="1"/>
      <c r="O96" s="1"/>
      <c r="Q96" s="1"/>
      <c r="R96" s="6"/>
      <c r="S96" s="1"/>
      <c r="T96" s="1"/>
      <c r="U96" s="1"/>
      <c r="V96" s="1"/>
      <c r="W96" s="1"/>
      <c r="X96" s="1"/>
      <c r="Y96" s="1"/>
      <c r="Z96" s="1"/>
    </row>
    <row r="97" spans="1:38" ht="38.25" customHeight="1">
      <c r="A97" s="99" t="s">
        <v>16</v>
      </c>
      <c r="B97" s="100" t="s">
        <v>568</v>
      </c>
      <c r="C97" s="100"/>
      <c r="D97" s="101" t="s">
        <v>579</v>
      </c>
      <c r="E97" s="100" t="s">
        <v>580</v>
      </c>
      <c r="F97" s="100" t="s">
        <v>581</v>
      </c>
      <c r="G97" s="100" t="s">
        <v>582</v>
      </c>
      <c r="H97" s="100" t="s">
        <v>583</v>
      </c>
      <c r="I97" s="100" t="s">
        <v>584</v>
      </c>
      <c r="J97" s="99" t="s">
        <v>585</v>
      </c>
      <c r="K97" s="152" t="s">
        <v>603</v>
      </c>
      <c r="L97" s="153" t="s">
        <v>587</v>
      </c>
      <c r="M97" s="102" t="s">
        <v>588</v>
      </c>
      <c r="N97" s="100" t="s">
        <v>589</v>
      </c>
      <c r="O97" s="101" t="s">
        <v>590</v>
      </c>
      <c r="P97" s="100" t="s">
        <v>829</v>
      </c>
      <c r="Q97" s="1"/>
      <c r="R97" s="6"/>
      <c r="S97" s="1"/>
      <c r="T97" s="1"/>
      <c r="U97" s="1"/>
      <c r="V97" s="1"/>
      <c r="W97" s="1"/>
      <c r="X97" s="1"/>
      <c r="Y97" s="1"/>
      <c r="Z97" s="1"/>
    </row>
    <row r="98" spans="1:38" ht="14.25" customHeight="1">
      <c r="A98" s="269">
        <v>1</v>
      </c>
      <c r="B98" s="463">
        <v>44420</v>
      </c>
      <c r="C98" s="464"/>
      <c r="D98" s="465" t="s">
        <v>500</v>
      </c>
      <c r="E98" s="466" t="s">
        <v>593</v>
      </c>
      <c r="F98" s="269">
        <v>314</v>
      </c>
      <c r="G98" s="269">
        <v>284</v>
      </c>
      <c r="H98" s="466">
        <v>341.25</v>
      </c>
      <c r="I98" s="467" t="s">
        <v>823</v>
      </c>
      <c r="J98" s="103" t="s">
        <v>948</v>
      </c>
      <c r="K98" s="103">
        <f t="shared" ref="K98" si="63">H98-F98</f>
        <v>27.25</v>
      </c>
      <c r="L98" s="104">
        <f t="shared" ref="L98" si="64">(F98*-0.7)/100</f>
        <v>-2.198</v>
      </c>
      <c r="M98" s="105">
        <f t="shared" ref="M98" si="65">(K98+L98)/F98</f>
        <v>7.9783439490445862E-2</v>
      </c>
      <c r="N98" s="103" t="s">
        <v>591</v>
      </c>
      <c r="O98" s="106">
        <v>44540</v>
      </c>
      <c r="P98" s="103"/>
      <c r="Q98" s="1"/>
      <c r="R98" s="1" t="s">
        <v>592</v>
      </c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</row>
    <row r="99" spans="1:38" s="262" customFormat="1" ht="14.25" customHeight="1">
      <c r="A99" s="298">
        <v>2</v>
      </c>
      <c r="B99" s="299">
        <v>44488</v>
      </c>
      <c r="C99" s="300"/>
      <c r="D99" s="301" t="s">
        <v>138</v>
      </c>
      <c r="E99" s="302" t="s">
        <v>593</v>
      </c>
      <c r="F99" s="303" t="s">
        <v>839</v>
      </c>
      <c r="G99" s="303">
        <v>198</v>
      </c>
      <c r="H99" s="302"/>
      <c r="I99" s="304" t="s">
        <v>835</v>
      </c>
      <c r="J99" s="305" t="s">
        <v>594</v>
      </c>
      <c r="K99" s="305"/>
      <c r="L99" s="306"/>
      <c r="M99" s="307"/>
      <c r="N99" s="305"/>
      <c r="O99" s="308"/>
      <c r="P99" s="305"/>
      <c r="Q99" s="261"/>
      <c r="R99" s="1" t="s">
        <v>592</v>
      </c>
      <c r="S99" s="261"/>
      <c r="T99" s="261"/>
      <c r="U99" s="261"/>
      <c r="V99" s="261"/>
      <c r="W99" s="261"/>
      <c r="X99" s="261"/>
      <c r="Y99" s="261"/>
      <c r="Z99" s="261"/>
      <c r="AA99" s="261"/>
      <c r="AB99" s="261"/>
      <c r="AC99" s="261"/>
      <c r="AD99" s="261"/>
      <c r="AE99" s="261"/>
      <c r="AF99" s="261"/>
      <c r="AG99" s="261"/>
      <c r="AH99" s="261"/>
      <c r="AI99" s="261"/>
      <c r="AJ99" s="261"/>
      <c r="AK99" s="261"/>
      <c r="AL99" s="261"/>
    </row>
    <row r="100" spans="1:38" s="262" customFormat="1" ht="14.25" customHeight="1">
      <c r="A100" s="298">
        <v>3</v>
      </c>
      <c r="B100" s="299">
        <v>44490</v>
      </c>
      <c r="C100" s="300"/>
      <c r="D100" s="301" t="s">
        <v>468</v>
      </c>
      <c r="E100" s="302" t="s">
        <v>593</v>
      </c>
      <c r="F100" s="303" t="s">
        <v>840</v>
      </c>
      <c r="G100" s="303">
        <v>3700</v>
      </c>
      <c r="H100" s="302"/>
      <c r="I100" s="304" t="s">
        <v>837</v>
      </c>
      <c r="J100" s="305" t="s">
        <v>594</v>
      </c>
      <c r="K100" s="305"/>
      <c r="L100" s="306"/>
      <c r="M100" s="307"/>
      <c r="N100" s="305"/>
      <c r="O100" s="308"/>
      <c r="P100" s="305"/>
      <c r="Q100" s="261"/>
      <c r="R100" s="1" t="s">
        <v>592</v>
      </c>
      <c r="S100" s="261"/>
      <c r="T100" s="261"/>
      <c r="U100" s="261"/>
      <c r="V100" s="261"/>
      <c r="W100" s="261"/>
      <c r="X100" s="261"/>
      <c r="Y100" s="261"/>
      <c r="Z100" s="261"/>
      <c r="AA100" s="261"/>
      <c r="AB100" s="261"/>
      <c r="AC100" s="261"/>
      <c r="AD100" s="261"/>
      <c r="AE100" s="261"/>
      <c r="AF100" s="261"/>
      <c r="AG100" s="261"/>
      <c r="AH100" s="261"/>
      <c r="AI100" s="261"/>
      <c r="AJ100" s="261"/>
      <c r="AK100" s="261"/>
      <c r="AL100" s="261"/>
    </row>
    <row r="101" spans="1:38" ht="14.25" customHeight="1">
      <c r="A101" s="177"/>
      <c r="B101" s="154"/>
      <c r="C101" s="178"/>
      <c r="D101" s="109"/>
      <c r="E101" s="179"/>
      <c r="F101" s="179"/>
      <c r="G101" s="179"/>
      <c r="H101" s="179"/>
      <c r="I101" s="179"/>
      <c r="J101" s="179"/>
      <c r="K101" s="180"/>
      <c r="L101" s="181"/>
      <c r="M101" s="179"/>
      <c r="N101" s="182"/>
      <c r="O101" s="183"/>
      <c r="P101" s="183"/>
      <c r="R101" s="6"/>
      <c r="S101" s="44"/>
      <c r="T101" s="1"/>
      <c r="U101" s="1"/>
      <c r="V101" s="1"/>
      <c r="W101" s="1"/>
      <c r="X101" s="1"/>
      <c r="Y101" s="1"/>
      <c r="Z101" s="1"/>
      <c r="AA101" s="44"/>
      <c r="AB101" s="44"/>
      <c r="AC101" s="44"/>
      <c r="AD101" s="44"/>
      <c r="AE101" s="44"/>
      <c r="AF101" s="44"/>
      <c r="AG101" s="44"/>
      <c r="AH101" s="44"/>
      <c r="AI101" s="44"/>
      <c r="AJ101" s="44"/>
      <c r="AK101" s="44"/>
      <c r="AL101" s="44"/>
    </row>
    <row r="102" spans="1:38" ht="12.75" customHeight="1">
      <c r="A102" s="132" t="s">
        <v>596</v>
      </c>
      <c r="B102" s="132"/>
      <c r="C102" s="132"/>
      <c r="D102" s="132"/>
      <c r="E102" s="44"/>
      <c r="F102" s="140" t="s">
        <v>598</v>
      </c>
      <c r="G102" s="59"/>
      <c r="H102" s="59"/>
      <c r="I102" s="59"/>
      <c r="J102" s="6"/>
      <c r="K102" s="158"/>
      <c r="L102" s="159"/>
      <c r="M102" s="6"/>
      <c r="N102" s="122"/>
      <c r="O102" s="184"/>
      <c r="P102" s="1"/>
      <c r="Q102" s="1"/>
      <c r="R102" s="6"/>
      <c r="S102" s="1"/>
      <c r="T102" s="1"/>
      <c r="U102" s="1"/>
      <c r="V102" s="1"/>
      <c r="W102" s="1"/>
      <c r="X102" s="1"/>
      <c r="Y102" s="1"/>
    </row>
    <row r="103" spans="1:38" ht="12.75" customHeight="1">
      <c r="A103" s="139" t="s">
        <v>597</v>
      </c>
      <c r="B103" s="132"/>
      <c r="C103" s="132"/>
      <c r="D103" s="132"/>
      <c r="E103" s="6"/>
      <c r="F103" s="140" t="s">
        <v>600</v>
      </c>
      <c r="G103" s="6"/>
      <c r="H103" s="6" t="s">
        <v>821</v>
      </c>
      <c r="I103" s="6"/>
      <c r="J103" s="1"/>
      <c r="K103" s="6"/>
      <c r="L103" s="6"/>
      <c r="M103" s="6"/>
      <c r="N103" s="1"/>
      <c r="O103" s="1"/>
      <c r="Q103" s="1"/>
      <c r="R103" s="6"/>
      <c r="S103" s="1"/>
      <c r="T103" s="1"/>
      <c r="U103" s="1"/>
      <c r="V103" s="1"/>
      <c r="W103" s="1"/>
      <c r="X103" s="1"/>
      <c r="Y103" s="1"/>
      <c r="Z103" s="1"/>
    </row>
    <row r="104" spans="1:38" ht="12.75" customHeight="1">
      <c r="A104" s="139"/>
      <c r="B104" s="132"/>
      <c r="C104" s="132"/>
      <c r="D104" s="132"/>
      <c r="E104" s="6"/>
      <c r="F104" s="140"/>
      <c r="G104" s="6"/>
      <c r="H104" s="6"/>
      <c r="I104" s="6"/>
      <c r="J104" s="1"/>
      <c r="K104" s="6"/>
      <c r="L104" s="6"/>
      <c r="M104" s="6"/>
      <c r="N104" s="1"/>
      <c r="O104" s="1"/>
      <c r="Q104" s="1"/>
      <c r="R104" s="59"/>
      <c r="S104" s="1"/>
      <c r="T104" s="1"/>
      <c r="U104" s="1"/>
      <c r="V104" s="1"/>
      <c r="W104" s="1"/>
      <c r="X104" s="1"/>
      <c r="Y104" s="1"/>
      <c r="Z104" s="1"/>
    </row>
    <row r="105" spans="1:38" ht="12.75" customHeight="1">
      <c r="A105" s="1"/>
      <c r="B105" s="147" t="s">
        <v>617</v>
      </c>
      <c r="C105" s="147"/>
      <c r="D105" s="147"/>
      <c r="E105" s="147"/>
      <c r="F105" s="148"/>
      <c r="G105" s="6"/>
      <c r="H105" s="6"/>
      <c r="I105" s="149"/>
      <c r="J105" s="150"/>
      <c r="K105" s="151"/>
      <c r="L105" s="150"/>
      <c r="M105" s="6"/>
      <c r="N105" s="1"/>
      <c r="O105" s="1"/>
      <c r="Q105" s="1"/>
      <c r="R105" s="59"/>
      <c r="S105" s="1"/>
      <c r="T105" s="1"/>
      <c r="U105" s="1"/>
      <c r="V105" s="1"/>
      <c r="W105" s="1"/>
      <c r="X105" s="1"/>
      <c r="Y105" s="1"/>
      <c r="Z105" s="1"/>
    </row>
    <row r="106" spans="1:38" ht="38.25" customHeight="1">
      <c r="A106" s="99" t="s">
        <v>16</v>
      </c>
      <c r="B106" s="100" t="s">
        <v>568</v>
      </c>
      <c r="C106" s="100"/>
      <c r="D106" s="101" t="s">
        <v>579</v>
      </c>
      <c r="E106" s="100" t="s">
        <v>580</v>
      </c>
      <c r="F106" s="100" t="s">
        <v>581</v>
      </c>
      <c r="G106" s="100" t="s">
        <v>602</v>
      </c>
      <c r="H106" s="100" t="s">
        <v>583</v>
      </c>
      <c r="I106" s="100" t="s">
        <v>584</v>
      </c>
      <c r="J106" s="185" t="s">
        <v>585</v>
      </c>
      <c r="K106" s="152" t="s">
        <v>603</v>
      </c>
      <c r="L106" s="162" t="s">
        <v>611</v>
      </c>
      <c r="M106" s="100" t="s">
        <v>612</v>
      </c>
      <c r="N106" s="153" t="s">
        <v>587</v>
      </c>
      <c r="O106" s="102" t="s">
        <v>588</v>
      </c>
      <c r="P106" s="100" t="s">
        <v>589</v>
      </c>
      <c r="Q106" s="101" t="s">
        <v>590</v>
      </c>
      <c r="R106" s="59"/>
      <c r="S106" s="1"/>
      <c r="T106" s="1"/>
      <c r="U106" s="1"/>
      <c r="V106" s="1"/>
      <c r="W106" s="1"/>
      <c r="X106" s="1"/>
      <c r="Y106" s="1"/>
      <c r="Z106" s="1"/>
    </row>
    <row r="107" spans="1:38" ht="14.25" customHeight="1">
      <c r="A107" s="113"/>
      <c r="B107" s="115"/>
      <c r="C107" s="186"/>
      <c r="D107" s="116"/>
      <c r="E107" s="117"/>
      <c r="F107" s="187"/>
      <c r="G107" s="113"/>
      <c r="H107" s="117"/>
      <c r="I107" s="118"/>
      <c r="J107" s="188"/>
      <c r="K107" s="188"/>
      <c r="L107" s="189"/>
      <c r="M107" s="107"/>
      <c r="N107" s="189"/>
      <c r="O107" s="190"/>
      <c r="P107" s="191"/>
      <c r="Q107" s="192"/>
      <c r="R107" s="157"/>
      <c r="S107" s="126"/>
      <c r="T107" s="1"/>
      <c r="U107" s="1"/>
      <c r="V107" s="1"/>
      <c r="W107" s="1"/>
      <c r="X107" s="1"/>
      <c r="Y107" s="1"/>
      <c r="Z107" s="1"/>
      <c r="AA107" s="1"/>
      <c r="AB107" s="1"/>
      <c r="AC107" s="1"/>
    </row>
    <row r="108" spans="1:38" ht="14.25" customHeight="1">
      <c r="A108" s="113"/>
      <c r="B108" s="115"/>
      <c r="C108" s="186"/>
      <c r="D108" s="116"/>
      <c r="E108" s="117"/>
      <c r="F108" s="187"/>
      <c r="G108" s="113"/>
      <c r="H108" s="117"/>
      <c r="I108" s="118"/>
      <c r="J108" s="188"/>
      <c r="K108" s="188"/>
      <c r="L108" s="189"/>
      <c r="M108" s="107"/>
      <c r="N108" s="189"/>
      <c r="O108" s="190"/>
      <c r="P108" s="191"/>
      <c r="Q108" s="192"/>
      <c r="R108" s="157"/>
      <c r="S108" s="126"/>
      <c r="T108" s="1"/>
      <c r="U108" s="1"/>
      <c r="V108" s="1"/>
      <c r="W108" s="1"/>
      <c r="X108" s="1"/>
      <c r="Y108" s="1"/>
      <c r="Z108" s="1"/>
      <c r="AA108" s="1"/>
      <c r="AB108" s="1"/>
      <c r="AC108" s="1"/>
    </row>
    <row r="109" spans="1:38" ht="14.25" customHeight="1">
      <c r="A109" s="113"/>
      <c r="B109" s="115"/>
      <c r="C109" s="186"/>
      <c r="D109" s="116"/>
      <c r="E109" s="117"/>
      <c r="F109" s="187"/>
      <c r="G109" s="113"/>
      <c r="H109" s="117"/>
      <c r="I109" s="118"/>
      <c r="J109" s="188"/>
      <c r="K109" s="188"/>
      <c r="L109" s="189"/>
      <c r="M109" s="107"/>
      <c r="N109" s="189"/>
      <c r="O109" s="190"/>
      <c r="P109" s="191"/>
      <c r="Q109" s="192"/>
      <c r="R109" s="6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</row>
    <row r="110" spans="1:38" ht="14.25" customHeight="1">
      <c r="A110" s="113"/>
      <c r="B110" s="115"/>
      <c r="C110" s="186"/>
      <c r="D110" s="116"/>
      <c r="E110" s="117"/>
      <c r="F110" s="188"/>
      <c r="G110" s="113"/>
      <c r="H110" s="117"/>
      <c r="I110" s="118"/>
      <c r="J110" s="188"/>
      <c r="K110" s="188"/>
      <c r="L110" s="189"/>
      <c r="M110" s="107"/>
      <c r="N110" s="189"/>
      <c r="O110" s="190"/>
      <c r="P110" s="191"/>
      <c r="Q110" s="192"/>
      <c r="R110" s="6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</row>
    <row r="111" spans="1:38" ht="14.25" customHeight="1">
      <c r="A111" s="113"/>
      <c r="B111" s="115"/>
      <c r="C111" s="186"/>
      <c r="D111" s="116"/>
      <c r="E111" s="117"/>
      <c r="F111" s="188"/>
      <c r="G111" s="113"/>
      <c r="H111" s="117"/>
      <c r="I111" s="118"/>
      <c r="J111" s="188"/>
      <c r="K111" s="188"/>
      <c r="L111" s="189"/>
      <c r="M111" s="107"/>
      <c r="N111" s="189"/>
      <c r="O111" s="190"/>
      <c r="P111" s="191"/>
      <c r="Q111" s="192"/>
      <c r="R111" s="6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</row>
    <row r="112" spans="1:38" ht="14.25" customHeight="1">
      <c r="A112" s="113"/>
      <c r="B112" s="115"/>
      <c r="C112" s="186"/>
      <c r="D112" s="116"/>
      <c r="E112" s="117"/>
      <c r="F112" s="187"/>
      <c r="G112" s="113"/>
      <c r="H112" s="117"/>
      <c r="I112" s="118"/>
      <c r="J112" s="188"/>
      <c r="K112" s="188"/>
      <c r="L112" s="189"/>
      <c r="M112" s="107"/>
      <c r="N112" s="189"/>
      <c r="O112" s="190"/>
      <c r="P112" s="191"/>
      <c r="Q112" s="192"/>
      <c r="R112" s="6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</row>
    <row r="113" spans="1:38" ht="14.25" customHeight="1">
      <c r="A113" s="113"/>
      <c r="B113" s="115"/>
      <c r="C113" s="186"/>
      <c r="D113" s="116"/>
      <c r="E113" s="117"/>
      <c r="F113" s="187"/>
      <c r="G113" s="113"/>
      <c r="H113" s="117"/>
      <c r="I113" s="118"/>
      <c r="J113" s="188"/>
      <c r="K113" s="188"/>
      <c r="L113" s="188"/>
      <c r="M113" s="188"/>
      <c r="N113" s="189"/>
      <c r="O113" s="193"/>
      <c r="P113" s="191"/>
      <c r="Q113" s="192"/>
      <c r="R113" s="6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</row>
    <row r="114" spans="1:38" ht="14.25" customHeight="1">
      <c r="A114" s="113"/>
      <c r="B114" s="115"/>
      <c r="C114" s="186"/>
      <c r="D114" s="116"/>
      <c r="E114" s="117"/>
      <c r="F114" s="188"/>
      <c r="G114" s="113"/>
      <c r="H114" s="117"/>
      <c r="I114" s="118"/>
      <c r="J114" s="188"/>
      <c r="K114" s="188"/>
      <c r="L114" s="189"/>
      <c r="M114" s="107"/>
      <c r="N114" s="189"/>
      <c r="O114" s="190"/>
      <c r="P114" s="191"/>
      <c r="Q114" s="192"/>
      <c r="R114" s="157"/>
      <c r="S114" s="126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</row>
    <row r="115" spans="1:38" ht="14.25" customHeight="1">
      <c r="A115" s="113"/>
      <c r="B115" s="115"/>
      <c r="C115" s="186"/>
      <c r="D115" s="116"/>
      <c r="E115" s="117"/>
      <c r="F115" s="187"/>
      <c r="G115" s="113"/>
      <c r="H115" s="117"/>
      <c r="I115" s="118"/>
      <c r="J115" s="194"/>
      <c r="K115" s="194"/>
      <c r="L115" s="194"/>
      <c r="M115" s="194"/>
      <c r="N115" s="195"/>
      <c r="O115" s="190"/>
      <c r="P115" s="119"/>
      <c r="Q115" s="192"/>
      <c r="R115" s="157"/>
      <c r="S115" s="126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</row>
    <row r="116" spans="1:38" ht="12.75" customHeight="1">
      <c r="A116" s="139"/>
      <c r="B116" s="132"/>
      <c r="C116" s="132"/>
      <c r="D116" s="132"/>
      <c r="E116" s="6"/>
      <c r="F116" s="140"/>
      <c r="G116" s="6"/>
      <c r="H116" s="6"/>
      <c r="I116" s="6"/>
      <c r="J116" s="1"/>
      <c r="K116" s="6"/>
      <c r="L116" s="6"/>
      <c r="M116" s="6"/>
      <c r="N116" s="1"/>
      <c r="O116" s="1"/>
      <c r="P116" s="1"/>
      <c r="Q116" s="1"/>
      <c r="R116" s="6"/>
      <c r="S116" s="1"/>
      <c r="T116" s="1"/>
      <c r="U116" s="1"/>
      <c r="V116" s="1"/>
      <c r="W116" s="1"/>
      <c r="X116" s="1"/>
      <c r="Y116" s="1"/>
      <c r="Z116" s="1"/>
    </row>
    <row r="117" spans="1:38" ht="12.75" customHeight="1">
      <c r="A117" s="139"/>
      <c r="B117" s="132"/>
      <c r="C117" s="132"/>
      <c r="D117" s="132"/>
      <c r="E117" s="6"/>
      <c r="F117" s="140"/>
      <c r="G117" s="59"/>
      <c r="H117" s="44"/>
      <c r="I117" s="59"/>
      <c r="J117" s="6"/>
      <c r="K117" s="158"/>
      <c r="L117" s="159"/>
      <c r="M117" s="6"/>
      <c r="N117" s="122"/>
      <c r="O117" s="160"/>
      <c r="P117" s="1"/>
      <c r="Q117" s="1"/>
      <c r="R117" s="6"/>
      <c r="S117" s="1"/>
      <c r="T117" s="1"/>
      <c r="U117" s="1"/>
      <c r="V117" s="1"/>
      <c r="W117" s="1"/>
      <c r="X117" s="1"/>
      <c r="Y117" s="1"/>
      <c r="Z117" s="1"/>
    </row>
    <row r="118" spans="1:38" ht="12.75" customHeight="1">
      <c r="A118" s="59"/>
      <c r="B118" s="121"/>
      <c r="C118" s="121"/>
      <c r="D118" s="44"/>
      <c r="E118" s="59"/>
      <c r="F118" s="59"/>
      <c r="G118" s="59"/>
      <c r="H118" s="44"/>
      <c r="I118" s="59"/>
      <c r="J118" s="6"/>
      <c r="K118" s="158"/>
      <c r="L118" s="159"/>
      <c r="M118" s="6"/>
      <c r="N118" s="122"/>
      <c r="O118" s="160"/>
      <c r="P118" s="1"/>
      <c r="Q118" s="1"/>
      <c r="R118" s="6"/>
      <c r="S118" s="1"/>
      <c r="T118" s="1"/>
      <c r="U118" s="1"/>
      <c r="V118" s="1"/>
      <c r="W118" s="1"/>
      <c r="X118" s="1"/>
      <c r="Y118" s="1"/>
      <c r="Z118" s="1"/>
    </row>
    <row r="119" spans="1:38" ht="12.75" customHeight="1">
      <c r="A119" s="44"/>
      <c r="B119" s="196" t="s">
        <v>618</v>
      </c>
      <c r="C119" s="196"/>
      <c r="D119" s="196"/>
      <c r="E119" s="196"/>
      <c r="F119" s="6"/>
      <c r="G119" s="6"/>
      <c r="H119" s="150"/>
      <c r="I119" s="6"/>
      <c r="J119" s="150"/>
      <c r="K119" s="151"/>
      <c r="L119" s="6"/>
      <c r="M119" s="6"/>
      <c r="N119" s="1"/>
      <c r="O119" s="1"/>
      <c r="P119" s="1"/>
      <c r="Q119" s="1"/>
      <c r="R119" s="6"/>
      <c r="S119" s="1"/>
      <c r="T119" s="1"/>
      <c r="U119" s="1"/>
      <c r="V119" s="1"/>
      <c r="W119" s="1"/>
      <c r="X119" s="1"/>
      <c r="Y119" s="1"/>
      <c r="Z119" s="1"/>
    </row>
    <row r="120" spans="1:38" ht="38.25" customHeight="1">
      <c r="A120" s="99" t="s">
        <v>16</v>
      </c>
      <c r="B120" s="100" t="s">
        <v>568</v>
      </c>
      <c r="C120" s="100"/>
      <c r="D120" s="101" t="s">
        <v>579</v>
      </c>
      <c r="E120" s="100" t="s">
        <v>580</v>
      </c>
      <c r="F120" s="100" t="s">
        <v>581</v>
      </c>
      <c r="G120" s="100" t="s">
        <v>619</v>
      </c>
      <c r="H120" s="100" t="s">
        <v>620</v>
      </c>
      <c r="I120" s="100" t="s">
        <v>584</v>
      </c>
      <c r="J120" s="197" t="s">
        <v>585</v>
      </c>
      <c r="K120" s="100" t="s">
        <v>586</v>
      </c>
      <c r="L120" s="100" t="s">
        <v>621</v>
      </c>
      <c r="M120" s="100" t="s">
        <v>589</v>
      </c>
      <c r="N120" s="101" t="s">
        <v>590</v>
      </c>
      <c r="O120" s="1"/>
      <c r="P120" s="1"/>
      <c r="Q120" s="1"/>
      <c r="R120" s="6"/>
      <c r="S120" s="1"/>
      <c r="T120" s="1"/>
      <c r="U120" s="1"/>
      <c r="V120" s="1"/>
      <c r="W120" s="1"/>
      <c r="X120" s="1"/>
      <c r="Y120" s="1"/>
      <c r="Z120" s="1"/>
    </row>
    <row r="121" spans="1:38" ht="12.75" customHeight="1">
      <c r="A121" s="198">
        <v>1</v>
      </c>
      <c r="B121" s="199">
        <v>41579</v>
      </c>
      <c r="C121" s="199"/>
      <c r="D121" s="200" t="s">
        <v>622</v>
      </c>
      <c r="E121" s="201" t="s">
        <v>623</v>
      </c>
      <c r="F121" s="202">
        <v>82</v>
      </c>
      <c r="G121" s="201" t="s">
        <v>624</v>
      </c>
      <c r="H121" s="201">
        <v>100</v>
      </c>
      <c r="I121" s="203">
        <v>100</v>
      </c>
      <c r="J121" s="204" t="s">
        <v>625</v>
      </c>
      <c r="K121" s="205">
        <f t="shared" ref="K121:K173" si="66">H121-F121</f>
        <v>18</v>
      </c>
      <c r="L121" s="206">
        <f t="shared" ref="L121:L173" si="67">K121/F121</f>
        <v>0.21951219512195122</v>
      </c>
      <c r="M121" s="201" t="s">
        <v>591</v>
      </c>
      <c r="N121" s="207">
        <v>42657</v>
      </c>
      <c r="O121" s="1"/>
      <c r="P121" s="1"/>
      <c r="Q121" s="1"/>
      <c r="R121" s="6"/>
      <c r="S121" s="1"/>
      <c r="T121" s="1"/>
      <c r="U121" s="1"/>
      <c r="V121" s="1"/>
      <c r="W121" s="1"/>
      <c r="X121" s="1"/>
      <c r="Y121" s="1"/>
      <c r="Z121" s="1"/>
    </row>
    <row r="122" spans="1:38" ht="12.75" customHeight="1">
      <c r="A122" s="198">
        <v>2</v>
      </c>
      <c r="B122" s="199">
        <v>41794</v>
      </c>
      <c r="C122" s="199"/>
      <c r="D122" s="200" t="s">
        <v>626</v>
      </c>
      <c r="E122" s="201" t="s">
        <v>593</v>
      </c>
      <c r="F122" s="202">
        <v>257</v>
      </c>
      <c r="G122" s="201" t="s">
        <v>624</v>
      </c>
      <c r="H122" s="201">
        <v>300</v>
      </c>
      <c r="I122" s="203">
        <v>300</v>
      </c>
      <c r="J122" s="204" t="s">
        <v>625</v>
      </c>
      <c r="K122" s="205">
        <f t="shared" si="66"/>
        <v>43</v>
      </c>
      <c r="L122" s="206">
        <f t="shared" si="67"/>
        <v>0.16731517509727625</v>
      </c>
      <c r="M122" s="201" t="s">
        <v>591</v>
      </c>
      <c r="N122" s="207">
        <v>41822</v>
      </c>
      <c r="O122" s="1"/>
      <c r="P122" s="1"/>
      <c r="Q122" s="1"/>
      <c r="R122" s="6"/>
      <c r="S122" s="1"/>
      <c r="T122" s="1"/>
      <c r="U122" s="1"/>
      <c r="V122" s="1"/>
      <c r="W122" s="1"/>
      <c r="X122" s="1"/>
      <c r="Y122" s="1"/>
      <c r="Z122" s="1"/>
    </row>
    <row r="123" spans="1:38" ht="12.75" customHeight="1">
      <c r="A123" s="198">
        <v>3</v>
      </c>
      <c r="B123" s="199">
        <v>41828</v>
      </c>
      <c r="C123" s="199"/>
      <c r="D123" s="200" t="s">
        <v>627</v>
      </c>
      <c r="E123" s="201" t="s">
        <v>593</v>
      </c>
      <c r="F123" s="202">
        <v>393</v>
      </c>
      <c r="G123" s="201" t="s">
        <v>624</v>
      </c>
      <c r="H123" s="201">
        <v>468</v>
      </c>
      <c r="I123" s="203">
        <v>468</v>
      </c>
      <c r="J123" s="204" t="s">
        <v>625</v>
      </c>
      <c r="K123" s="205">
        <f t="shared" si="66"/>
        <v>75</v>
      </c>
      <c r="L123" s="206">
        <f t="shared" si="67"/>
        <v>0.19083969465648856</v>
      </c>
      <c r="M123" s="201" t="s">
        <v>591</v>
      </c>
      <c r="N123" s="207">
        <v>41863</v>
      </c>
      <c r="O123" s="1"/>
      <c r="P123" s="1"/>
      <c r="Q123" s="1"/>
      <c r="R123" s="6"/>
      <c r="S123" s="1"/>
      <c r="T123" s="1"/>
      <c r="U123" s="1"/>
      <c r="V123" s="1"/>
      <c r="W123" s="1"/>
      <c r="X123" s="1"/>
      <c r="Y123" s="1"/>
      <c r="Z123" s="1"/>
    </row>
    <row r="124" spans="1:38" ht="12.75" customHeight="1">
      <c r="A124" s="198">
        <v>4</v>
      </c>
      <c r="B124" s="199">
        <v>41857</v>
      </c>
      <c r="C124" s="199"/>
      <c r="D124" s="200" t="s">
        <v>628</v>
      </c>
      <c r="E124" s="201" t="s">
        <v>593</v>
      </c>
      <c r="F124" s="202">
        <v>205</v>
      </c>
      <c r="G124" s="201" t="s">
        <v>624</v>
      </c>
      <c r="H124" s="201">
        <v>275</v>
      </c>
      <c r="I124" s="203">
        <v>250</v>
      </c>
      <c r="J124" s="204" t="s">
        <v>625</v>
      </c>
      <c r="K124" s="205">
        <f t="shared" si="66"/>
        <v>70</v>
      </c>
      <c r="L124" s="206">
        <f t="shared" si="67"/>
        <v>0.34146341463414637</v>
      </c>
      <c r="M124" s="201" t="s">
        <v>591</v>
      </c>
      <c r="N124" s="207">
        <v>41962</v>
      </c>
      <c r="O124" s="1"/>
      <c r="P124" s="1"/>
      <c r="Q124" s="1"/>
      <c r="R124" s="6"/>
      <c r="S124" s="1"/>
      <c r="T124" s="1"/>
      <c r="U124" s="1"/>
      <c r="V124" s="1"/>
      <c r="W124" s="1"/>
      <c r="X124" s="1"/>
      <c r="Y124" s="1"/>
      <c r="Z124" s="1"/>
    </row>
    <row r="125" spans="1:38" ht="12.75" customHeight="1">
      <c r="A125" s="198">
        <v>5</v>
      </c>
      <c r="B125" s="199">
        <v>41886</v>
      </c>
      <c r="C125" s="199"/>
      <c r="D125" s="200" t="s">
        <v>629</v>
      </c>
      <c r="E125" s="201" t="s">
        <v>593</v>
      </c>
      <c r="F125" s="202">
        <v>162</v>
      </c>
      <c r="G125" s="201" t="s">
        <v>624</v>
      </c>
      <c r="H125" s="201">
        <v>190</v>
      </c>
      <c r="I125" s="203">
        <v>190</v>
      </c>
      <c r="J125" s="204" t="s">
        <v>625</v>
      </c>
      <c r="K125" s="205">
        <f t="shared" si="66"/>
        <v>28</v>
      </c>
      <c r="L125" s="206">
        <f t="shared" si="67"/>
        <v>0.1728395061728395</v>
      </c>
      <c r="M125" s="201" t="s">
        <v>591</v>
      </c>
      <c r="N125" s="207">
        <v>42006</v>
      </c>
      <c r="O125" s="1"/>
      <c r="P125" s="1"/>
      <c r="Q125" s="1"/>
      <c r="R125" s="6"/>
      <c r="S125" s="1"/>
      <c r="T125" s="1"/>
      <c r="U125" s="1"/>
      <c r="V125" s="1"/>
      <c r="W125" s="1"/>
      <c r="X125" s="1"/>
      <c r="Y125" s="1"/>
      <c r="Z125" s="1"/>
    </row>
    <row r="126" spans="1:38" ht="12.75" customHeight="1">
      <c r="A126" s="198">
        <v>6</v>
      </c>
      <c r="B126" s="199">
        <v>41886</v>
      </c>
      <c r="C126" s="199"/>
      <c r="D126" s="200" t="s">
        <v>630</v>
      </c>
      <c r="E126" s="201" t="s">
        <v>593</v>
      </c>
      <c r="F126" s="202">
        <v>75</v>
      </c>
      <c r="G126" s="201" t="s">
        <v>624</v>
      </c>
      <c r="H126" s="201">
        <v>91.5</v>
      </c>
      <c r="I126" s="203" t="s">
        <v>631</v>
      </c>
      <c r="J126" s="204" t="s">
        <v>632</v>
      </c>
      <c r="K126" s="205">
        <f t="shared" si="66"/>
        <v>16.5</v>
      </c>
      <c r="L126" s="206">
        <f t="shared" si="67"/>
        <v>0.22</v>
      </c>
      <c r="M126" s="201" t="s">
        <v>591</v>
      </c>
      <c r="N126" s="207">
        <v>41954</v>
      </c>
      <c r="O126" s="1"/>
      <c r="P126" s="1"/>
      <c r="Q126" s="1"/>
      <c r="R126" s="6"/>
      <c r="S126" s="1"/>
      <c r="T126" s="1"/>
      <c r="U126" s="1"/>
      <c r="V126" s="1"/>
      <c r="W126" s="1"/>
      <c r="X126" s="1"/>
      <c r="Y126" s="1"/>
      <c r="Z126" s="1"/>
    </row>
    <row r="127" spans="1:38" ht="12.75" customHeight="1">
      <c r="A127" s="198">
        <v>7</v>
      </c>
      <c r="B127" s="199">
        <v>41913</v>
      </c>
      <c r="C127" s="199"/>
      <c r="D127" s="200" t="s">
        <v>633</v>
      </c>
      <c r="E127" s="201" t="s">
        <v>593</v>
      </c>
      <c r="F127" s="202">
        <v>850</v>
      </c>
      <c r="G127" s="201" t="s">
        <v>624</v>
      </c>
      <c r="H127" s="201">
        <v>982.5</v>
      </c>
      <c r="I127" s="203">
        <v>1050</v>
      </c>
      <c r="J127" s="204" t="s">
        <v>634</v>
      </c>
      <c r="K127" s="205">
        <f t="shared" si="66"/>
        <v>132.5</v>
      </c>
      <c r="L127" s="206">
        <f t="shared" si="67"/>
        <v>0.15588235294117647</v>
      </c>
      <c r="M127" s="201" t="s">
        <v>591</v>
      </c>
      <c r="N127" s="207">
        <v>42039</v>
      </c>
      <c r="O127" s="1"/>
      <c r="P127" s="1"/>
      <c r="Q127" s="1"/>
      <c r="R127" s="6"/>
      <c r="S127" s="1"/>
      <c r="T127" s="1"/>
      <c r="U127" s="1"/>
      <c r="V127" s="1"/>
      <c r="W127" s="1"/>
      <c r="X127" s="1"/>
      <c r="Y127" s="1"/>
      <c r="Z127" s="1"/>
    </row>
    <row r="128" spans="1:38" ht="12.75" customHeight="1">
      <c r="A128" s="198">
        <v>8</v>
      </c>
      <c r="B128" s="199">
        <v>41913</v>
      </c>
      <c r="C128" s="199"/>
      <c r="D128" s="200" t="s">
        <v>635</v>
      </c>
      <c r="E128" s="201" t="s">
        <v>593</v>
      </c>
      <c r="F128" s="202">
        <v>475</v>
      </c>
      <c r="G128" s="201" t="s">
        <v>624</v>
      </c>
      <c r="H128" s="201">
        <v>515</v>
      </c>
      <c r="I128" s="203">
        <v>600</v>
      </c>
      <c r="J128" s="204" t="s">
        <v>636</v>
      </c>
      <c r="K128" s="205">
        <f t="shared" si="66"/>
        <v>40</v>
      </c>
      <c r="L128" s="206">
        <f t="shared" si="67"/>
        <v>8.4210526315789472E-2</v>
      </c>
      <c r="M128" s="201" t="s">
        <v>591</v>
      </c>
      <c r="N128" s="207">
        <v>41939</v>
      </c>
      <c r="O128" s="1"/>
      <c r="P128" s="1"/>
      <c r="Q128" s="1"/>
      <c r="R128" s="6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198">
        <v>9</v>
      </c>
      <c r="B129" s="199">
        <v>41913</v>
      </c>
      <c r="C129" s="199"/>
      <c r="D129" s="200" t="s">
        <v>637</v>
      </c>
      <c r="E129" s="201" t="s">
        <v>593</v>
      </c>
      <c r="F129" s="202">
        <v>86</v>
      </c>
      <c r="G129" s="201" t="s">
        <v>624</v>
      </c>
      <c r="H129" s="201">
        <v>99</v>
      </c>
      <c r="I129" s="203">
        <v>140</v>
      </c>
      <c r="J129" s="204" t="s">
        <v>638</v>
      </c>
      <c r="K129" s="205">
        <f t="shared" si="66"/>
        <v>13</v>
      </c>
      <c r="L129" s="206">
        <f t="shared" si="67"/>
        <v>0.15116279069767441</v>
      </c>
      <c r="M129" s="201" t="s">
        <v>591</v>
      </c>
      <c r="N129" s="207">
        <v>41939</v>
      </c>
      <c r="O129" s="1"/>
      <c r="P129" s="1"/>
      <c r="Q129" s="1"/>
      <c r="R129" s="6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198">
        <v>10</v>
      </c>
      <c r="B130" s="199">
        <v>41926</v>
      </c>
      <c r="C130" s="199"/>
      <c r="D130" s="200" t="s">
        <v>639</v>
      </c>
      <c r="E130" s="201" t="s">
        <v>593</v>
      </c>
      <c r="F130" s="202">
        <v>496.6</v>
      </c>
      <c r="G130" s="201" t="s">
        <v>624</v>
      </c>
      <c r="H130" s="201">
        <v>621</v>
      </c>
      <c r="I130" s="203">
        <v>580</v>
      </c>
      <c r="J130" s="204" t="s">
        <v>625</v>
      </c>
      <c r="K130" s="205">
        <f t="shared" si="66"/>
        <v>124.39999999999998</v>
      </c>
      <c r="L130" s="206">
        <f t="shared" si="67"/>
        <v>0.25050342327829234</v>
      </c>
      <c r="M130" s="201" t="s">
        <v>591</v>
      </c>
      <c r="N130" s="207">
        <v>42605</v>
      </c>
      <c r="O130" s="1"/>
      <c r="P130" s="1"/>
      <c r="Q130" s="1"/>
      <c r="R130" s="6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198">
        <v>11</v>
      </c>
      <c r="B131" s="199">
        <v>41926</v>
      </c>
      <c r="C131" s="199"/>
      <c r="D131" s="200" t="s">
        <v>640</v>
      </c>
      <c r="E131" s="201" t="s">
        <v>593</v>
      </c>
      <c r="F131" s="202">
        <v>2481.9</v>
      </c>
      <c r="G131" s="201" t="s">
        <v>624</v>
      </c>
      <c r="H131" s="201">
        <v>2840</v>
      </c>
      <c r="I131" s="203">
        <v>2870</v>
      </c>
      <c r="J131" s="204" t="s">
        <v>641</v>
      </c>
      <c r="K131" s="205">
        <f t="shared" si="66"/>
        <v>358.09999999999991</v>
      </c>
      <c r="L131" s="206">
        <f t="shared" si="67"/>
        <v>0.14428462065353154</v>
      </c>
      <c r="M131" s="201" t="s">
        <v>591</v>
      </c>
      <c r="N131" s="207">
        <v>42017</v>
      </c>
      <c r="O131" s="1"/>
      <c r="P131" s="1"/>
      <c r="Q131" s="1"/>
      <c r="R131" s="6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198">
        <v>12</v>
      </c>
      <c r="B132" s="199">
        <v>41928</v>
      </c>
      <c r="C132" s="199"/>
      <c r="D132" s="200" t="s">
        <v>642</v>
      </c>
      <c r="E132" s="201" t="s">
        <v>593</v>
      </c>
      <c r="F132" s="202">
        <v>84.5</v>
      </c>
      <c r="G132" s="201" t="s">
        <v>624</v>
      </c>
      <c r="H132" s="201">
        <v>93</v>
      </c>
      <c r="I132" s="203">
        <v>110</v>
      </c>
      <c r="J132" s="204" t="s">
        <v>643</v>
      </c>
      <c r="K132" s="205">
        <f t="shared" si="66"/>
        <v>8.5</v>
      </c>
      <c r="L132" s="206">
        <f t="shared" si="67"/>
        <v>0.10059171597633136</v>
      </c>
      <c r="M132" s="201" t="s">
        <v>591</v>
      </c>
      <c r="N132" s="207">
        <v>41939</v>
      </c>
      <c r="O132" s="1"/>
      <c r="P132" s="1"/>
      <c r="Q132" s="1"/>
      <c r="R132" s="6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98">
        <v>13</v>
      </c>
      <c r="B133" s="199">
        <v>41928</v>
      </c>
      <c r="C133" s="199"/>
      <c r="D133" s="200" t="s">
        <v>644</v>
      </c>
      <c r="E133" s="201" t="s">
        <v>593</v>
      </c>
      <c r="F133" s="202">
        <v>401</v>
      </c>
      <c r="G133" s="201" t="s">
        <v>624</v>
      </c>
      <c r="H133" s="201">
        <v>428</v>
      </c>
      <c r="I133" s="203">
        <v>450</v>
      </c>
      <c r="J133" s="204" t="s">
        <v>645</v>
      </c>
      <c r="K133" s="205">
        <f t="shared" si="66"/>
        <v>27</v>
      </c>
      <c r="L133" s="206">
        <f t="shared" si="67"/>
        <v>6.7331670822942641E-2</v>
      </c>
      <c r="M133" s="201" t="s">
        <v>591</v>
      </c>
      <c r="N133" s="207">
        <v>42020</v>
      </c>
      <c r="O133" s="1"/>
      <c r="P133" s="1"/>
      <c r="Q133" s="1"/>
      <c r="R133" s="6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198">
        <v>14</v>
      </c>
      <c r="B134" s="199">
        <v>41928</v>
      </c>
      <c r="C134" s="199"/>
      <c r="D134" s="200" t="s">
        <v>646</v>
      </c>
      <c r="E134" s="201" t="s">
        <v>593</v>
      </c>
      <c r="F134" s="202">
        <v>101</v>
      </c>
      <c r="G134" s="201" t="s">
        <v>624</v>
      </c>
      <c r="H134" s="201">
        <v>112</v>
      </c>
      <c r="I134" s="203">
        <v>120</v>
      </c>
      <c r="J134" s="204" t="s">
        <v>647</v>
      </c>
      <c r="K134" s="205">
        <f t="shared" si="66"/>
        <v>11</v>
      </c>
      <c r="L134" s="206">
        <f t="shared" si="67"/>
        <v>0.10891089108910891</v>
      </c>
      <c r="M134" s="201" t="s">
        <v>591</v>
      </c>
      <c r="N134" s="207">
        <v>41939</v>
      </c>
      <c r="O134" s="1"/>
      <c r="P134" s="1"/>
      <c r="Q134" s="1"/>
      <c r="R134" s="6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198">
        <v>15</v>
      </c>
      <c r="B135" s="199">
        <v>41954</v>
      </c>
      <c r="C135" s="199"/>
      <c r="D135" s="200" t="s">
        <v>648</v>
      </c>
      <c r="E135" s="201" t="s">
        <v>593</v>
      </c>
      <c r="F135" s="202">
        <v>59</v>
      </c>
      <c r="G135" s="201" t="s">
        <v>624</v>
      </c>
      <c r="H135" s="201">
        <v>76</v>
      </c>
      <c r="I135" s="203">
        <v>76</v>
      </c>
      <c r="J135" s="204" t="s">
        <v>625</v>
      </c>
      <c r="K135" s="205">
        <f t="shared" si="66"/>
        <v>17</v>
      </c>
      <c r="L135" s="206">
        <f t="shared" si="67"/>
        <v>0.28813559322033899</v>
      </c>
      <c r="M135" s="201" t="s">
        <v>591</v>
      </c>
      <c r="N135" s="207">
        <v>43032</v>
      </c>
      <c r="O135" s="1"/>
      <c r="P135" s="1"/>
      <c r="Q135" s="1"/>
      <c r="R135" s="6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198">
        <v>16</v>
      </c>
      <c r="B136" s="199">
        <v>41954</v>
      </c>
      <c r="C136" s="199"/>
      <c r="D136" s="200" t="s">
        <v>637</v>
      </c>
      <c r="E136" s="201" t="s">
        <v>593</v>
      </c>
      <c r="F136" s="202">
        <v>99</v>
      </c>
      <c r="G136" s="201" t="s">
        <v>624</v>
      </c>
      <c r="H136" s="201">
        <v>120</v>
      </c>
      <c r="I136" s="203">
        <v>120</v>
      </c>
      <c r="J136" s="204" t="s">
        <v>605</v>
      </c>
      <c r="K136" s="205">
        <f t="shared" si="66"/>
        <v>21</v>
      </c>
      <c r="L136" s="206">
        <f t="shared" si="67"/>
        <v>0.21212121212121213</v>
      </c>
      <c r="M136" s="201" t="s">
        <v>591</v>
      </c>
      <c r="N136" s="207">
        <v>41960</v>
      </c>
      <c r="O136" s="1"/>
      <c r="P136" s="1"/>
      <c r="Q136" s="1"/>
      <c r="R136" s="6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198">
        <v>17</v>
      </c>
      <c r="B137" s="199">
        <v>41956</v>
      </c>
      <c r="C137" s="199"/>
      <c r="D137" s="200" t="s">
        <v>649</v>
      </c>
      <c r="E137" s="201" t="s">
        <v>593</v>
      </c>
      <c r="F137" s="202">
        <v>22</v>
      </c>
      <c r="G137" s="201" t="s">
        <v>624</v>
      </c>
      <c r="H137" s="201">
        <v>33.549999999999997</v>
      </c>
      <c r="I137" s="203">
        <v>32</v>
      </c>
      <c r="J137" s="204" t="s">
        <v>650</v>
      </c>
      <c r="K137" s="205">
        <f t="shared" si="66"/>
        <v>11.549999999999997</v>
      </c>
      <c r="L137" s="206">
        <f t="shared" si="67"/>
        <v>0.52499999999999991</v>
      </c>
      <c r="M137" s="201" t="s">
        <v>591</v>
      </c>
      <c r="N137" s="207">
        <v>42188</v>
      </c>
      <c r="O137" s="1"/>
      <c r="P137" s="1"/>
      <c r="Q137" s="1"/>
      <c r="R137" s="6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98">
        <v>18</v>
      </c>
      <c r="B138" s="199">
        <v>41976</v>
      </c>
      <c r="C138" s="199"/>
      <c r="D138" s="200" t="s">
        <v>651</v>
      </c>
      <c r="E138" s="201" t="s">
        <v>593</v>
      </c>
      <c r="F138" s="202">
        <v>440</v>
      </c>
      <c r="G138" s="201" t="s">
        <v>624</v>
      </c>
      <c r="H138" s="201">
        <v>520</v>
      </c>
      <c r="I138" s="203">
        <v>520</v>
      </c>
      <c r="J138" s="204" t="s">
        <v>652</v>
      </c>
      <c r="K138" s="205">
        <f t="shared" si="66"/>
        <v>80</v>
      </c>
      <c r="L138" s="206">
        <f t="shared" si="67"/>
        <v>0.18181818181818182</v>
      </c>
      <c r="M138" s="201" t="s">
        <v>591</v>
      </c>
      <c r="N138" s="207">
        <v>42208</v>
      </c>
      <c r="O138" s="1"/>
      <c r="P138" s="1"/>
      <c r="Q138" s="1"/>
      <c r="R138" s="6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98">
        <v>19</v>
      </c>
      <c r="B139" s="199">
        <v>41976</v>
      </c>
      <c r="C139" s="199"/>
      <c r="D139" s="200" t="s">
        <v>653</v>
      </c>
      <c r="E139" s="201" t="s">
        <v>593</v>
      </c>
      <c r="F139" s="202">
        <v>360</v>
      </c>
      <c r="G139" s="201" t="s">
        <v>624</v>
      </c>
      <c r="H139" s="201">
        <v>427</v>
      </c>
      <c r="I139" s="203">
        <v>425</v>
      </c>
      <c r="J139" s="204" t="s">
        <v>654</v>
      </c>
      <c r="K139" s="205">
        <f t="shared" si="66"/>
        <v>67</v>
      </c>
      <c r="L139" s="206">
        <f t="shared" si="67"/>
        <v>0.18611111111111112</v>
      </c>
      <c r="M139" s="201" t="s">
        <v>591</v>
      </c>
      <c r="N139" s="207">
        <v>42058</v>
      </c>
      <c r="O139" s="1"/>
      <c r="P139" s="1"/>
      <c r="Q139" s="1"/>
      <c r="R139" s="6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198">
        <v>20</v>
      </c>
      <c r="B140" s="199">
        <v>42012</v>
      </c>
      <c r="C140" s="199"/>
      <c r="D140" s="200" t="s">
        <v>655</v>
      </c>
      <c r="E140" s="201" t="s">
        <v>593</v>
      </c>
      <c r="F140" s="202">
        <v>360</v>
      </c>
      <c r="G140" s="201" t="s">
        <v>624</v>
      </c>
      <c r="H140" s="201">
        <v>455</v>
      </c>
      <c r="I140" s="203">
        <v>420</v>
      </c>
      <c r="J140" s="204" t="s">
        <v>656</v>
      </c>
      <c r="K140" s="205">
        <f t="shared" si="66"/>
        <v>95</v>
      </c>
      <c r="L140" s="206">
        <f t="shared" si="67"/>
        <v>0.2638888888888889</v>
      </c>
      <c r="M140" s="201" t="s">
        <v>591</v>
      </c>
      <c r="N140" s="207">
        <v>42024</v>
      </c>
      <c r="O140" s="1"/>
      <c r="P140" s="1"/>
      <c r="Q140" s="1"/>
      <c r="R140" s="6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198">
        <v>21</v>
      </c>
      <c r="B141" s="199">
        <v>42012</v>
      </c>
      <c r="C141" s="199"/>
      <c r="D141" s="200" t="s">
        <v>657</v>
      </c>
      <c r="E141" s="201" t="s">
        <v>593</v>
      </c>
      <c r="F141" s="202">
        <v>130</v>
      </c>
      <c r="G141" s="201"/>
      <c r="H141" s="201">
        <v>175.5</v>
      </c>
      <c r="I141" s="203">
        <v>165</v>
      </c>
      <c r="J141" s="204" t="s">
        <v>658</v>
      </c>
      <c r="K141" s="205">
        <f t="shared" si="66"/>
        <v>45.5</v>
      </c>
      <c r="L141" s="206">
        <f t="shared" si="67"/>
        <v>0.35</v>
      </c>
      <c r="M141" s="201" t="s">
        <v>591</v>
      </c>
      <c r="N141" s="207">
        <v>43088</v>
      </c>
      <c r="O141" s="1"/>
      <c r="P141" s="1"/>
      <c r="Q141" s="1"/>
      <c r="R141" s="6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198">
        <v>22</v>
      </c>
      <c r="B142" s="199">
        <v>42040</v>
      </c>
      <c r="C142" s="199"/>
      <c r="D142" s="200" t="s">
        <v>383</v>
      </c>
      <c r="E142" s="201" t="s">
        <v>623</v>
      </c>
      <c r="F142" s="202">
        <v>98</v>
      </c>
      <c r="G142" s="201"/>
      <c r="H142" s="201">
        <v>120</v>
      </c>
      <c r="I142" s="203">
        <v>120</v>
      </c>
      <c r="J142" s="204" t="s">
        <v>625</v>
      </c>
      <c r="K142" s="205">
        <f t="shared" si="66"/>
        <v>22</v>
      </c>
      <c r="L142" s="206">
        <f t="shared" si="67"/>
        <v>0.22448979591836735</v>
      </c>
      <c r="M142" s="201" t="s">
        <v>591</v>
      </c>
      <c r="N142" s="207">
        <v>42753</v>
      </c>
      <c r="O142" s="1"/>
      <c r="P142" s="1"/>
      <c r="Q142" s="1"/>
      <c r="R142" s="6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198">
        <v>23</v>
      </c>
      <c r="B143" s="199">
        <v>42040</v>
      </c>
      <c r="C143" s="199"/>
      <c r="D143" s="200" t="s">
        <v>659</v>
      </c>
      <c r="E143" s="201" t="s">
        <v>623</v>
      </c>
      <c r="F143" s="202">
        <v>196</v>
      </c>
      <c r="G143" s="201"/>
      <c r="H143" s="201">
        <v>262</v>
      </c>
      <c r="I143" s="203">
        <v>255</v>
      </c>
      <c r="J143" s="204" t="s">
        <v>625</v>
      </c>
      <c r="K143" s="205">
        <f t="shared" si="66"/>
        <v>66</v>
      </c>
      <c r="L143" s="206">
        <f t="shared" si="67"/>
        <v>0.33673469387755101</v>
      </c>
      <c r="M143" s="201" t="s">
        <v>591</v>
      </c>
      <c r="N143" s="207">
        <v>42599</v>
      </c>
      <c r="O143" s="1"/>
      <c r="P143" s="1"/>
      <c r="Q143" s="1"/>
      <c r="R143" s="6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208">
        <v>24</v>
      </c>
      <c r="B144" s="209">
        <v>42067</v>
      </c>
      <c r="C144" s="209"/>
      <c r="D144" s="210" t="s">
        <v>382</v>
      </c>
      <c r="E144" s="211" t="s">
        <v>623</v>
      </c>
      <c r="F144" s="212">
        <v>235</v>
      </c>
      <c r="G144" s="212"/>
      <c r="H144" s="213">
        <v>77</v>
      </c>
      <c r="I144" s="213" t="s">
        <v>660</v>
      </c>
      <c r="J144" s="214" t="s">
        <v>661</v>
      </c>
      <c r="K144" s="215">
        <f t="shared" si="66"/>
        <v>-158</v>
      </c>
      <c r="L144" s="216">
        <f t="shared" si="67"/>
        <v>-0.67234042553191486</v>
      </c>
      <c r="M144" s="212" t="s">
        <v>604</v>
      </c>
      <c r="N144" s="209">
        <v>43522</v>
      </c>
      <c r="O144" s="1"/>
      <c r="P144" s="1"/>
      <c r="Q144" s="1"/>
      <c r="R144" s="6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98">
        <v>25</v>
      </c>
      <c r="B145" s="199">
        <v>42067</v>
      </c>
      <c r="C145" s="199"/>
      <c r="D145" s="200" t="s">
        <v>662</v>
      </c>
      <c r="E145" s="201" t="s">
        <v>623</v>
      </c>
      <c r="F145" s="202">
        <v>185</v>
      </c>
      <c r="G145" s="201"/>
      <c r="H145" s="201">
        <v>224</v>
      </c>
      <c r="I145" s="203" t="s">
        <v>663</v>
      </c>
      <c r="J145" s="204" t="s">
        <v>625</v>
      </c>
      <c r="K145" s="205">
        <f t="shared" si="66"/>
        <v>39</v>
      </c>
      <c r="L145" s="206">
        <f t="shared" si="67"/>
        <v>0.21081081081081082</v>
      </c>
      <c r="M145" s="201" t="s">
        <v>591</v>
      </c>
      <c r="N145" s="207">
        <v>42647</v>
      </c>
      <c r="O145" s="1"/>
      <c r="P145" s="1"/>
      <c r="Q145" s="1"/>
      <c r="R145" s="6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208">
        <v>26</v>
      </c>
      <c r="B146" s="209">
        <v>42090</v>
      </c>
      <c r="C146" s="209"/>
      <c r="D146" s="217" t="s">
        <v>664</v>
      </c>
      <c r="E146" s="212" t="s">
        <v>623</v>
      </c>
      <c r="F146" s="212">
        <v>49.5</v>
      </c>
      <c r="G146" s="213"/>
      <c r="H146" s="213">
        <v>15.85</v>
      </c>
      <c r="I146" s="213">
        <v>67</v>
      </c>
      <c r="J146" s="214" t="s">
        <v>665</v>
      </c>
      <c r="K146" s="213">
        <f t="shared" si="66"/>
        <v>-33.65</v>
      </c>
      <c r="L146" s="218">
        <f t="shared" si="67"/>
        <v>-0.67979797979797973</v>
      </c>
      <c r="M146" s="212" t="s">
        <v>604</v>
      </c>
      <c r="N146" s="219">
        <v>43627</v>
      </c>
      <c r="O146" s="1"/>
      <c r="P146" s="1"/>
      <c r="Q146" s="1"/>
      <c r="R146" s="6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98">
        <v>27</v>
      </c>
      <c r="B147" s="199">
        <v>42093</v>
      </c>
      <c r="C147" s="199"/>
      <c r="D147" s="200" t="s">
        <v>666</v>
      </c>
      <c r="E147" s="201" t="s">
        <v>623</v>
      </c>
      <c r="F147" s="202">
        <v>183.5</v>
      </c>
      <c r="G147" s="201"/>
      <c r="H147" s="201">
        <v>219</v>
      </c>
      <c r="I147" s="203">
        <v>218</v>
      </c>
      <c r="J147" s="204" t="s">
        <v>667</v>
      </c>
      <c r="K147" s="205">
        <f t="shared" si="66"/>
        <v>35.5</v>
      </c>
      <c r="L147" s="206">
        <f t="shared" si="67"/>
        <v>0.19346049046321526</v>
      </c>
      <c r="M147" s="201" t="s">
        <v>591</v>
      </c>
      <c r="N147" s="207">
        <v>42103</v>
      </c>
      <c r="O147" s="1"/>
      <c r="P147" s="1"/>
      <c r="Q147" s="1"/>
      <c r="R147" s="6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98">
        <v>28</v>
      </c>
      <c r="B148" s="199">
        <v>42114</v>
      </c>
      <c r="C148" s="199"/>
      <c r="D148" s="200" t="s">
        <v>668</v>
      </c>
      <c r="E148" s="201" t="s">
        <v>623</v>
      </c>
      <c r="F148" s="202">
        <f>(227+237)/2</f>
        <v>232</v>
      </c>
      <c r="G148" s="201"/>
      <c r="H148" s="201">
        <v>298</v>
      </c>
      <c r="I148" s="203">
        <v>298</v>
      </c>
      <c r="J148" s="204" t="s">
        <v>625</v>
      </c>
      <c r="K148" s="205">
        <f t="shared" si="66"/>
        <v>66</v>
      </c>
      <c r="L148" s="206">
        <f t="shared" si="67"/>
        <v>0.28448275862068967</v>
      </c>
      <c r="M148" s="201" t="s">
        <v>591</v>
      </c>
      <c r="N148" s="207">
        <v>42823</v>
      </c>
      <c r="O148" s="1"/>
      <c r="P148" s="1"/>
      <c r="Q148" s="1"/>
      <c r="R148" s="6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98">
        <v>29</v>
      </c>
      <c r="B149" s="199">
        <v>42128</v>
      </c>
      <c r="C149" s="199"/>
      <c r="D149" s="200" t="s">
        <v>669</v>
      </c>
      <c r="E149" s="201" t="s">
        <v>593</v>
      </c>
      <c r="F149" s="202">
        <v>385</v>
      </c>
      <c r="G149" s="201"/>
      <c r="H149" s="201">
        <f>212.5+331</f>
        <v>543.5</v>
      </c>
      <c r="I149" s="203">
        <v>510</v>
      </c>
      <c r="J149" s="204" t="s">
        <v>670</v>
      </c>
      <c r="K149" s="205">
        <f t="shared" si="66"/>
        <v>158.5</v>
      </c>
      <c r="L149" s="206">
        <f t="shared" si="67"/>
        <v>0.41168831168831171</v>
      </c>
      <c r="M149" s="201" t="s">
        <v>591</v>
      </c>
      <c r="N149" s="207">
        <v>42235</v>
      </c>
      <c r="O149" s="1"/>
      <c r="P149" s="1"/>
      <c r="Q149" s="1"/>
      <c r="R149" s="6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98">
        <v>30</v>
      </c>
      <c r="B150" s="199">
        <v>42128</v>
      </c>
      <c r="C150" s="199"/>
      <c r="D150" s="200" t="s">
        <v>671</v>
      </c>
      <c r="E150" s="201" t="s">
        <v>593</v>
      </c>
      <c r="F150" s="202">
        <v>115.5</v>
      </c>
      <c r="G150" s="201"/>
      <c r="H150" s="201">
        <v>146</v>
      </c>
      <c r="I150" s="203">
        <v>142</v>
      </c>
      <c r="J150" s="204" t="s">
        <v>672</v>
      </c>
      <c r="K150" s="205">
        <f t="shared" si="66"/>
        <v>30.5</v>
      </c>
      <c r="L150" s="206">
        <f t="shared" si="67"/>
        <v>0.26406926406926406</v>
      </c>
      <c r="M150" s="201" t="s">
        <v>591</v>
      </c>
      <c r="N150" s="207">
        <v>42202</v>
      </c>
      <c r="O150" s="1"/>
      <c r="P150" s="1"/>
      <c r="Q150" s="1"/>
      <c r="R150" s="6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98">
        <v>31</v>
      </c>
      <c r="B151" s="199">
        <v>42151</v>
      </c>
      <c r="C151" s="199"/>
      <c r="D151" s="200" t="s">
        <v>673</v>
      </c>
      <c r="E151" s="201" t="s">
        <v>593</v>
      </c>
      <c r="F151" s="202">
        <v>237.5</v>
      </c>
      <c r="G151" s="201"/>
      <c r="H151" s="201">
        <v>279.5</v>
      </c>
      <c r="I151" s="203">
        <v>278</v>
      </c>
      <c r="J151" s="204" t="s">
        <v>625</v>
      </c>
      <c r="K151" s="205">
        <f t="shared" si="66"/>
        <v>42</v>
      </c>
      <c r="L151" s="206">
        <f t="shared" si="67"/>
        <v>0.17684210526315788</v>
      </c>
      <c r="M151" s="201" t="s">
        <v>591</v>
      </c>
      <c r="N151" s="207">
        <v>42222</v>
      </c>
      <c r="O151" s="1"/>
      <c r="P151" s="1"/>
      <c r="Q151" s="1"/>
      <c r="R151" s="6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98">
        <v>32</v>
      </c>
      <c r="B152" s="199">
        <v>42174</v>
      </c>
      <c r="C152" s="199"/>
      <c r="D152" s="200" t="s">
        <v>644</v>
      </c>
      <c r="E152" s="201" t="s">
        <v>623</v>
      </c>
      <c r="F152" s="202">
        <v>340</v>
      </c>
      <c r="G152" s="201"/>
      <c r="H152" s="201">
        <v>448</v>
      </c>
      <c r="I152" s="203">
        <v>448</v>
      </c>
      <c r="J152" s="204" t="s">
        <v>625</v>
      </c>
      <c r="K152" s="205">
        <f t="shared" si="66"/>
        <v>108</v>
      </c>
      <c r="L152" s="206">
        <f t="shared" si="67"/>
        <v>0.31764705882352939</v>
      </c>
      <c r="M152" s="201" t="s">
        <v>591</v>
      </c>
      <c r="N152" s="207">
        <v>43018</v>
      </c>
      <c r="O152" s="1"/>
      <c r="P152" s="1"/>
      <c r="Q152" s="1"/>
      <c r="R152" s="6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98">
        <v>33</v>
      </c>
      <c r="B153" s="199">
        <v>42191</v>
      </c>
      <c r="C153" s="199"/>
      <c r="D153" s="200" t="s">
        <v>674</v>
      </c>
      <c r="E153" s="201" t="s">
        <v>623</v>
      </c>
      <c r="F153" s="202">
        <v>390</v>
      </c>
      <c r="G153" s="201"/>
      <c r="H153" s="201">
        <v>460</v>
      </c>
      <c r="I153" s="203">
        <v>460</v>
      </c>
      <c r="J153" s="204" t="s">
        <v>625</v>
      </c>
      <c r="K153" s="205">
        <f t="shared" si="66"/>
        <v>70</v>
      </c>
      <c r="L153" s="206">
        <f t="shared" si="67"/>
        <v>0.17948717948717949</v>
      </c>
      <c r="M153" s="201" t="s">
        <v>591</v>
      </c>
      <c r="N153" s="207">
        <v>42478</v>
      </c>
      <c r="O153" s="1"/>
      <c r="P153" s="1"/>
      <c r="Q153" s="1"/>
      <c r="R153" s="6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208">
        <v>34</v>
      </c>
      <c r="B154" s="209">
        <v>42195</v>
      </c>
      <c r="C154" s="209"/>
      <c r="D154" s="210" t="s">
        <v>675</v>
      </c>
      <c r="E154" s="211" t="s">
        <v>623</v>
      </c>
      <c r="F154" s="212">
        <v>122.5</v>
      </c>
      <c r="G154" s="212"/>
      <c r="H154" s="213">
        <v>61</v>
      </c>
      <c r="I154" s="213">
        <v>172</v>
      </c>
      <c r="J154" s="214" t="s">
        <v>676</v>
      </c>
      <c r="K154" s="215">
        <f t="shared" si="66"/>
        <v>-61.5</v>
      </c>
      <c r="L154" s="216">
        <f t="shared" si="67"/>
        <v>-0.50204081632653064</v>
      </c>
      <c r="M154" s="212" t="s">
        <v>604</v>
      </c>
      <c r="N154" s="209">
        <v>43333</v>
      </c>
      <c r="O154" s="1"/>
      <c r="P154" s="1"/>
      <c r="Q154" s="1"/>
      <c r="R154" s="6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98">
        <v>35</v>
      </c>
      <c r="B155" s="199">
        <v>42219</v>
      </c>
      <c r="C155" s="199"/>
      <c r="D155" s="200" t="s">
        <v>677</v>
      </c>
      <c r="E155" s="201" t="s">
        <v>623</v>
      </c>
      <c r="F155" s="202">
        <v>297.5</v>
      </c>
      <c r="G155" s="201"/>
      <c r="H155" s="201">
        <v>350</v>
      </c>
      <c r="I155" s="203">
        <v>360</v>
      </c>
      <c r="J155" s="204" t="s">
        <v>678</v>
      </c>
      <c r="K155" s="205">
        <f t="shared" si="66"/>
        <v>52.5</v>
      </c>
      <c r="L155" s="206">
        <f t="shared" si="67"/>
        <v>0.17647058823529413</v>
      </c>
      <c r="M155" s="201" t="s">
        <v>591</v>
      </c>
      <c r="N155" s="207">
        <v>42232</v>
      </c>
      <c r="O155" s="1"/>
      <c r="P155" s="1"/>
      <c r="Q155" s="1"/>
      <c r="R155" s="6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98">
        <v>36</v>
      </c>
      <c r="B156" s="199">
        <v>42219</v>
      </c>
      <c r="C156" s="199"/>
      <c r="D156" s="200" t="s">
        <v>679</v>
      </c>
      <c r="E156" s="201" t="s">
        <v>623</v>
      </c>
      <c r="F156" s="202">
        <v>115.5</v>
      </c>
      <c r="G156" s="201"/>
      <c r="H156" s="201">
        <v>149</v>
      </c>
      <c r="I156" s="203">
        <v>140</v>
      </c>
      <c r="J156" s="204" t="s">
        <v>680</v>
      </c>
      <c r="K156" s="205">
        <f t="shared" si="66"/>
        <v>33.5</v>
      </c>
      <c r="L156" s="206">
        <f t="shared" si="67"/>
        <v>0.29004329004329005</v>
      </c>
      <c r="M156" s="201" t="s">
        <v>591</v>
      </c>
      <c r="N156" s="207">
        <v>42740</v>
      </c>
      <c r="O156" s="1"/>
      <c r="P156" s="1"/>
      <c r="Q156" s="1"/>
      <c r="R156" s="6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98">
        <v>37</v>
      </c>
      <c r="B157" s="199">
        <v>42251</v>
      </c>
      <c r="C157" s="199"/>
      <c r="D157" s="200" t="s">
        <v>673</v>
      </c>
      <c r="E157" s="201" t="s">
        <v>623</v>
      </c>
      <c r="F157" s="202">
        <v>226</v>
      </c>
      <c r="G157" s="201"/>
      <c r="H157" s="201">
        <v>292</v>
      </c>
      <c r="I157" s="203">
        <v>292</v>
      </c>
      <c r="J157" s="204" t="s">
        <v>681</v>
      </c>
      <c r="K157" s="205">
        <f t="shared" si="66"/>
        <v>66</v>
      </c>
      <c r="L157" s="206">
        <f t="shared" si="67"/>
        <v>0.29203539823008851</v>
      </c>
      <c r="M157" s="201" t="s">
        <v>591</v>
      </c>
      <c r="N157" s="207">
        <v>42286</v>
      </c>
      <c r="O157" s="1"/>
      <c r="P157" s="1"/>
      <c r="Q157" s="1"/>
      <c r="R157" s="6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98">
        <v>38</v>
      </c>
      <c r="B158" s="199">
        <v>42254</v>
      </c>
      <c r="C158" s="199"/>
      <c r="D158" s="200" t="s">
        <v>668</v>
      </c>
      <c r="E158" s="201" t="s">
        <v>623</v>
      </c>
      <c r="F158" s="202">
        <v>232.5</v>
      </c>
      <c r="G158" s="201"/>
      <c r="H158" s="201">
        <v>312.5</v>
      </c>
      <c r="I158" s="203">
        <v>310</v>
      </c>
      <c r="J158" s="204" t="s">
        <v>625</v>
      </c>
      <c r="K158" s="205">
        <f t="shared" si="66"/>
        <v>80</v>
      </c>
      <c r="L158" s="206">
        <f t="shared" si="67"/>
        <v>0.34408602150537637</v>
      </c>
      <c r="M158" s="201" t="s">
        <v>591</v>
      </c>
      <c r="N158" s="207">
        <v>42823</v>
      </c>
      <c r="O158" s="1"/>
      <c r="P158" s="1"/>
      <c r="Q158" s="1"/>
      <c r="R158" s="6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98">
        <v>39</v>
      </c>
      <c r="B159" s="199">
        <v>42268</v>
      </c>
      <c r="C159" s="199"/>
      <c r="D159" s="200" t="s">
        <v>682</v>
      </c>
      <c r="E159" s="201" t="s">
        <v>623</v>
      </c>
      <c r="F159" s="202">
        <v>196.5</v>
      </c>
      <c r="G159" s="201"/>
      <c r="H159" s="201">
        <v>238</v>
      </c>
      <c r="I159" s="203">
        <v>238</v>
      </c>
      <c r="J159" s="204" t="s">
        <v>681</v>
      </c>
      <c r="K159" s="205">
        <f t="shared" si="66"/>
        <v>41.5</v>
      </c>
      <c r="L159" s="206">
        <f t="shared" si="67"/>
        <v>0.21119592875318066</v>
      </c>
      <c r="M159" s="201" t="s">
        <v>591</v>
      </c>
      <c r="N159" s="207">
        <v>42291</v>
      </c>
      <c r="O159" s="1"/>
      <c r="P159" s="1"/>
      <c r="Q159" s="1"/>
      <c r="R159" s="6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98">
        <v>40</v>
      </c>
      <c r="B160" s="199">
        <v>42271</v>
      </c>
      <c r="C160" s="199"/>
      <c r="D160" s="200" t="s">
        <v>622</v>
      </c>
      <c r="E160" s="201" t="s">
        <v>623</v>
      </c>
      <c r="F160" s="202">
        <v>65</v>
      </c>
      <c r="G160" s="201"/>
      <c r="H160" s="201">
        <v>82</v>
      </c>
      <c r="I160" s="203">
        <v>82</v>
      </c>
      <c r="J160" s="204" t="s">
        <v>681</v>
      </c>
      <c r="K160" s="205">
        <f t="shared" si="66"/>
        <v>17</v>
      </c>
      <c r="L160" s="206">
        <f t="shared" si="67"/>
        <v>0.26153846153846155</v>
      </c>
      <c r="M160" s="201" t="s">
        <v>591</v>
      </c>
      <c r="N160" s="207">
        <v>42578</v>
      </c>
      <c r="O160" s="1"/>
      <c r="P160" s="1"/>
      <c r="Q160" s="1"/>
      <c r="R160" s="6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98">
        <v>41</v>
      </c>
      <c r="B161" s="199">
        <v>42291</v>
      </c>
      <c r="C161" s="199"/>
      <c r="D161" s="200" t="s">
        <v>683</v>
      </c>
      <c r="E161" s="201" t="s">
        <v>623</v>
      </c>
      <c r="F161" s="202">
        <v>144</v>
      </c>
      <c r="G161" s="201"/>
      <c r="H161" s="201">
        <v>182.5</v>
      </c>
      <c r="I161" s="203">
        <v>181</v>
      </c>
      <c r="J161" s="204" t="s">
        <v>681</v>
      </c>
      <c r="K161" s="205">
        <f t="shared" si="66"/>
        <v>38.5</v>
      </c>
      <c r="L161" s="206">
        <f t="shared" si="67"/>
        <v>0.2673611111111111</v>
      </c>
      <c r="M161" s="201" t="s">
        <v>591</v>
      </c>
      <c r="N161" s="207">
        <v>42817</v>
      </c>
      <c r="O161" s="1"/>
      <c r="P161" s="1"/>
      <c r="Q161" s="1"/>
      <c r="R161" s="6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98">
        <v>42</v>
      </c>
      <c r="B162" s="199">
        <v>42291</v>
      </c>
      <c r="C162" s="199"/>
      <c r="D162" s="200" t="s">
        <v>684</v>
      </c>
      <c r="E162" s="201" t="s">
        <v>623</v>
      </c>
      <c r="F162" s="202">
        <v>264</v>
      </c>
      <c r="G162" s="201"/>
      <c r="H162" s="201">
        <v>311</v>
      </c>
      <c r="I162" s="203">
        <v>311</v>
      </c>
      <c r="J162" s="204" t="s">
        <v>681</v>
      </c>
      <c r="K162" s="205">
        <f t="shared" si="66"/>
        <v>47</v>
      </c>
      <c r="L162" s="206">
        <f t="shared" si="67"/>
        <v>0.17803030303030304</v>
      </c>
      <c r="M162" s="201" t="s">
        <v>591</v>
      </c>
      <c r="N162" s="207">
        <v>42604</v>
      </c>
      <c r="O162" s="1"/>
      <c r="P162" s="1"/>
      <c r="Q162" s="1"/>
      <c r="R162" s="6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98">
        <v>43</v>
      </c>
      <c r="B163" s="199">
        <v>42318</v>
      </c>
      <c r="C163" s="199"/>
      <c r="D163" s="200" t="s">
        <v>685</v>
      </c>
      <c r="E163" s="201" t="s">
        <v>593</v>
      </c>
      <c r="F163" s="202">
        <v>549.5</v>
      </c>
      <c r="G163" s="201"/>
      <c r="H163" s="201">
        <v>630</v>
      </c>
      <c r="I163" s="203">
        <v>630</v>
      </c>
      <c r="J163" s="204" t="s">
        <v>681</v>
      </c>
      <c r="K163" s="205">
        <f t="shared" si="66"/>
        <v>80.5</v>
      </c>
      <c r="L163" s="206">
        <f t="shared" si="67"/>
        <v>0.1464968152866242</v>
      </c>
      <c r="M163" s="201" t="s">
        <v>591</v>
      </c>
      <c r="N163" s="207">
        <v>42419</v>
      </c>
      <c r="O163" s="1"/>
      <c r="P163" s="1"/>
      <c r="Q163" s="1"/>
      <c r="R163" s="6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98">
        <v>44</v>
      </c>
      <c r="B164" s="199">
        <v>42342</v>
      </c>
      <c r="C164" s="199"/>
      <c r="D164" s="200" t="s">
        <v>686</v>
      </c>
      <c r="E164" s="201" t="s">
        <v>623</v>
      </c>
      <c r="F164" s="202">
        <v>1027.5</v>
      </c>
      <c r="G164" s="201"/>
      <c r="H164" s="201">
        <v>1315</v>
      </c>
      <c r="I164" s="203">
        <v>1250</v>
      </c>
      <c r="J164" s="204" t="s">
        <v>681</v>
      </c>
      <c r="K164" s="205">
        <f t="shared" si="66"/>
        <v>287.5</v>
      </c>
      <c r="L164" s="206">
        <f t="shared" si="67"/>
        <v>0.27980535279805352</v>
      </c>
      <c r="M164" s="201" t="s">
        <v>591</v>
      </c>
      <c r="N164" s="207">
        <v>43244</v>
      </c>
      <c r="O164" s="1"/>
      <c r="P164" s="1"/>
      <c r="Q164" s="1"/>
      <c r="R164" s="6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98">
        <v>45</v>
      </c>
      <c r="B165" s="199">
        <v>42367</v>
      </c>
      <c r="C165" s="199"/>
      <c r="D165" s="200" t="s">
        <v>687</v>
      </c>
      <c r="E165" s="201" t="s">
        <v>623</v>
      </c>
      <c r="F165" s="202">
        <v>465</v>
      </c>
      <c r="G165" s="201"/>
      <c r="H165" s="201">
        <v>540</v>
      </c>
      <c r="I165" s="203">
        <v>540</v>
      </c>
      <c r="J165" s="204" t="s">
        <v>681</v>
      </c>
      <c r="K165" s="205">
        <f t="shared" si="66"/>
        <v>75</v>
      </c>
      <c r="L165" s="206">
        <f t="shared" si="67"/>
        <v>0.16129032258064516</v>
      </c>
      <c r="M165" s="201" t="s">
        <v>591</v>
      </c>
      <c r="N165" s="207">
        <v>42530</v>
      </c>
      <c r="O165" s="1"/>
      <c r="P165" s="1"/>
      <c r="Q165" s="1"/>
      <c r="R165" s="6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98">
        <v>46</v>
      </c>
      <c r="B166" s="199">
        <v>42380</v>
      </c>
      <c r="C166" s="199"/>
      <c r="D166" s="200" t="s">
        <v>383</v>
      </c>
      <c r="E166" s="201" t="s">
        <v>593</v>
      </c>
      <c r="F166" s="202">
        <v>81</v>
      </c>
      <c r="G166" s="201"/>
      <c r="H166" s="201">
        <v>110</v>
      </c>
      <c r="I166" s="203">
        <v>110</v>
      </c>
      <c r="J166" s="204" t="s">
        <v>681</v>
      </c>
      <c r="K166" s="205">
        <f t="shared" si="66"/>
        <v>29</v>
      </c>
      <c r="L166" s="206">
        <f t="shared" si="67"/>
        <v>0.35802469135802467</v>
      </c>
      <c r="M166" s="201" t="s">
        <v>591</v>
      </c>
      <c r="N166" s="207">
        <v>42745</v>
      </c>
      <c r="O166" s="1"/>
      <c r="P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98">
        <v>47</v>
      </c>
      <c r="B167" s="199">
        <v>42382</v>
      </c>
      <c r="C167" s="199"/>
      <c r="D167" s="200" t="s">
        <v>688</v>
      </c>
      <c r="E167" s="201" t="s">
        <v>593</v>
      </c>
      <c r="F167" s="202">
        <v>417.5</v>
      </c>
      <c r="G167" s="201"/>
      <c r="H167" s="201">
        <v>547</v>
      </c>
      <c r="I167" s="203">
        <v>535</v>
      </c>
      <c r="J167" s="204" t="s">
        <v>681</v>
      </c>
      <c r="K167" s="205">
        <f t="shared" si="66"/>
        <v>129.5</v>
      </c>
      <c r="L167" s="206">
        <f t="shared" si="67"/>
        <v>0.31017964071856285</v>
      </c>
      <c r="M167" s="201" t="s">
        <v>591</v>
      </c>
      <c r="N167" s="207">
        <v>42578</v>
      </c>
      <c r="O167" s="1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98">
        <v>48</v>
      </c>
      <c r="B168" s="199">
        <v>42408</v>
      </c>
      <c r="C168" s="199"/>
      <c r="D168" s="200" t="s">
        <v>689</v>
      </c>
      <c r="E168" s="201" t="s">
        <v>623</v>
      </c>
      <c r="F168" s="202">
        <v>650</v>
      </c>
      <c r="G168" s="201"/>
      <c r="H168" s="201">
        <v>800</v>
      </c>
      <c r="I168" s="203">
        <v>800</v>
      </c>
      <c r="J168" s="204" t="s">
        <v>681</v>
      </c>
      <c r="K168" s="205">
        <f t="shared" si="66"/>
        <v>150</v>
      </c>
      <c r="L168" s="206">
        <f t="shared" si="67"/>
        <v>0.23076923076923078</v>
      </c>
      <c r="M168" s="201" t="s">
        <v>591</v>
      </c>
      <c r="N168" s="207">
        <v>43154</v>
      </c>
      <c r="O168" s="1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98">
        <v>49</v>
      </c>
      <c r="B169" s="199">
        <v>42433</v>
      </c>
      <c r="C169" s="199"/>
      <c r="D169" s="200" t="s">
        <v>211</v>
      </c>
      <c r="E169" s="201" t="s">
        <v>623</v>
      </c>
      <c r="F169" s="202">
        <v>437.5</v>
      </c>
      <c r="G169" s="201"/>
      <c r="H169" s="201">
        <v>504.5</v>
      </c>
      <c r="I169" s="203">
        <v>522</v>
      </c>
      <c r="J169" s="204" t="s">
        <v>690</v>
      </c>
      <c r="K169" s="205">
        <f t="shared" si="66"/>
        <v>67</v>
      </c>
      <c r="L169" s="206">
        <f t="shared" si="67"/>
        <v>0.15314285714285714</v>
      </c>
      <c r="M169" s="201" t="s">
        <v>591</v>
      </c>
      <c r="N169" s="207">
        <v>42480</v>
      </c>
      <c r="O169" s="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98">
        <v>50</v>
      </c>
      <c r="B170" s="199">
        <v>42438</v>
      </c>
      <c r="C170" s="199"/>
      <c r="D170" s="200" t="s">
        <v>691</v>
      </c>
      <c r="E170" s="201" t="s">
        <v>623</v>
      </c>
      <c r="F170" s="202">
        <v>189.5</v>
      </c>
      <c r="G170" s="201"/>
      <c r="H170" s="201">
        <v>218</v>
      </c>
      <c r="I170" s="203">
        <v>218</v>
      </c>
      <c r="J170" s="204" t="s">
        <v>681</v>
      </c>
      <c r="K170" s="205">
        <f t="shared" si="66"/>
        <v>28.5</v>
      </c>
      <c r="L170" s="206">
        <f t="shared" si="67"/>
        <v>0.15039577836411611</v>
      </c>
      <c r="M170" s="201" t="s">
        <v>591</v>
      </c>
      <c r="N170" s="207">
        <v>43034</v>
      </c>
      <c r="O170" s="1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208">
        <v>51</v>
      </c>
      <c r="B171" s="209">
        <v>42471</v>
      </c>
      <c r="C171" s="209"/>
      <c r="D171" s="217" t="s">
        <v>692</v>
      </c>
      <c r="E171" s="212" t="s">
        <v>623</v>
      </c>
      <c r="F171" s="212">
        <v>36.5</v>
      </c>
      <c r="G171" s="213"/>
      <c r="H171" s="213">
        <v>15.85</v>
      </c>
      <c r="I171" s="213">
        <v>60</v>
      </c>
      <c r="J171" s="214" t="s">
        <v>693</v>
      </c>
      <c r="K171" s="215">
        <f t="shared" si="66"/>
        <v>-20.65</v>
      </c>
      <c r="L171" s="216">
        <f t="shared" si="67"/>
        <v>-0.5657534246575342</v>
      </c>
      <c r="M171" s="212" t="s">
        <v>604</v>
      </c>
      <c r="N171" s="220">
        <v>43627</v>
      </c>
      <c r="O171" s="1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98">
        <v>52</v>
      </c>
      <c r="B172" s="199">
        <v>42472</v>
      </c>
      <c r="C172" s="199"/>
      <c r="D172" s="200" t="s">
        <v>694</v>
      </c>
      <c r="E172" s="201" t="s">
        <v>623</v>
      </c>
      <c r="F172" s="202">
        <v>93</v>
      </c>
      <c r="G172" s="201"/>
      <c r="H172" s="201">
        <v>149</v>
      </c>
      <c r="I172" s="203">
        <v>140</v>
      </c>
      <c r="J172" s="204" t="s">
        <v>695</v>
      </c>
      <c r="K172" s="205">
        <f t="shared" si="66"/>
        <v>56</v>
      </c>
      <c r="L172" s="206">
        <f t="shared" si="67"/>
        <v>0.60215053763440862</v>
      </c>
      <c r="M172" s="201" t="s">
        <v>591</v>
      </c>
      <c r="N172" s="207">
        <v>42740</v>
      </c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98">
        <v>53</v>
      </c>
      <c r="B173" s="199">
        <v>42472</v>
      </c>
      <c r="C173" s="199"/>
      <c r="D173" s="200" t="s">
        <v>696</v>
      </c>
      <c r="E173" s="201" t="s">
        <v>623</v>
      </c>
      <c r="F173" s="202">
        <v>130</v>
      </c>
      <c r="G173" s="201"/>
      <c r="H173" s="201">
        <v>150</v>
      </c>
      <c r="I173" s="203" t="s">
        <v>697</v>
      </c>
      <c r="J173" s="204" t="s">
        <v>681</v>
      </c>
      <c r="K173" s="205">
        <f t="shared" si="66"/>
        <v>20</v>
      </c>
      <c r="L173" s="206">
        <f t="shared" si="67"/>
        <v>0.15384615384615385</v>
      </c>
      <c r="M173" s="201" t="s">
        <v>591</v>
      </c>
      <c r="N173" s="207">
        <v>42564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98">
        <v>54</v>
      </c>
      <c r="B174" s="199">
        <v>42473</v>
      </c>
      <c r="C174" s="199"/>
      <c r="D174" s="200" t="s">
        <v>698</v>
      </c>
      <c r="E174" s="201" t="s">
        <v>623</v>
      </c>
      <c r="F174" s="202">
        <v>196</v>
      </c>
      <c r="G174" s="201"/>
      <c r="H174" s="201">
        <v>299</v>
      </c>
      <c r="I174" s="203">
        <v>299</v>
      </c>
      <c r="J174" s="204" t="s">
        <v>681</v>
      </c>
      <c r="K174" s="205">
        <v>103</v>
      </c>
      <c r="L174" s="206">
        <v>0.52551020408163296</v>
      </c>
      <c r="M174" s="201" t="s">
        <v>591</v>
      </c>
      <c r="N174" s="207">
        <v>42620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98">
        <v>55</v>
      </c>
      <c r="B175" s="199">
        <v>42473</v>
      </c>
      <c r="C175" s="199"/>
      <c r="D175" s="200" t="s">
        <v>699</v>
      </c>
      <c r="E175" s="201" t="s">
        <v>623</v>
      </c>
      <c r="F175" s="202">
        <v>88</v>
      </c>
      <c r="G175" s="201"/>
      <c r="H175" s="201">
        <v>103</v>
      </c>
      <c r="I175" s="203">
        <v>103</v>
      </c>
      <c r="J175" s="204" t="s">
        <v>681</v>
      </c>
      <c r="K175" s="205">
        <v>15</v>
      </c>
      <c r="L175" s="206">
        <v>0.170454545454545</v>
      </c>
      <c r="M175" s="201" t="s">
        <v>591</v>
      </c>
      <c r="N175" s="207">
        <v>42530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98">
        <v>56</v>
      </c>
      <c r="B176" s="199">
        <v>42492</v>
      </c>
      <c r="C176" s="199"/>
      <c r="D176" s="200" t="s">
        <v>700</v>
      </c>
      <c r="E176" s="201" t="s">
        <v>623</v>
      </c>
      <c r="F176" s="202">
        <v>127.5</v>
      </c>
      <c r="G176" s="201"/>
      <c r="H176" s="201">
        <v>148</v>
      </c>
      <c r="I176" s="203" t="s">
        <v>701</v>
      </c>
      <c r="J176" s="204" t="s">
        <v>681</v>
      </c>
      <c r="K176" s="205">
        <f t="shared" ref="K176:K180" si="68">H176-F176</f>
        <v>20.5</v>
      </c>
      <c r="L176" s="206">
        <f t="shared" ref="L176:L180" si="69">K176/F176</f>
        <v>0.16078431372549021</v>
      </c>
      <c r="M176" s="201" t="s">
        <v>591</v>
      </c>
      <c r="N176" s="207">
        <v>42564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98">
        <v>57</v>
      </c>
      <c r="B177" s="199">
        <v>42493</v>
      </c>
      <c r="C177" s="199"/>
      <c r="D177" s="200" t="s">
        <v>702</v>
      </c>
      <c r="E177" s="201" t="s">
        <v>623</v>
      </c>
      <c r="F177" s="202">
        <v>675</v>
      </c>
      <c r="G177" s="201"/>
      <c r="H177" s="201">
        <v>815</v>
      </c>
      <c r="I177" s="203" t="s">
        <v>703</v>
      </c>
      <c r="J177" s="204" t="s">
        <v>681</v>
      </c>
      <c r="K177" s="205">
        <f t="shared" si="68"/>
        <v>140</v>
      </c>
      <c r="L177" s="206">
        <f t="shared" si="69"/>
        <v>0.2074074074074074</v>
      </c>
      <c r="M177" s="201" t="s">
        <v>591</v>
      </c>
      <c r="N177" s="207">
        <v>43154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208">
        <v>58</v>
      </c>
      <c r="B178" s="209">
        <v>42522</v>
      </c>
      <c r="C178" s="209"/>
      <c r="D178" s="210" t="s">
        <v>704</v>
      </c>
      <c r="E178" s="211" t="s">
        <v>623</v>
      </c>
      <c r="F178" s="212">
        <v>500</v>
      </c>
      <c r="G178" s="212"/>
      <c r="H178" s="213">
        <v>232.5</v>
      </c>
      <c r="I178" s="213" t="s">
        <v>705</v>
      </c>
      <c r="J178" s="214" t="s">
        <v>706</v>
      </c>
      <c r="K178" s="215">
        <f t="shared" si="68"/>
        <v>-267.5</v>
      </c>
      <c r="L178" s="216">
        <f t="shared" si="69"/>
        <v>-0.53500000000000003</v>
      </c>
      <c r="M178" s="212" t="s">
        <v>604</v>
      </c>
      <c r="N178" s="209">
        <v>43735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98">
        <v>59</v>
      </c>
      <c r="B179" s="199">
        <v>42527</v>
      </c>
      <c r="C179" s="199"/>
      <c r="D179" s="200" t="s">
        <v>542</v>
      </c>
      <c r="E179" s="201" t="s">
        <v>623</v>
      </c>
      <c r="F179" s="202">
        <v>110</v>
      </c>
      <c r="G179" s="201"/>
      <c r="H179" s="201">
        <v>126.5</v>
      </c>
      <c r="I179" s="203">
        <v>125</v>
      </c>
      <c r="J179" s="204" t="s">
        <v>632</v>
      </c>
      <c r="K179" s="205">
        <f t="shared" si="68"/>
        <v>16.5</v>
      </c>
      <c r="L179" s="206">
        <f t="shared" si="69"/>
        <v>0.15</v>
      </c>
      <c r="M179" s="201" t="s">
        <v>591</v>
      </c>
      <c r="N179" s="207">
        <v>42552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98">
        <v>60</v>
      </c>
      <c r="B180" s="199">
        <v>42538</v>
      </c>
      <c r="C180" s="199"/>
      <c r="D180" s="200" t="s">
        <v>707</v>
      </c>
      <c r="E180" s="201" t="s">
        <v>623</v>
      </c>
      <c r="F180" s="202">
        <v>44</v>
      </c>
      <c r="G180" s="201"/>
      <c r="H180" s="201">
        <v>69.5</v>
      </c>
      <c r="I180" s="203">
        <v>69.5</v>
      </c>
      <c r="J180" s="204" t="s">
        <v>708</v>
      </c>
      <c r="K180" s="205">
        <f t="shared" si="68"/>
        <v>25.5</v>
      </c>
      <c r="L180" s="206">
        <f t="shared" si="69"/>
        <v>0.57954545454545459</v>
      </c>
      <c r="M180" s="201" t="s">
        <v>591</v>
      </c>
      <c r="N180" s="207">
        <v>42977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98">
        <v>61</v>
      </c>
      <c r="B181" s="199">
        <v>42549</v>
      </c>
      <c r="C181" s="199"/>
      <c r="D181" s="200" t="s">
        <v>709</v>
      </c>
      <c r="E181" s="201" t="s">
        <v>623</v>
      </c>
      <c r="F181" s="202">
        <v>262.5</v>
      </c>
      <c r="G181" s="201"/>
      <c r="H181" s="201">
        <v>340</v>
      </c>
      <c r="I181" s="203">
        <v>333</v>
      </c>
      <c r="J181" s="204" t="s">
        <v>710</v>
      </c>
      <c r="K181" s="205">
        <v>77.5</v>
      </c>
      <c r="L181" s="206">
        <v>0.29523809523809502</v>
      </c>
      <c r="M181" s="201" t="s">
        <v>591</v>
      </c>
      <c r="N181" s="207">
        <v>43017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98">
        <v>62</v>
      </c>
      <c r="B182" s="199">
        <v>42549</v>
      </c>
      <c r="C182" s="199"/>
      <c r="D182" s="200" t="s">
        <v>711</v>
      </c>
      <c r="E182" s="201" t="s">
        <v>623</v>
      </c>
      <c r="F182" s="202">
        <v>840</v>
      </c>
      <c r="G182" s="201"/>
      <c r="H182" s="201">
        <v>1230</v>
      </c>
      <c r="I182" s="203">
        <v>1230</v>
      </c>
      <c r="J182" s="204" t="s">
        <v>681</v>
      </c>
      <c r="K182" s="205">
        <v>390</v>
      </c>
      <c r="L182" s="206">
        <v>0.46428571428571402</v>
      </c>
      <c r="M182" s="201" t="s">
        <v>591</v>
      </c>
      <c r="N182" s="207">
        <v>42649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221">
        <v>63</v>
      </c>
      <c r="B183" s="222">
        <v>42556</v>
      </c>
      <c r="C183" s="222"/>
      <c r="D183" s="223" t="s">
        <v>712</v>
      </c>
      <c r="E183" s="224" t="s">
        <v>623</v>
      </c>
      <c r="F183" s="224">
        <v>395</v>
      </c>
      <c r="G183" s="225"/>
      <c r="H183" s="225">
        <f>(468.5+342.5)/2</f>
        <v>405.5</v>
      </c>
      <c r="I183" s="225">
        <v>510</v>
      </c>
      <c r="J183" s="226" t="s">
        <v>713</v>
      </c>
      <c r="K183" s="227">
        <f t="shared" ref="K183:K189" si="70">H183-F183</f>
        <v>10.5</v>
      </c>
      <c r="L183" s="228">
        <f t="shared" ref="L183:L189" si="71">K183/F183</f>
        <v>2.6582278481012658E-2</v>
      </c>
      <c r="M183" s="224" t="s">
        <v>714</v>
      </c>
      <c r="N183" s="222">
        <v>43606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208">
        <v>64</v>
      </c>
      <c r="B184" s="209">
        <v>42584</v>
      </c>
      <c r="C184" s="209"/>
      <c r="D184" s="210" t="s">
        <v>715</v>
      </c>
      <c r="E184" s="211" t="s">
        <v>593</v>
      </c>
      <c r="F184" s="212">
        <f>169.5-12.8</f>
        <v>156.69999999999999</v>
      </c>
      <c r="G184" s="212"/>
      <c r="H184" s="213">
        <v>77</v>
      </c>
      <c r="I184" s="213" t="s">
        <v>716</v>
      </c>
      <c r="J184" s="214" t="s">
        <v>717</v>
      </c>
      <c r="K184" s="215">
        <f t="shared" si="70"/>
        <v>-79.699999999999989</v>
      </c>
      <c r="L184" s="216">
        <f t="shared" si="71"/>
        <v>-0.50861518825781749</v>
      </c>
      <c r="M184" s="212" t="s">
        <v>604</v>
      </c>
      <c r="N184" s="209">
        <v>43522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208">
        <v>65</v>
      </c>
      <c r="B185" s="209">
        <v>42586</v>
      </c>
      <c r="C185" s="209"/>
      <c r="D185" s="210" t="s">
        <v>718</v>
      </c>
      <c r="E185" s="211" t="s">
        <v>623</v>
      </c>
      <c r="F185" s="212">
        <v>400</v>
      </c>
      <c r="G185" s="212"/>
      <c r="H185" s="213">
        <v>305</v>
      </c>
      <c r="I185" s="213">
        <v>475</v>
      </c>
      <c r="J185" s="214" t="s">
        <v>719</v>
      </c>
      <c r="K185" s="215">
        <f t="shared" si="70"/>
        <v>-95</v>
      </c>
      <c r="L185" s="216">
        <f t="shared" si="71"/>
        <v>-0.23749999999999999</v>
      </c>
      <c r="M185" s="212" t="s">
        <v>604</v>
      </c>
      <c r="N185" s="209">
        <v>43606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98">
        <v>66</v>
      </c>
      <c r="B186" s="199">
        <v>42593</v>
      </c>
      <c r="C186" s="199"/>
      <c r="D186" s="200" t="s">
        <v>720</v>
      </c>
      <c r="E186" s="201" t="s">
        <v>623</v>
      </c>
      <c r="F186" s="202">
        <v>86.5</v>
      </c>
      <c r="G186" s="201"/>
      <c r="H186" s="201">
        <v>130</v>
      </c>
      <c r="I186" s="203">
        <v>130</v>
      </c>
      <c r="J186" s="204" t="s">
        <v>721</v>
      </c>
      <c r="K186" s="205">
        <f t="shared" si="70"/>
        <v>43.5</v>
      </c>
      <c r="L186" s="206">
        <f t="shared" si="71"/>
        <v>0.50289017341040465</v>
      </c>
      <c r="M186" s="201" t="s">
        <v>591</v>
      </c>
      <c r="N186" s="207">
        <v>43091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208">
        <v>67</v>
      </c>
      <c r="B187" s="209">
        <v>42600</v>
      </c>
      <c r="C187" s="209"/>
      <c r="D187" s="210" t="s">
        <v>110</v>
      </c>
      <c r="E187" s="211" t="s">
        <v>623</v>
      </c>
      <c r="F187" s="212">
        <v>133.5</v>
      </c>
      <c r="G187" s="212"/>
      <c r="H187" s="213">
        <v>126.5</v>
      </c>
      <c r="I187" s="213">
        <v>178</v>
      </c>
      <c r="J187" s="214" t="s">
        <v>722</v>
      </c>
      <c r="K187" s="215">
        <f t="shared" si="70"/>
        <v>-7</v>
      </c>
      <c r="L187" s="216">
        <f t="shared" si="71"/>
        <v>-5.2434456928838954E-2</v>
      </c>
      <c r="M187" s="212" t="s">
        <v>604</v>
      </c>
      <c r="N187" s="209">
        <v>42615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98">
        <v>68</v>
      </c>
      <c r="B188" s="199">
        <v>42613</v>
      </c>
      <c r="C188" s="199"/>
      <c r="D188" s="200" t="s">
        <v>723</v>
      </c>
      <c r="E188" s="201" t="s">
        <v>623</v>
      </c>
      <c r="F188" s="202">
        <v>560</v>
      </c>
      <c r="G188" s="201"/>
      <c r="H188" s="201">
        <v>725</v>
      </c>
      <c r="I188" s="203">
        <v>725</v>
      </c>
      <c r="J188" s="204" t="s">
        <v>625</v>
      </c>
      <c r="K188" s="205">
        <f t="shared" si="70"/>
        <v>165</v>
      </c>
      <c r="L188" s="206">
        <f t="shared" si="71"/>
        <v>0.29464285714285715</v>
      </c>
      <c r="M188" s="201" t="s">
        <v>591</v>
      </c>
      <c r="N188" s="207">
        <v>42456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98">
        <v>69</v>
      </c>
      <c r="B189" s="199">
        <v>42614</v>
      </c>
      <c r="C189" s="199"/>
      <c r="D189" s="200" t="s">
        <v>724</v>
      </c>
      <c r="E189" s="201" t="s">
        <v>623</v>
      </c>
      <c r="F189" s="202">
        <v>160.5</v>
      </c>
      <c r="G189" s="201"/>
      <c r="H189" s="201">
        <v>210</v>
      </c>
      <c r="I189" s="203">
        <v>210</v>
      </c>
      <c r="J189" s="204" t="s">
        <v>625</v>
      </c>
      <c r="K189" s="205">
        <f t="shared" si="70"/>
        <v>49.5</v>
      </c>
      <c r="L189" s="206">
        <f t="shared" si="71"/>
        <v>0.30841121495327101</v>
      </c>
      <c r="M189" s="201" t="s">
        <v>591</v>
      </c>
      <c r="N189" s="207">
        <v>42871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98">
        <v>70</v>
      </c>
      <c r="B190" s="199">
        <v>42646</v>
      </c>
      <c r="C190" s="199"/>
      <c r="D190" s="200" t="s">
        <v>397</v>
      </c>
      <c r="E190" s="201" t="s">
        <v>623</v>
      </c>
      <c r="F190" s="202">
        <v>430</v>
      </c>
      <c r="G190" s="201"/>
      <c r="H190" s="201">
        <v>596</v>
      </c>
      <c r="I190" s="203">
        <v>575</v>
      </c>
      <c r="J190" s="204" t="s">
        <v>725</v>
      </c>
      <c r="K190" s="205">
        <v>166</v>
      </c>
      <c r="L190" s="206">
        <v>0.38604651162790699</v>
      </c>
      <c r="M190" s="201" t="s">
        <v>591</v>
      </c>
      <c r="N190" s="207">
        <v>42769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98">
        <v>71</v>
      </c>
      <c r="B191" s="199">
        <v>42657</v>
      </c>
      <c r="C191" s="199"/>
      <c r="D191" s="200" t="s">
        <v>726</v>
      </c>
      <c r="E191" s="201" t="s">
        <v>623</v>
      </c>
      <c r="F191" s="202">
        <v>280</v>
      </c>
      <c r="G191" s="201"/>
      <c r="H191" s="201">
        <v>345</v>
      </c>
      <c r="I191" s="203">
        <v>345</v>
      </c>
      <c r="J191" s="204" t="s">
        <v>625</v>
      </c>
      <c r="K191" s="205">
        <f t="shared" ref="K191:K196" si="72">H191-F191</f>
        <v>65</v>
      </c>
      <c r="L191" s="206">
        <f t="shared" ref="L191:L192" si="73">K191/F191</f>
        <v>0.23214285714285715</v>
      </c>
      <c r="M191" s="201" t="s">
        <v>591</v>
      </c>
      <c r="N191" s="207">
        <v>42814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98">
        <v>72</v>
      </c>
      <c r="B192" s="199">
        <v>42657</v>
      </c>
      <c r="C192" s="199"/>
      <c r="D192" s="200" t="s">
        <v>727</v>
      </c>
      <c r="E192" s="201" t="s">
        <v>623</v>
      </c>
      <c r="F192" s="202">
        <v>245</v>
      </c>
      <c r="G192" s="201"/>
      <c r="H192" s="201">
        <v>325.5</v>
      </c>
      <c r="I192" s="203">
        <v>330</v>
      </c>
      <c r="J192" s="204" t="s">
        <v>728</v>
      </c>
      <c r="K192" s="205">
        <f t="shared" si="72"/>
        <v>80.5</v>
      </c>
      <c r="L192" s="206">
        <f t="shared" si="73"/>
        <v>0.32857142857142857</v>
      </c>
      <c r="M192" s="201" t="s">
        <v>591</v>
      </c>
      <c r="N192" s="207">
        <v>42769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98">
        <v>73</v>
      </c>
      <c r="B193" s="199">
        <v>42660</v>
      </c>
      <c r="C193" s="199"/>
      <c r="D193" s="200" t="s">
        <v>347</v>
      </c>
      <c r="E193" s="201" t="s">
        <v>623</v>
      </c>
      <c r="F193" s="202">
        <v>125</v>
      </c>
      <c r="G193" s="201"/>
      <c r="H193" s="201">
        <v>160</v>
      </c>
      <c r="I193" s="203">
        <v>160</v>
      </c>
      <c r="J193" s="204" t="s">
        <v>681</v>
      </c>
      <c r="K193" s="205">
        <f t="shared" si="72"/>
        <v>35</v>
      </c>
      <c r="L193" s="206">
        <v>0.28000000000000003</v>
      </c>
      <c r="M193" s="201" t="s">
        <v>591</v>
      </c>
      <c r="N193" s="207">
        <v>42803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98">
        <v>74</v>
      </c>
      <c r="B194" s="199">
        <v>42660</v>
      </c>
      <c r="C194" s="199"/>
      <c r="D194" s="200" t="s">
        <v>470</v>
      </c>
      <c r="E194" s="201" t="s">
        <v>623</v>
      </c>
      <c r="F194" s="202">
        <v>114</v>
      </c>
      <c r="G194" s="201"/>
      <c r="H194" s="201">
        <v>145</v>
      </c>
      <c r="I194" s="203">
        <v>145</v>
      </c>
      <c r="J194" s="204" t="s">
        <v>681</v>
      </c>
      <c r="K194" s="205">
        <f t="shared" si="72"/>
        <v>31</v>
      </c>
      <c r="L194" s="206">
        <f t="shared" ref="L194:L196" si="74">K194/F194</f>
        <v>0.27192982456140352</v>
      </c>
      <c r="M194" s="201" t="s">
        <v>591</v>
      </c>
      <c r="N194" s="207">
        <v>42859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98">
        <v>75</v>
      </c>
      <c r="B195" s="199">
        <v>42660</v>
      </c>
      <c r="C195" s="199"/>
      <c r="D195" s="200" t="s">
        <v>729</v>
      </c>
      <c r="E195" s="201" t="s">
        <v>623</v>
      </c>
      <c r="F195" s="202">
        <v>212</v>
      </c>
      <c r="G195" s="201"/>
      <c r="H195" s="201">
        <v>280</v>
      </c>
      <c r="I195" s="203">
        <v>276</v>
      </c>
      <c r="J195" s="204" t="s">
        <v>730</v>
      </c>
      <c r="K195" s="205">
        <f t="shared" si="72"/>
        <v>68</v>
      </c>
      <c r="L195" s="206">
        <f t="shared" si="74"/>
        <v>0.32075471698113206</v>
      </c>
      <c r="M195" s="201" t="s">
        <v>591</v>
      </c>
      <c r="N195" s="207">
        <v>42858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98">
        <v>76</v>
      </c>
      <c r="B196" s="199">
        <v>42678</v>
      </c>
      <c r="C196" s="199"/>
      <c r="D196" s="200" t="s">
        <v>458</v>
      </c>
      <c r="E196" s="201" t="s">
        <v>623</v>
      </c>
      <c r="F196" s="202">
        <v>155</v>
      </c>
      <c r="G196" s="201"/>
      <c r="H196" s="201">
        <v>210</v>
      </c>
      <c r="I196" s="203">
        <v>210</v>
      </c>
      <c r="J196" s="204" t="s">
        <v>731</v>
      </c>
      <c r="K196" s="205">
        <f t="shared" si="72"/>
        <v>55</v>
      </c>
      <c r="L196" s="206">
        <f t="shared" si="74"/>
        <v>0.35483870967741937</v>
      </c>
      <c r="M196" s="201" t="s">
        <v>591</v>
      </c>
      <c r="N196" s="207">
        <v>42944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208">
        <v>77</v>
      </c>
      <c r="B197" s="209">
        <v>42710</v>
      </c>
      <c r="C197" s="209"/>
      <c r="D197" s="210" t="s">
        <v>732</v>
      </c>
      <c r="E197" s="211" t="s">
        <v>623</v>
      </c>
      <c r="F197" s="212">
        <v>150.5</v>
      </c>
      <c r="G197" s="212"/>
      <c r="H197" s="213">
        <v>72.5</v>
      </c>
      <c r="I197" s="213">
        <v>174</v>
      </c>
      <c r="J197" s="214" t="s">
        <v>733</v>
      </c>
      <c r="K197" s="215">
        <v>-78</v>
      </c>
      <c r="L197" s="216">
        <v>-0.51827242524916906</v>
      </c>
      <c r="M197" s="212" t="s">
        <v>604</v>
      </c>
      <c r="N197" s="209">
        <v>43333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98">
        <v>78</v>
      </c>
      <c r="B198" s="199">
        <v>42712</v>
      </c>
      <c r="C198" s="199"/>
      <c r="D198" s="200" t="s">
        <v>734</v>
      </c>
      <c r="E198" s="201" t="s">
        <v>623</v>
      </c>
      <c r="F198" s="202">
        <v>380</v>
      </c>
      <c r="G198" s="201"/>
      <c r="H198" s="201">
        <v>478</v>
      </c>
      <c r="I198" s="203">
        <v>468</v>
      </c>
      <c r="J198" s="204" t="s">
        <v>681</v>
      </c>
      <c r="K198" s="205">
        <f t="shared" ref="K198:K200" si="75">H198-F198</f>
        <v>98</v>
      </c>
      <c r="L198" s="206">
        <f t="shared" ref="L198:L200" si="76">K198/F198</f>
        <v>0.25789473684210529</v>
      </c>
      <c r="M198" s="201" t="s">
        <v>591</v>
      </c>
      <c r="N198" s="207">
        <v>43025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98">
        <v>79</v>
      </c>
      <c r="B199" s="199">
        <v>42734</v>
      </c>
      <c r="C199" s="199"/>
      <c r="D199" s="200" t="s">
        <v>109</v>
      </c>
      <c r="E199" s="201" t="s">
        <v>623</v>
      </c>
      <c r="F199" s="202">
        <v>305</v>
      </c>
      <c r="G199" s="201"/>
      <c r="H199" s="201">
        <v>375</v>
      </c>
      <c r="I199" s="203">
        <v>375</v>
      </c>
      <c r="J199" s="204" t="s">
        <v>681</v>
      </c>
      <c r="K199" s="205">
        <f t="shared" si="75"/>
        <v>70</v>
      </c>
      <c r="L199" s="206">
        <f t="shared" si="76"/>
        <v>0.22950819672131148</v>
      </c>
      <c r="M199" s="201" t="s">
        <v>591</v>
      </c>
      <c r="N199" s="207">
        <v>42768</v>
      </c>
      <c r="O199" s="1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98">
        <v>80</v>
      </c>
      <c r="B200" s="199">
        <v>42739</v>
      </c>
      <c r="C200" s="199"/>
      <c r="D200" s="200" t="s">
        <v>95</v>
      </c>
      <c r="E200" s="201" t="s">
        <v>623</v>
      </c>
      <c r="F200" s="202">
        <v>99.5</v>
      </c>
      <c r="G200" s="201"/>
      <c r="H200" s="201">
        <v>158</v>
      </c>
      <c r="I200" s="203">
        <v>158</v>
      </c>
      <c r="J200" s="204" t="s">
        <v>681</v>
      </c>
      <c r="K200" s="205">
        <f t="shared" si="75"/>
        <v>58.5</v>
      </c>
      <c r="L200" s="206">
        <f t="shared" si="76"/>
        <v>0.5879396984924623</v>
      </c>
      <c r="M200" s="201" t="s">
        <v>591</v>
      </c>
      <c r="N200" s="207">
        <v>42898</v>
      </c>
      <c r="O200" s="1"/>
      <c r="P200" s="1"/>
      <c r="Q200" s="1"/>
      <c r="R200" s="6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98">
        <v>81</v>
      </c>
      <c r="B201" s="199">
        <v>42739</v>
      </c>
      <c r="C201" s="199"/>
      <c r="D201" s="200" t="s">
        <v>95</v>
      </c>
      <c r="E201" s="201" t="s">
        <v>623</v>
      </c>
      <c r="F201" s="202">
        <v>99.5</v>
      </c>
      <c r="G201" s="201"/>
      <c r="H201" s="201">
        <v>158</v>
      </c>
      <c r="I201" s="203">
        <v>158</v>
      </c>
      <c r="J201" s="204" t="s">
        <v>681</v>
      </c>
      <c r="K201" s="205">
        <v>58.5</v>
      </c>
      <c r="L201" s="206">
        <v>0.58793969849246197</v>
      </c>
      <c r="M201" s="201" t="s">
        <v>591</v>
      </c>
      <c r="N201" s="207">
        <v>42898</v>
      </c>
      <c r="O201" s="1"/>
      <c r="P201" s="1"/>
      <c r="Q201" s="1"/>
      <c r="R201" s="6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98">
        <v>82</v>
      </c>
      <c r="B202" s="199">
        <v>42786</v>
      </c>
      <c r="C202" s="199"/>
      <c r="D202" s="200" t="s">
        <v>186</v>
      </c>
      <c r="E202" s="201" t="s">
        <v>623</v>
      </c>
      <c r="F202" s="202">
        <v>140.5</v>
      </c>
      <c r="G202" s="201"/>
      <c r="H202" s="201">
        <v>220</v>
      </c>
      <c r="I202" s="203">
        <v>220</v>
      </c>
      <c r="J202" s="204" t="s">
        <v>681</v>
      </c>
      <c r="K202" s="205">
        <f>H202-F202</f>
        <v>79.5</v>
      </c>
      <c r="L202" s="206">
        <f>K202/F202</f>
        <v>0.5658362989323843</v>
      </c>
      <c r="M202" s="201" t="s">
        <v>591</v>
      </c>
      <c r="N202" s="207">
        <v>42864</v>
      </c>
      <c r="O202" s="1"/>
      <c r="P202" s="1"/>
      <c r="Q202" s="1"/>
      <c r="R202" s="6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98">
        <v>83</v>
      </c>
      <c r="B203" s="199">
        <v>42786</v>
      </c>
      <c r="C203" s="199"/>
      <c r="D203" s="200" t="s">
        <v>735</v>
      </c>
      <c r="E203" s="201" t="s">
        <v>623</v>
      </c>
      <c r="F203" s="202">
        <v>202.5</v>
      </c>
      <c r="G203" s="201"/>
      <c r="H203" s="201">
        <v>234</v>
      </c>
      <c r="I203" s="203">
        <v>234</v>
      </c>
      <c r="J203" s="204" t="s">
        <v>681</v>
      </c>
      <c r="K203" s="205">
        <v>31.5</v>
      </c>
      <c r="L203" s="206">
        <v>0.155555555555556</v>
      </c>
      <c r="M203" s="201" t="s">
        <v>591</v>
      </c>
      <c r="N203" s="207">
        <v>42836</v>
      </c>
      <c r="O203" s="1"/>
      <c r="P203" s="1"/>
      <c r="Q203" s="1"/>
      <c r="R203" s="6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98">
        <v>84</v>
      </c>
      <c r="B204" s="199">
        <v>42818</v>
      </c>
      <c r="C204" s="199"/>
      <c r="D204" s="200" t="s">
        <v>736</v>
      </c>
      <c r="E204" s="201" t="s">
        <v>623</v>
      </c>
      <c r="F204" s="202">
        <v>300.5</v>
      </c>
      <c r="G204" s="201"/>
      <c r="H204" s="201">
        <v>417.5</v>
      </c>
      <c r="I204" s="203">
        <v>420</v>
      </c>
      <c r="J204" s="204" t="s">
        <v>737</v>
      </c>
      <c r="K204" s="205">
        <f>H204-F204</f>
        <v>117</v>
      </c>
      <c r="L204" s="206">
        <f>K204/F204</f>
        <v>0.38935108153078202</v>
      </c>
      <c r="M204" s="201" t="s">
        <v>591</v>
      </c>
      <c r="N204" s="207">
        <v>43070</v>
      </c>
      <c r="O204" s="1"/>
      <c r="P204" s="1"/>
      <c r="Q204" s="1"/>
      <c r="R204" s="6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98">
        <v>85</v>
      </c>
      <c r="B205" s="199">
        <v>42818</v>
      </c>
      <c r="C205" s="199"/>
      <c r="D205" s="200" t="s">
        <v>711</v>
      </c>
      <c r="E205" s="201" t="s">
        <v>623</v>
      </c>
      <c r="F205" s="202">
        <v>850</v>
      </c>
      <c r="G205" s="201"/>
      <c r="H205" s="201">
        <v>1042.5</v>
      </c>
      <c r="I205" s="203">
        <v>1023</v>
      </c>
      <c r="J205" s="204" t="s">
        <v>738</v>
      </c>
      <c r="K205" s="205">
        <v>192.5</v>
      </c>
      <c r="L205" s="206">
        <v>0.22647058823529401</v>
      </c>
      <c r="M205" s="201" t="s">
        <v>591</v>
      </c>
      <c r="N205" s="207">
        <v>42830</v>
      </c>
      <c r="O205" s="1"/>
      <c r="P205" s="1"/>
      <c r="Q205" s="1"/>
      <c r="R205" s="6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98">
        <v>86</v>
      </c>
      <c r="B206" s="199">
        <v>42830</v>
      </c>
      <c r="C206" s="199"/>
      <c r="D206" s="200" t="s">
        <v>489</v>
      </c>
      <c r="E206" s="201" t="s">
        <v>623</v>
      </c>
      <c r="F206" s="202">
        <v>785</v>
      </c>
      <c r="G206" s="201"/>
      <c r="H206" s="201">
        <v>930</v>
      </c>
      <c r="I206" s="203">
        <v>920</v>
      </c>
      <c r="J206" s="204" t="s">
        <v>739</v>
      </c>
      <c r="K206" s="205">
        <f>H206-F206</f>
        <v>145</v>
      </c>
      <c r="L206" s="206">
        <f>K206/F206</f>
        <v>0.18471337579617833</v>
      </c>
      <c r="M206" s="201" t="s">
        <v>591</v>
      </c>
      <c r="N206" s="207">
        <v>42976</v>
      </c>
      <c r="O206" s="1"/>
      <c r="P206" s="1"/>
      <c r="Q206" s="1"/>
      <c r="R206" s="6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208">
        <v>87</v>
      </c>
      <c r="B207" s="209">
        <v>42831</v>
      </c>
      <c r="C207" s="209"/>
      <c r="D207" s="210" t="s">
        <v>740</v>
      </c>
      <c r="E207" s="211" t="s">
        <v>623</v>
      </c>
      <c r="F207" s="212">
        <v>40</v>
      </c>
      <c r="G207" s="212"/>
      <c r="H207" s="213">
        <v>13.1</v>
      </c>
      <c r="I207" s="213">
        <v>60</v>
      </c>
      <c r="J207" s="214" t="s">
        <v>741</v>
      </c>
      <c r="K207" s="215">
        <v>-26.9</v>
      </c>
      <c r="L207" s="216">
        <v>-0.67249999999999999</v>
      </c>
      <c r="M207" s="212" t="s">
        <v>604</v>
      </c>
      <c r="N207" s="209">
        <v>43138</v>
      </c>
      <c r="O207" s="1"/>
      <c r="P207" s="1"/>
      <c r="Q207" s="1"/>
      <c r="R207" s="6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98">
        <v>88</v>
      </c>
      <c r="B208" s="199">
        <v>42837</v>
      </c>
      <c r="C208" s="199"/>
      <c r="D208" s="200" t="s">
        <v>94</v>
      </c>
      <c r="E208" s="201" t="s">
        <v>623</v>
      </c>
      <c r="F208" s="202">
        <v>289.5</v>
      </c>
      <c r="G208" s="201"/>
      <c r="H208" s="201">
        <v>354</v>
      </c>
      <c r="I208" s="203">
        <v>360</v>
      </c>
      <c r="J208" s="204" t="s">
        <v>742</v>
      </c>
      <c r="K208" s="205">
        <f t="shared" ref="K208:K216" si="77">H208-F208</f>
        <v>64.5</v>
      </c>
      <c r="L208" s="206">
        <f t="shared" ref="L208:L216" si="78">K208/F208</f>
        <v>0.22279792746113988</v>
      </c>
      <c r="M208" s="201" t="s">
        <v>591</v>
      </c>
      <c r="N208" s="207">
        <v>43040</v>
      </c>
      <c r="O208" s="1"/>
      <c r="P208" s="1"/>
      <c r="Q208" s="1"/>
      <c r="R208" s="6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98">
        <v>89</v>
      </c>
      <c r="B209" s="199">
        <v>42845</v>
      </c>
      <c r="C209" s="199"/>
      <c r="D209" s="200" t="s">
        <v>428</v>
      </c>
      <c r="E209" s="201" t="s">
        <v>623</v>
      </c>
      <c r="F209" s="202">
        <v>700</v>
      </c>
      <c r="G209" s="201"/>
      <c r="H209" s="201">
        <v>840</v>
      </c>
      <c r="I209" s="203">
        <v>840</v>
      </c>
      <c r="J209" s="204" t="s">
        <v>743</v>
      </c>
      <c r="K209" s="205">
        <f t="shared" si="77"/>
        <v>140</v>
      </c>
      <c r="L209" s="206">
        <f t="shared" si="78"/>
        <v>0.2</v>
      </c>
      <c r="M209" s="201" t="s">
        <v>591</v>
      </c>
      <c r="N209" s="207">
        <v>42893</v>
      </c>
      <c r="O209" s="1"/>
      <c r="P209" s="1"/>
      <c r="Q209" s="1"/>
      <c r="R209" s="6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98">
        <v>90</v>
      </c>
      <c r="B210" s="199">
        <v>42887</v>
      </c>
      <c r="C210" s="199"/>
      <c r="D210" s="200" t="s">
        <v>744</v>
      </c>
      <c r="E210" s="201" t="s">
        <v>623</v>
      </c>
      <c r="F210" s="202">
        <v>130</v>
      </c>
      <c r="G210" s="201"/>
      <c r="H210" s="201">
        <v>144.25</v>
      </c>
      <c r="I210" s="203">
        <v>170</v>
      </c>
      <c r="J210" s="204" t="s">
        <v>745</v>
      </c>
      <c r="K210" s="205">
        <f t="shared" si="77"/>
        <v>14.25</v>
      </c>
      <c r="L210" s="206">
        <f t="shared" si="78"/>
        <v>0.10961538461538461</v>
      </c>
      <c r="M210" s="201" t="s">
        <v>591</v>
      </c>
      <c r="N210" s="207">
        <v>43675</v>
      </c>
      <c r="O210" s="1"/>
      <c r="P210" s="1"/>
      <c r="Q210" s="1"/>
      <c r="R210" s="6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98">
        <v>91</v>
      </c>
      <c r="B211" s="199">
        <v>42901</v>
      </c>
      <c r="C211" s="199"/>
      <c r="D211" s="200" t="s">
        <v>746</v>
      </c>
      <c r="E211" s="201" t="s">
        <v>623</v>
      </c>
      <c r="F211" s="202">
        <v>214.5</v>
      </c>
      <c r="G211" s="201"/>
      <c r="H211" s="201">
        <v>262</v>
      </c>
      <c r="I211" s="203">
        <v>262</v>
      </c>
      <c r="J211" s="204" t="s">
        <v>747</v>
      </c>
      <c r="K211" s="205">
        <f t="shared" si="77"/>
        <v>47.5</v>
      </c>
      <c r="L211" s="206">
        <f t="shared" si="78"/>
        <v>0.22144522144522144</v>
      </c>
      <c r="M211" s="201" t="s">
        <v>591</v>
      </c>
      <c r="N211" s="207">
        <v>42977</v>
      </c>
      <c r="O211" s="1"/>
      <c r="P211" s="1"/>
      <c r="Q211" s="1"/>
      <c r="R211" s="6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229">
        <v>92</v>
      </c>
      <c r="B212" s="230">
        <v>42933</v>
      </c>
      <c r="C212" s="230"/>
      <c r="D212" s="231" t="s">
        <v>748</v>
      </c>
      <c r="E212" s="232" t="s">
        <v>623</v>
      </c>
      <c r="F212" s="233">
        <v>370</v>
      </c>
      <c r="G212" s="232"/>
      <c r="H212" s="232">
        <v>447.5</v>
      </c>
      <c r="I212" s="234">
        <v>450</v>
      </c>
      <c r="J212" s="235" t="s">
        <v>681</v>
      </c>
      <c r="K212" s="205">
        <f t="shared" si="77"/>
        <v>77.5</v>
      </c>
      <c r="L212" s="236">
        <f t="shared" si="78"/>
        <v>0.20945945945945946</v>
      </c>
      <c r="M212" s="232" t="s">
        <v>591</v>
      </c>
      <c r="N212" s="237">
        <v>43035</v>
      </c>
      <c r="O212" s="1"/>
      <c r="P212" s="1"/>
      <c r="Q212" s="1"/>
      <c r="R212" s="6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229">
        <v>93</v>
      </c>
      <c r="B213" s="230">
        <v>42943</v>
      </c>
      <c r="C213" s="230"/>
      <c r="D213" s="231" t="s">
        <v>184</v>
      </c>
      <c r="E213" s="232" t="s">
        <v>623</v>
      </c>
      <c r="F213" s="233">
        <v>657.5</v>
      </c>
      <c r="G213" s="232"/>
      <c r="H213" s="232">
        <v>825</v>
      </c>
      <c r="I213" s="234">
        <v>820</v>
      </c>
      <c r="J213" s="235" t="s">
        <v>681</v>
      </c>
      <c r="K213" s="205">
        <f t="shared" si="77"/>
        <v>167.5</v>
      </c>
      <c r="L213" s="236">
        <f t="shared" si="78"/>
        <v>0.25475285171102663</v>
      </c>
      <c r="M213" s="232" t="s">
        <v>591</v>
      </c>
      <c r="N213" s="237">
        <v>43090</v>
      </c>
      <c r="O213" s="1"/>
      <c r="P213" s="1"/>
      <c r="Q213" s="1"/>
      <c r="R213" s="6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98">
        <v>94</v>
      </c>
      <c r="B214" s="199">
        <v>42964</v>
      </c>
      <c r="C214" s="199"/>
      <c r="D214" s="200" t="s">
        <v>363</v>
      </c>
      <c r="E214" s="201" t="s">
        <v>623</v>
      </c>
      <c r="F214" s="202">
        <v>605</v>
      </c>
      <c r="G214" s="201"/>
      <c r="H214" s="201">
        <v>750</v>
      </c>
      <c r="I214" s="203">
        <v>750</v>
      </c>
      <c r="J214" s="204" t="s">
        <v>739</v>
      </c>
      <c r="K214" s="205">
        <f t="shared" si="77"/>
        <v>145</v>
      </c>
      <c r="L214" s="206">
        <f t="shared" si="78"/>
        <v>0.23966942148760331</v>
      </c>
      <c r="M214" s="201" t="s">
        <v>591</v>
      </c>
      <c r="N214" s="207">
        <v>43027</v>
      </c>
      <c r="O214" s="1"/>
      <c r="P214" s="1"/>
      <c r="Q214" s="1"/>
      <c r="R214" s="6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208">
        <v>95</v>
      </c>
      <c r="B215" s="209">
        <v>42979</v>
      </c>
      <c r="C215" s="209"/>
      <c r="D215" s="217" t="s">
        <v>749</v>
      </c>
      <c r="E215" s="212" t="s">
        <v>623</v>
      </c>
      <c r="F215" s="212">
        <v>255</v>
      </c>
      <c r="G215" s="213"/>
      <c r="H215" s="213">
        <v>217.25</v>
      </c>
      <c r="I215" s="213">
        <v>320</v>
      </c>
      <c r="J215" s="214" t="s">
        <v>750</v>
      </c>
      <c r="K215" s="215">
        <f t="shared" si="77"/>
        <v>-37.75</v>
      </c>
      <c r="L215" s="218">
        <f t="shared" si="78"/>
        <v>-0.14803921568627451</v>
      </c>
      <c r="M215" s="212" t="s">
        <v>604</v>
      </c>
      <c r="N215" s="209">
        <v>43661</v>
      </c>
      <c r="O215" s="1"/>
      <c r="P215" s="1"/>
      <c r="Q215" s="1"/>
      <c r="R215" s="6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98">
        <v>96</v>
      </c>
      <c r="B216" s="199">
        <v>42997</v>
      </c>
      <c r="C216" s="199"/>
      <c r="D216" s="200" t="s">
        <v>751</v>
      </c>
      <c r="E216" s="201" t="s">
        <v>623</v>
      </c>
      <c r="F216" s="202">
        <v>215</v>
      </c>
      <c r="G216" s="201"/>
      <c r="H216" s="201">
        <v>258</v>
      </c>
      <c r="I216" s="203">
        <v>258</v>
      </c>
      <c r="J216" s="204" t="s">
        <v>681</v>
      </c>
      <c r="K216" s="205">
        <f t="shared" si="77"/>
        <v>43</v>
      </c>
      <c r="L216" s="206">
        <f t="shared" si="78"/>
        <v>0.2</v>
      </c>
      <c r="M216" s="201" t="s">
        <v>591</v>
      </c>
      <c r="N216" s="207">
        <v>43040</v>
      </c>
      <c r="O216" s="1"/>
      <c r="P216" s="1"/>
      <c r="Q216" s="1"/>
      <c r="R216" s="6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98">
        <v>97</v>
      </c>
      <c r="B217" s="199">
        <v>42997</v>
      </c>
      <c r="C217" s="199"/>
      <c r="D217" s="200" t="s">
        <v>751</v>
      </c>
      <c r="E217" s="201" t="s">
        <v>623</v>
      </c>
      <c r="F217" s="202">
        <v>215</v>
      </c>
      <c r="G217" s="201"/>
      <c r="H217" s="201">
        <v>258</v>
      </c>
      <c r="I217" s="203">
        <v>258</v>
      </c>
      <c r="J217" s="235" t="s">
        <v>681</v>
      </c>
      <c r="K217" s="205">
        <v>43</v>
      </c>
      <c r="L217" s="206">
        <v>0.2</v>
      </c>
      <c r="M217" s="201" t="s">
        <v>591</v>
      </c>
      <c r="N217" s="207">
        <v>43040</v>
      </c>
      <c r="O217" s="1"/>
      <c r="P217" s="1"/>
      <c r="Q217" s="1"/>
      <c r="R217" s="6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229">
        <v>98</v>
      </c>
      <c r="B218" s="230">
        <v>42998</v>
      </c>
      <c r="C218" s="230"/>
      <c r="D218" s="231" t="s">
        <v>752</v>
      </c>
      <c r="E218" s="232" t="s">
        <v>623</v>
      </c>
      <c r="F218" s="202">
        <v>75</v>
      </c>
      <c r="G218" s="232"/>
      <c r="H218" s="232">
        <v>90</v>
      </c>
      <c r="I218" s="234">
        <v>90</v>
      </c>
      <c r="J218" s="204" t="s">
        <v>753</v>
      </c>
      <c r="K218" s="205">
        <f t="shared" ref="K218:K223" si="79">H218-F218</f>
        <v>15</v>
      </c>
      <c r="L218" s="206">
        <f t="shared" ref="L218:L223" si="80">K218/F218</f>
        <v>0.2</v>
      </c>
      <c r="M218" s="201" t="s">
        <v>591</v>
      </c>
      <c r="N218" s="207">
        <v>43019</v>
      </c>
      <c r="O218" s="1"/>
      <c r="P218" s="1"/>
      <c r="Q218" s="1"/>
      <c r="R218" s="6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229">
        <v>99</v>
      </c>
      <c r="B219" s="230">
        <v>43011</v>
      </c>
      <c r="C219" s="230"/>
      <c r="D219" s="231" t="s">
        <v>606</v>
      </c>
      <c r="E219" s="232" t="s">
        <v>623</v>
      </c>
      <c r="F219" s="233">
        <v>315</v>
      </c>
      <c r="G219" s="232"/>
      <c r="H219" s="232">
        <v>392</v>
      </c>
      <c r="I219" s="234">
        <v>384</v>
      </c>
      <c r="J219" s="235" t="s">
        <v>754</v>
      </c>
      <c r="K219" s="205">
        <f t="shared" si="79"/>
        <v>77</v>
      </c>
      <c r="L219" s="236">
        <f t="shared" si="80"/>
        <v>0.24444444444444444</v>
      </c>
      <c r="M219" s="232" t="s">
        <v>591</v>
      </c>
      <c r="N219" s="237">
        <v>43017</v>
      </c>
      <c r="O219" s="1"/>
      <c r="P219" s="1"/>
      <c r="Q219" s="1"/>
      <c r="R219" s="6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229">
        <v>100</v>
      </c>
      <c r="B220" s="230">
        <v>43013</v>
      </c>
      <c r="C220" s="230"/>
      <c r="D220" s="231" t="s">
        <v>463</v>
      </c>
      <c r="E220" s="232" t="s">
        <v>623</v>
      </c>
      <c r="F220" s="233">
        <v>145</v>
      </c>
      <c r="G220" s="232"/>
      <c r="H220" s="232">
        <v>179</v>
      </c>
      <c r="I220" s="234">
        <v>180</v>
      </c>
      <c r="J220" s="235" t="s">
        <v>755</v>
      </c>
      <c r="K220" s="205">
        <f t="shared" si="79"/>
        <v>34</v>
      </c>
      <c r="L220" s="236">
        <f t="shared" si="80"/>
        <v>0.23448275862068965</v>
      </c>
      <c r="M220" s="232" t="s">
        <v>591</v>
      </c>
      <c r="N220" s="237">
        <v>43025</v>
      </c>
      <c r="O220" s="1"/>
      <c r="P220" s="1"/>
      <c r="Q220" s="1"/>
      <c r="R220" s="6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229">
        <v>101</v>
      </c>
      <c r="B221" s="230">
        <v>43014</v>
      </c>
      <c r="C221" s="230"/>
      <c r="D221" s="231" t="s">
        <v>337</v>
      </c>
      <c r="E221" s="232" t="s">
        <v>623</v>
      </c>
      <c r="F221" s="233">
        <v>256</v>
      </c>
      <c r="G221" s="232"/>
      <c r="H221" s="232">
        <v>323</v>
      </c>
      <c r="I221" s="234">
        <v>320</v>
      </c>
      <c r="J221" s="235" t="s">
        <v>681</v>
      </c>
      <c r="K221" s="205">
        <f t="shared" si="79"/>
        <v>67</v>
      </c>
      <c r="L221" s="236">
        <f t="shared" si="80"/>
        <v>0.26171875</v>
      </c>
      <c r="M221" s="232" t="s">
        <v>591</v>
      </c>
      <c r="N221" s="237">
        <v>43067</v>
      </c>
      <c r="O221" s="1"/>
      <c r="P221" s="1"/>
      <c r="Q221" s="1"/>
      <c r="R221" s="6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229">
        <v>102</v>
      </c>
      <c r="B222" s="230">
        <v>43017</v>
      </c>
      <c r="C222" s="230"/>
      <c r="D222" s="231" t="s">
        <v>353</v>
      </c>
      <c r="E222" s="232" t="s">
        <v>623</v>
      </c>
      <c r="F222" s="233">
        <v>137.5</v>
      </c>
      <c r="G222" s="232"/>
      <c r="H222" s="232">
        <v>184</v>
      </c>
      <c r="I222" s="234">
        <v>183</v>
      </c>
      <c r="J222" s="235" t="s">
        <v>756</v>
      </c>
      <c r="K222" s="205">
        <f t="shared" si="79"/>
        <v>46.5</v>
      </c>
      <c r="L222" s="236">
        <f t="shared" si="80"/>
        <v>0.33818181818181819</v>
      </c>
      <c r="M222" s="232" t="s">
        <v>591</v>
      </c>
      <c r="N222" s="237">
        <v>43108</v>
      </c>
      <c r="O222" s="1"/>
      <c r="P222" s="1"/>
      <c r="Q222" s="1"/>
      <c r="R222" s="6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229">
        <v>103</v>
      </c>
      <c r="B223" s="230">
        <v>43018</v>
      </c>
      <c r="C223" s="230"/>
      <c r="D223" s="231" t="s">
        <v>757</v>
      </c>
      <c r="E223" s="232" t="s">
        <v>623</v>
      </c>
      <c r="F223" s="233">
        <v>125.5</v>
      </c>
      <c r="G223" s="232"/>
      <c r="H223" s="232">
        <v>158</v>
      </c>
      <c r="I223" s="234">
        <v>155</v>
      </c>
      <c r="J223" s="235" t="s">
        <v>758</v>
      </c>
      <c r="K223" s="205">
        <f t="shared" si="79"/>
        <v>32.5</v>
      </c>
      <c r="L223" s="236">
        <f t="shared" si="80"/>
        <v>0.25896414342629481</v>
      </c>
      <c r="M223" s="232" t="s">
        <v>591</v>
      </c>
      <c r="N223" s="237">
        <v>43067</v>
      </c>
      <c r="O223" s="1"/>
      <c r="P223" s="1"/>
      <c r="Q223" s="1"/>
      <c r="R223" s="6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229">
        <v>104</v>
      </c>
      <c r="B224" s="230">
        <v>43018</v>
      </c>
      <c r="C224" s="230"/>
      <c r="D224" s="231" t="s">
        <v>759</v>
      </c>
      <c r="E224" s="232" t="s">
        <v>623</v>
      </c>
      <c r="F224" s="233">
        <v>895</v>
      </c>
      <c r="G224" s="232"/>
      <c r="H224" s="232">
        <v>1122.5</v>
      </c>
      <c r="I224" s="234">
        <v>1078</v>
      </c>
      <c r="J224" s="235" t="s">
        <v>760</v>
      </c>
      <c r="K224" s="205">
        <v>227.5</v>
      </c>
      <c r="L224" s="236">
        <v>0.25418994413407803</v>
      </c>
      <c r="M224" s="232" t="s">
        <v>591</v>
      </c>
      <c r="N224" s="237">
        <v>43117</v>
      </c>
      <c r="O224" s="1"/>
      <c r="P224" s="1"/>
      <c r="Q224" s="1"/>
      <c r="R224" s="6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229">
        <v>105</v>
      </c>
      <c r="B225" s="230">
        <v>43020</v>
      </c>
      <c r="C225" s="230"/>
      <c r="D225" s="231" t="s">
        <v>346</v>
      </c>
      <c r="E225" s="232" t="s">
        <v>623</v>
      </c>
      <c r="F225" s="233">
        <v>525</v>
      </c>
      <c r="G225" s="232"/>
      <c r="H225" s="232">
        <v>629</v>
      </c>
      <c r="I225" s="234">
        <v>629</v>
      </c>
      <c r="J225" s="235" t="s">
        <v>681</v>
      </c>
      <c r="K225" s="205">
        <v>104</v>
      </c>
      <c r="L225" s="236">
        <v>0.19809523809523799</v>
      </c>
      <c r="M225" s="232" t="s">
        <v>591</v>
      </c>
      <c r="N225" s="237">
        <v>43119</v>
      </c>
      <c r="O225" s="1"/>
      <c r="P225" s="1"/>
      <c r="Q225" s="1"/>
      <c r="R225" s="6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229">
        <v>106</v>
      </c>
      <c r="B226" s="230">
        <v>43046</v>
      </c>
      <c r="C226" s="230"/>
      <c r="D226" s="231" t="s">
        <v>388</v>
      </c>
      <c r="E226" s="232" t="s">
        <v>623</v>
      </c>
      <c r="F226" s="233">
        <v>740</v>
      </c>
      <c r="G226" s="232"/>
      <c r="H226" s="232">
        <v>892.5</v>
      </c>
      <c r="I226" s="234">
        <v>900</v>
      </c>
      <c r="J226" s="235" t="s">
        <v>761</v>
      </c>
      <c r="K226" s="205">
        <f t="shared" ref="K226:K228" si="81">H226-F226</f>
        <v>152.5</v>
      </c>
      <c r="L226" s="236">
        <f t="shared" ref="L226:L228" si="82">K226/F226</f>
        <v>0.20608108108108109</v>
      </c>
      <c r="M226" s="232" t="s">
        <v>591</v>
      </c>
      <c r="N226" s="237">
        <v>43052</v>
      </c>
      <c r="O226" s="1"/>
      <c r="P226" s="1"/>
      <c r="Q226" s="1"/>
      <c r="R226" s="6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98">
        <v>107</v>
      </c>
      <c r="B227" s="199">
        <v>43073</v>
      </c>
      <c r="C227" s="199"/>
      <c r="D227" s="200" t="s">
        <v>762</v>
      </c>
      <c r="E227" s="201" t="s">
        <v>623</v>
      </c>
      <c r="F227" s="202">
        <v>118.5</v>
      </c>
      <c r="G227" s="201"/>
      <c r="H227" s="201">
        <v>143.5</v>
      </c>
      <c r="I227" s="203">
        <v>145</v>
      </c>
      <c r="J227" s="204" t="s">
        <v>613</v>
      </c>
      <c r="K227" s="205">
        <f t="shared" si="81"/>
        <v>25</v>
      </c>
      <c r="L227" s="206">
        <f t="shared" si="82"/>
        <v>0.2109704641350211</v>
      </c>
      <c r="M227" s="201" t="s">
        <v>591</v>
      </c>
      <c r="N227" s="207">
        <v>43097</v>
      </c>
      <c r="O227" s="1"/>
      <c r="P227" s="1"/>
      <c r="Q227" s="1"/>
      <c r="R227" s="6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208">
        <v>108</v>
      </c>
      <c r="B228" s="209">
        <v>43090</v>
      </c>
      <c r="C228" s="209"/>
      <c r="D228" s="210" t="s">
        <v>434</v>
      </c>
      <c r="E228" s="211" t="s">
        <v>623</v>
      </c>
      <c r="F228" s="212">
        <v>715</v>
      </c>
      <c r="G228" s="212"/>
      <c r="H228" s="213">
        <v>500</v>
      </c>
      <c r="I228" s="213">
        <v>872</v>
      </c>
      <c r="J228" s="214" t="s">
        <v>763</v>
      </c>
      <c r="K228" s="215">
        <f t="shared" si="81"/>
        <v>-215</v>
      </c>
      <c r="L228" s="216">
        <f t="shared" si="82"/>
        <v>-0.30069930069930068</v>
      </c>
      <c r="M228" s="212" t="s">
        <v>604</v>
      </c>
      <c r="N228" s="209">
        <v>43670</v>
      </c>
      <c r="O228" s="1"/>
      <c r="P228" s="1"/>
      <c r="Q228" s="1"/>
      <c r="R228" s="6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98">
        <v>109</v>
      </c>
      <c r="B229" s="199">
        <v>43098</v>
      </c>
      <c r="C229" s="199"/>
      <c r="D229" s="200" t="s">
        <v>606</v>
      </c>
      <c r="E229" s="201" t="s">
        <v>623</v>
      </c>
      <c r="F229" s="202">
        <v>435</v>
      </c>
      <c r="G229" s="201"/>
      <c r="H229" s="201">
        <v>542.5</v>
      </c>
      <c r="I229" s="203">
        <v>539</v>
      </c>
      <c r="J229" s="204" t="s">
        <v>681</v>
      </c>
      <c r="K229" s="205">
        <v>107.5</v>
      </c>
      <c r="L229" s="206">
        <v>0.247126436781609</v>
      </c>
      <c r="M229" s="201" t="s">
        <v>591</v>
      </c>
      <c r="N229" s="207">
        <v>43206</v>
      </c>
      <c r="O229" s="1"/>
      <c r="P229" s="1"/>
      <c r="Q229" s="1"/>
      <c r="R229" s="6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198">
        <v>110</v>
      </c>
      <c r="B230" s="199">
        <v>43098</v>
      </c>
      <c r="C230" s="199"/>
      <c r="D230" s="200" t="s">
        <v>563</v>
      </c>
      <c r="E230" s="201" t="s">
        <v>623</v>
      </c>
      <c r="F230" s="202">
        <v>885</v>
      </c>
      <c r="G230" s="201"/>
      <c r="H230" s="201">
        <v>1090</v>
      </c>
      <c r="I230" s="203">
        <v>1084</v>
      </c>
      <c r="J230" s="204" t="s">
        <v>681</v>
      </c>
      <c r="K230" s="205">
        <v>205</v>
      </c>
      <c r="L230" s="206">
        <v>0.23163841807909599</v>
      </c>
      <c r="M230" s="201" t="s">
        <v>591</v>
      </c>
      <c r="N230" s="207">
        <v>43213</v>
      </c>
      <c r="O230" s="1"/>
      <c r="P230" s="1"/>
      <c r="Q230" s="1"/>
      <c r="R230" s="6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238">
        <v>111</v>
      </c>
      <c r="B231" s="239">
        <v>43192</v>
      </c>
      <c r="C231" s="239"/>
      <c r="D231" s="217" t="s">
        <v>764</v>
      </c>
      <c r="E231" s="212" t="s">
        <v>623</v>
      </c>
      <c r="F231" s="240">
        <v>478.5</v>
      </c>
      <c r="G231" s="212"/>
      <c r="H231" s="212">
        <v>442</v>
      </c>
      <c r="I231" s="213">
        <v>613</v>
      </c>
      <c r="J231" s="214" t="s">
        <v>765</v>
      </c>
      <c r="K231" s="215">
        <f t="shared" ref="K231:K234" si="83">H231-F231</f>
        <v>-36.5</v>
      </c>
      <c r="L231" s="216">
        <f t="shared" ref="L231:L234" si="84">K231/F231</f>
        <v>-7.6280041797283177E-2</v>
      </c>
      <c r="M231" s="212" t="s">
        <v>604</v>
      </c>
      <c r="N231" s="209">
        <v>43762</v>
      </c>
      <c r="O231" s="1"/>
      <c r="P231" s="1"/>
      <c r="Q231" s="1"/>
      <c r="R231" s="6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208">
        <v>112</v>
      </c>
      <c r="B232" s="209">
        <v>43194</v>
      </c>
      <c r="C232" s="209"/>
      <c r="D232" s="210" t="s">
        <v>766</v>
      </c>
      <c r="E232" s="211" t="s">
        <v>623</v>
      </c>
      <c r="F232" s="212">
        <f>141.5-7.3</f>
        <v>134.19999999999999</v>
      </c>
      <c r="G232" s="212"/>
      <c r="H232" s="213">
        <v>77</v>
      </c>
      <c r="I232" s="213">
        <v>180</v>
      </c>
      <c r="J232" s="214" t="s">
        <v>767</v>
      </c>
      <c r="K232" s="215">
        <f t="shared" si="83"/>
        <v>-57.199999999999989</v>
      </c>
      <c r="L232" s="216">
        <f t="shared" si="84"/>
        <v>-0.42622950819672129</v>
      </c>
      <c r="M232" s="212" t="s">
        <v>604</v>
      </c>
      <c r="N232" s="209">
        <v>43522</v>
      </c>
      <c r="O232" s="1"/>
      <c r="P232" s="1"/>
      <c r="Q232" s="1"/>
      <c r="R232" s="6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208">
        <v>113</v>
      </c>
      <c r="B233" s="209">
        <v>43209</v>
      </c>
      <c r="C233" s="209"/>
      <c r="D233" s="210" t="s">
        <v>768</v>
      </c>
      <c r="E233" s="211" t="s">
        <v>623</v>
      </c>
      <c r="F233" s="212">
        <v>430</v>
      </c>
      <c r="G233" s="212"/>
      <c r="H233" s="213">
        <v>220</v>
      </c>
      <c r="I233" s="213">
        <v>537</v>
      </c>
      <c r="J233" s="214" t="s">
        <v>769</v>
      </c>
      <c r="K233" s="215">
        <f t="shared" si="83"/>
        <v>-210</v>
      </c>
      <c r="L233" s="216">
        <f t="shared" si="84"/>
        <v>-0.48837209302325579</v>
      </c>
      <c r="M233" s="212" t="s">
        <v>604</v>
      </c>
      <c r="N233" s="209">
        <v>43252</v>
      </c>
      <c r="O233" s="1"/>
      <c r="P233" s="1"/>
      <c r="Q233" s="1"/>
      <c r="R233" s="6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229">
        <v>114</v>
      </c>
      <c r="B234" s="230">
        <v>43220</v>
      </c>
      <c r="C234" s="230"/>
      <c r="D234" s="231" t="s">
        <v>389</v>
      </c>
      <c r="E234" s="232" t="s">
        <v>623</v>
      </c>
      <c r="F234" s="232">
        <v>153.5</v>
      </c>
      <c r="G234" s="232"/>
      <c r="H234" s="232">
        <v>196</v>
      </c>
      <c r="I234" s="234">
        <v>196</v>
      </c>
      <c r="J234" s="204" t="s">
        <v>770</v>
      </c>
      <c r="K234" s="205">
        <f t="shared" si="83"/>
        <v>42.5</v>
      </c>
      <c r="L234" s="206">
        <f t="shared" si="84"/>
        <v>0.27687296416938112</v>
      </c>
      <c r="M234" s="201" t="s">
        <v>591</v>
      </c>
      <c r="N234" s="207">
        <v>43605</v>
      </c>
      <c r="O234" s="1"/>
      <c r="P234" s="1"/>
      <c r="Q234" s="1"/>
      <c r="R234" s="6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208">
        <v>115</v>
      </c>
      <c r="B235" s="209">
        <v>43306</v>
      </c>
      <c r="C235" s="209"/>
      <c r="D235" s="210" t="s">
        <v>740</v>
      </c>
      <c r="E235" s="211" t="s">
        <v>623</v>
      </c>
      <c r="F235" s="212">
        <v>27.5</v>
      </c>
      <c r="G235" s="212"/>
      <c r="H235" s="213">
        <v>13.1</v>
      </c>
      <c r="I235" s="213">
        <v>60</v>
      </c>
      <c r="J235" s="214" t="s">
        <v>771</v>
      </c>
      <c r="K235" s="215">
        <v>-14.4</v>
      </c>
      <c r="L235" s="216">
        <v>-0.52363636363636401</v>
      </c>
      <c r="M235" s="212" t="s">
        <v>604</v>
      </c>
      <c r="N235" s="209">
        <v>43138</v>
      </c>
      <c r="O235" s="1"/>
      <c r="P235" s="1"/>
      <c r="Q235" s="1"/>
      <c r="R235" s="6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238">
        <v>116</v>
      </c>
      <c r="B236" s="239">
        <v>43318</v>
      </c>
      <c r="C236" s="239"/>
      <c r="D236" s="217" t="s">
        <v>772</v>
      </c>
      <c r="E236" s="212" t="s">
        <v>623</v>
      </c>
      <c r="F236" s="212">
        <v>148.5</v>
      </c>
      <c r="G236" s="212"/>
      <c r="H236" s="212">
        <v>102</v>
      </c>
      <c r="I236" s="213">
        <v>182</v>
      </c>
      <c r="J236" s="214" t="s">
        <v>773</v>
      </c>
      <c r="K236" s="215">
        <f>H236-F236</f>
        <v>-46.5</v>
      </c>
      <c r="L236" s="216">
        <f>K236/F236</f>
        <v>-0.31313131313131315</v>
      </c>
      <c r="M236" s="212" t="s">
        <v>604</v>
      </c>
      <c r="N236" s="209">
        <v>43661</v>
      </c>
      <c r="O236" s="1"/>
      <c r="P236" s="1"/>
      <c r="Q236" s="1"/>
      <c r="R236" s="6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198">
        <v>117</v>
      </c>
      <c r="B237" s="199">
        <v>43335</v>
      </c>
      <c r="C237" s="199"/>
      <c r="D237" s="200" t="s">
        <v>774</v>
      </c>
      <c r="E237" s="201" t="s">
        <v>623</v>
      </c>
      <c r="F237" s="232">
        <v>285</v>
      </c>
      <c r="G237" s="201"/>
      <c r="H237" s="201">
        <v>355</v>
      </c>
      <c r="I237" s="203">
        <v>364</v>
      </c>
      <c r="J237" s="204" t="s">
        <v>775</v>
      </c>
      <c r="K237" s="205">
        <v>70</v>
      </c>
      <c r="L237" s="206">
        <v>0.24561403508771901</v>
      </c>
      <c r="M237" s="201" t="s">
        <v>591</v>
      </c>
      <c r="N237" s="207">
        <v>43455</v>
      </c>
      <c r="O237" s="1"/>
      <c r="P237" s="1"/>
      <c r="Q237" s="1"/>
      <c r="R237" s="6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198">
        <v>118</v>
      </c>
      <c r="B238" s="199">
        <v>43341</v>
      </c>
      <c r="C238" s="199"/>
      <c r="D238" s="200" t="s">
        <v>377</v>
      </c>
      <c r="E238" s="201" t="s">
        <v>623</v>
      </c>
      <c r="F238" s="232">
        <v>525</v>
      </c>
      <c r="G238" s="201"/>
      <c r="H238" s="201">
        <v>585</v>
      </c>
      <c r="I238" s="203">
        <v>635</v>
      </c>
      <c r="J238" s="204" t="s">
        <v>776</v>
      </c>
      <c r="K238" s="205">
        <f t="shared" ref="K238:K255" si="85">H238-F238</f>
        <v>60</v>
      </c>
      <c r="L238" s="206">
        <f t="shared" ref="L238:L255" si="86">K238/F238</f>
        <v>0.11428571428571428</v>
      </c>
      <c r="M238" s="201" t="s">
        <v>591</v>
      </c>
      <c r="N238" s="207">
        <v>43662</v>
      </c>
      <c r="O238" s="1"/>
      <c r="P238" s="1"/>
      <c r="Q238" s="1"/>
      <c r="R238" s="6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198">
        <v>119</v>
      </c>
      <c r="B239" s="199">
        <v>43395</v>
      </c>
      <c r="C239" s="199"/>
      <c r="D239" s="200" t="s">
        <v>363</v>
      </c>
      <c r="E239" s="201" t="s">
        <v>623</v>
      </c>
      <c r="F239" s="232">
        <v>475</v>
      </c>
      <c r="G239" s="201"/>
      <c r="H239" s="201">
        <v>574</v>
      </c>
      <c r="I239" s="203">
        <v>570</v>
      </c>
      <c r="J239" s="204" t="s">
        <v>681</v>
      </c>
      <c r="K239" s="205">
        <f t="shared" si="85"/>
        <v>99</v>
      </c>
      <c r="L239" s="206">
        <f t="shared" si="86"/>
        <v>0.20842105263157895</v>
      </c>
      <c r="M239" s="201" t="s">
        <v>591</v>
      </c>
      <c r="N239" s="207">
        <v>43403</v>
      </c>
      <c r="O239" s="1"/>
      <c r="P239" s="1"/>
      <c r="Q239" s="1"/>
      <c r="R239" s="6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229">
        <v>120</v>
      </c>
      <c r="B240" s="230">
        <v>43397</v>
      </c>
      <c r="C240" s="230"/>
      <c r="D240" s="231" t="s">
        <v>384</v>
      </c>
      <c r="E240" s="232" t="s">
        <v>623</v>
      </c>
      <c r="F240" s="232">
        <v>707.5</v>
      </c>
      <c r="G240" s="232"/>
      <c r="H240" s="232">
        <v>872</v>
      </c>
      <c r="I240" s="234">
        <v>872</v>
      </c>
      <c r="J240" s="235" t="s">
        <v>681</v>
      </c>
      <c r="K240" s="205">
        <f t="shared" si="85"/>
        <v>164.5</v>
      </c>
      <c r="L240" s="236">
        <f t="shared" si="86"/>
        <v>0.23250883392226149</v>
      </c>
      <c r="M240" s="232" t="s">
        <v>591</v>
      </c>
      <c r="N240" s="237">
        <v>43482</v>
      </c>
      <c r="O240" s="1"/>
      <c r="P240" s="1"/>
      <c r="Q240" s="1"/>
      <c r="R240" s="6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229">
        <v>121</v>
      </c>
      <c r="B241" s="230">
        <v>43398</v>
      </c>
      <c r="C241" s="230"/>
      <c r="D241" s="231" t="s">
        <v>777</v>
      </c>
      <c r="E241" s="232" t="s">
        <v>623</v>
      </c>
      <c r="F241" s="232">
        <v>162</v>
      </c>
      <c r="G241" s="232"/>
      <c r="H241" s="232">
        <v>204</v>
      </c>
      <c r="I241" s="234">
        <v>209</v>
      </c>
      <c r="J241" s="235" t="s">
        <v>778</v>
      </c>
      <c r="K241" s="205">
        <f t="shared" si="85"/>
        <v>42</v>
      </c>
      <c r="L241" s="236">
        <f t="shared" si="86"/>
        <v>0.25925925925925924</v>
      </c>
      <c r="M241" s="232" t="s">
        <v>591</v>
      </c>
      <c r="N241" s="237">
        <v>43539</v>
      </c>
      <c r="O241" s="1"/>
      <c r="P241" s="1"/>
      <c r="Q241" s="1"/>
      <c r="R241" s="6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229">
        <v>122</v>
      </c>
      <c r="B242" s="230">
        <v>43399</v>
      </c>
      <c r="C242" s="230"/>
      <c r="D242" s="231" t="s">
        <v>482</v>
      </c>
      <c r="E242" s="232" t="s">
        <v>623</v>
      </c>
      <c r="F242" s="232">
        <v>240</v>
      </c>
      <c r="G242" s="232"/>
      <c r="H242" s="232">
        <v>297</v>
      </c>
      <c r="I242" s="234">
        <v>297</v>
      </c>
      <c r="J242" s="235" t="s">
        <v>681</v>
      </c>
      <c r="K242" s="241">
        <f t="shared" si="85"/>
        <v>57</v>
      </c>
      <c r="L242" s="236">
        <f t="shared" si="86"/>
        <v>0.23749999999999999</v>
      </c>
      <c r="M242" s="232" t="s">
        <v>591</v>
      </c>
      <c r="N242" s="237">
        <v>43417</v>
      </c>
      <c r="O242" s="1"/>
      <c r="P242" s="1"/>
      <c r="Q242" s="1"/>
      <c r="R242" s="6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198">
        <v>123</v>
      </c>
      <c r="B243" s="199">
        <v>43439</v>
      </c>
      <c r="C243" s="199"/>
      <c r="D243" s="200" t="s">
        <v>779</v>
      </c>
      <c r="E243" s="201" t="s">
        <v>623</v>
      </c>
      <c r="F243" s="201">
        <v>202.5</v>
      </c>
      <c r="G243" s="201"/>
      <c r="H243" s="201">
        <v>255</v>
      </c>
      <c r="I243" s="203">
        <v>252</v>
      </c>
      <c r="J243" s="204" t="s">
        <v>681</v>
      </c>
      <c r="K243" s="205">
        <f t="shared" si="85"/>
        <v>52.5</v>
      </c>
      <c r="L243" s="206">
        <f t="shared" si="86"/>
        <v>0.25925925925925924</v>
      </c>
      <c r="M243" s="201" t="s">
        <v>591</v>
      </c>
      <c r="N243" s="207">
        <v>43542</v>
      </c>
      <c r="O243" s="1"/>
      <c r="P243" s="1"/>
      <c r="Q243" s="1"/>
      <c r="R243" s="6" t="s">
        <v>780</v>
      </c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229">
        <v>124</v>
      </c>
      <c r="B244" s="230">
        <v>43465</v>
      </c>
      <c r="C244" s="199"/>
      <c r="D244" s="231" t="s">
        <v>416</v>
      </c>
      <c r="E244" s="232" t="s">
        <v>623</v>
      </c>
      <c r="F244" s="232">
        <v>710</v>
      </c>
      <c r="G244" s="232"/>
      <c r="H244" s="232">
        <v>866</v>
      </c>
      <c r="I244" s="234">
        <v>866</v>
      </c>
      <c r="J244" s="235" t="s">
        <v>681</v>
      </c>
      <c r="K244" s="205">
        <f t="shared" si="85"/>
        <v>156</v>
      </c>
      <c r="L244" s="206">
        <f t="shared" si="86"/>
        <v>0.21971830985915494</v>
      </c>
      <c r="M244" s="201" t="s">
        <v>591</v>
      </c>
      <c r="N244" s="207">
        <v>43553</v>
      </c>
      <c r="O244" s="1"/>
      <c r="P244" s="1"/>
      <c r="Q244" s="1"/>
      <c r="R244" s="6" t="s">
        <v>780</v>
      </c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229">
        <v>125</v>
      </c>
      <c r="B245" s="230">
        <v>43522</v>
      </c>
      <c r="C245" s="230"/>
      <c r="D245" s="231" t="s">
        <v>153</v>
      </c>
      <c r="E245" s="232" t="s">
        <v>623</v>
      </c>
      <c r="F245" s="232">
        <v>337.25</v>
      </c>
      <c r="G245" s="232"/>
      <c r="H245" s="232">
        <v>398.5</v>
      </c>
      <c r="I245" s="234">
        <v>411</v>
      </c>
      <c r="J245" s="204" t="s">
        <v>781</v>
      </c>
      <c r="K245" s="205">
        <f t="shared" si="85"/>
        <v>61.25</v>
      </c>
      <c r="L245" s="206">
        <f t="shared" si="86"/>
        <v>0.1816160118606375</v>
      </c>
      <c r="M245" s="201" t="s">
        <v>591</v>
      </c>
      <c r="N245" s="207">
        <v>43760</v>
      </c>
      <c r="O245" s="1"/>
      <c r="P245" s="1"/>
      <c r="Q245" s="1"/>
      <c r="R245" s="6" t="s">
        <v>780</v>
      </c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242">
        <v>126</v>
      </c>
      <c r="B246" s="243">
        <v>43559</v>
      </c>
      <c r="C246" s="243"/>
      <c r="D246" s="244" t="s">
        <v>782</v>
      </c>
      <c r="E246" s="245" t="s">
        <v>623</v>
      </c>
      <c r="F246" s="245">
        <v>130</v>
      </c>
      <c r="G246" s="245"/>
      <c r="H246" s="245">
        <v>65</v>
      </c>
      <c r="I246" s="246">
        <v>158</v>
      </c>
      <c r="J246" s="214" t="s">
        <v>783</v>
      </c>
      <c r="K246" s="215">
        <f t="shared" si="85"/>
        <v>-65</v>
      </c>
      <c r="L246" s="216">
        <f t="shared" si="86"/>
        <v>-0.5</v>
      </c>
      <c r="M246" s="212" t="s">
        <v>604</v>
      </c>
      <c r="N246" s="209">
        <v>43726</v>
      </c>
      <c r="O246" s="1"/>
      <c r="P246" s="1"/>
      <c r="Q246" s="1"/>
      <c r="R246" s="6" t="s">
        <v>784</v>
      </c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229">
        <v>127</v>
      </c>
      <c r="B247" s="230">
        <v>43017</v>
      </c>
      <c r="C247" s="230"/>
      <c r="D247" s="231" t="s">
        <v>186</v>
      </c>
      <c r="E247" s="232" t="s">
        <v>623</v>
      </c>
      <c r="F247" s="232">
        <v>141.5</v>
      </c>
      <c r="G247" s="232"/>
      <c r="H247" s="232">
        <v>183.5</v>
      </c>
      <c r="I247" s="234">
        <v>210</v>
      </c>
      <c r="J247" s="204" t="s">
        <v>778</v>
      </c>
      <c r="K247" s="205">
        <f t="shared" si="85"/>
        <v>42</v>
      </c>
      <c r="L247" s="206">
        <f t="shared" si="86"/>
        <v>0.29681978798586572</v>
      </c>
      <c r="M247" s="201" t="s">
        <v>591</v>
      </c>
      <c r="N247" s="207">
        <v>43042</v>
      </c>
      <c r="O247" s="1"/>
      <c r="P247" s="1"/>
      <c r="Q247" s="1"/>
      <c r="R247" s="6" t="s">
        <v>784</v>
      </c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242">
        <v>128</v>
      </c>
      <c r="B248" s="243">
        <v>43074</v>
      </c>
      <c r="C248" s="243"/>
      <c r="D248" s="244" t="s">
        <v>785</v>
      </c>
      <c r="E248" s="245" t="s">
        <v>623</v>
      </c>
      <c r="F248" s="240">
        <v>172</v>
      </c>
      <c r="G248" s="245"/>
      <c r="H248" s="245">
        <v>155.25</v>
      </c>
      <c r="I248" s="246">
        <v>230</v>
      </c>
      <c r="J248" s="214" t="s">
        <v>786</v>
      </c>
      <c r="K248" s="215">
        <f t="shared" si="85"/>
        <v>-16.75</v>
      </c>
      <c r="L248" s="216">
        <f t="shared" si="86"/>
        <v>-9.7383720930232565E-2</v>
      </c>
      <c r="M248" s="212" t="s">
        <v>604</v>
      </c>
      <c r="N248" s="209">
        <v>43787</v>
      </c>
      <c r="O248" s="1"/>
      <c r="P248" s="1"/>
      <c r="Q248" s="1"/>
      <c r="R248" s="6" t="s">
        <v>784</v>
      </c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229">
        <v>129</v>
      </c>
      <c r="B249" s="230">
        <v>43398</v>
      </c>
      <c r="C249" s="230"/>
      <c r="D249" s="231" t="s">
        <v>108</v>
      </c>
      <c r="E249" s="232" t="s">
        <v>623</v>
      </c>
      <c r="F249" s="232">
        <v>698.5</v>
      </c>
      <c r="G249" s="232"/>
      <c r="H249" s="232">
        <v>890</v>
      </c>
      <c r="I249" s="234">
        <v>890</v>
      </c>
      <c r="J249" s="204" t="s">
        <v>866</v>
      </c>
      <c r="K249" s="205">
        <f t="shared" si="85"/>
        <v>191.5</v>
      </c>
      <c r="L249" s="206">
        <f t="shared" si="86"/>
        <v>0.27415891195418757</v>
      </c>
      <c r="M249" s="201" t="s">
        <v>591</v>
      </c>
      <c r="N249" s="207">
        <v>44328</v>
      </c>
      <c r="O249" s="1"/>
      <c r="P249" s="1"/>
      <c r="Q249" s="1"/>
      <c r="R249" s="6" t="s">
        <v>780</v>
      </c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229">
        <v>130</v>
      </c>
      <c r="B250" s="230">
        <v>42877</v>
      </c>
      <c r="C250" s="230"/>
      <c r="D250" s="231" t="s">
        <v>376</v>
      </c>
      <c r="E250" s="232" t="s">
        <v>623</v>
      </c>
      <c r="F250" s="232">
        <v>127.6</v>
      </c>
      <c r="G250" s="232"/>
      <c r="H250" s="232">
        <v>138</v>
      </c>
      <c r="I250" s="234">
        <v>190</v>
      </c>
      <c r="J250" s="204" t="s">
        <v>787</v>
      </c>
      <c r="K250" s="205">
        <f t="shared" si="85"/>
        <v>10.400000000000006</v>
      </c>
      <c r="L250" s="206">
        <f t="shared" si="86"/>
        <v>8.1504702194357417E-2</v>
      </c>
      <c r="M250" s="201" t="s">
        <v>591</v>
      </c>
      <c r="N250" s="207">
        <v>43774</v>
      </c>
      <c r="O250" s="1"/>
      <c r="P250" s="1"/>
      <c r="Q250" s="1"/>
      <c r="R250" s="6" t="s">
        <v>784</v>
      </c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229">
        <v>131</v>
      </c>
      <c r="B251" s="230">
        <v>43158</v>
      </c>
      <c r="C251" s="230"/>
      <c r="D251" s="231" t="s">
        <v>788</v>
      </c>
      <c r="E251" s="232" t="s">
        <v>623</v>
      </c>
      <c r="F251" s="232">
        <v>317</v>
      </c>
      <c r="G251" s="232"/>
      <c r="H251" s="232">
        <v>382.5</v>
      </c>
      <c r="I251" s="234">
        <v>398</v>
      </c>
      <c r="J251" s="204" t="s">
        <v>789</v>
      </c>
      <c r="K251" s="205">
        <f t="shared" si="85"/>
        <v>65.5</v>
      </c>
      <c r="L251" s="206">
        <f t="shared" si="86"/>
        <v>0.20662460567823343</v>
      </c>
      <c r="M251" s="201" t="s">
        <v>591</v>
      </c>
      <c r="N251" s="207">
        <v>44238</v>
      </c>
      <c r="O251" s="1"/>
      <c r="P251" s="1"/>
      <c r="Q251" s="1"/>
      <c r="R251" s="6" t="s">
        <v>784</v>
      </c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242">
        <v>132</v>
      </c>
      <c r="B252" s="243">
        <v>43164</v>
      </c>
      <c r="C252" s="243"/>
      <c r="D252" s="244" t="s">
        <v>145</v>
      </c>
      <c r="E252" s="245" t="s">
        <v>623</v>
      </c>
      <c r="F252" s="240">
        <f>510-14.4</f>
        <v>495.6</v>
      </c>
      <c r="G252" s="245"/>
      <c r="H252" s="245">
        <v>350</v>
      </c>
      <c r="I252" s="246">
        <v>672</v>
      </c>
      <c r="J252" s="214" t="s">
        <v>790</v>
      </c>
      <c r="K252" s="215">
        <f t="shared" si="85"/>
        <v>-145.60000000000002</v>
      </c>
      <c r="L252" s="216">
        <f t="shared" si="86"/>
        <v>-0.29378531073446329</v>
      </c>
      <c r="M252" s="212" t="s">
        <v>604</v>
      </c>
      <c r="N252" s="209">
        <v>43887</v>
      </c>
      <c r="O252" s="1"/>
      <c r="P252" s="1"/>
      <c r="Q252" s="1"/>
      <c r="R252" s="6" t="s">
        <v>780</v>
      </c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242">
        <v>133</v>
      </c>
      <c r="B253" s="243">
        <v>43237</v>
      </c>
      <c r="C253" s="243"/>
      <c r="D253" s="244" t="s">
        <v>474</v>
      </c>
      <c r="E253" s="245" t="s">
        <v>623</v>
      </c>
      <c r="F253" s="240">
        <v>230.3</v>
      </c>
      <c r="G253" s="245"/>
      <c r="H253" s="245">
        <v>102.5</v>
      </c>
      <c r="I253" s="246">
        <v>348</v>
      </c>
      <c r="J253" s="214" t="s">
        <v>791</v>
      </c>
      <c r="K253" s="215">
        <f t="shared" si="85"/>
        <v>-127.80000000000001</v>
      </c>
      <c r="L253" s="216">
        <f t="shared" si="86"/>
        <v>-0.55492835432045162</v>
      </c>
      <c r="M253" s="212" t="s">
        <v>604</v>
      </c>
      <c r="N253" s="209">
        <v>43896</v>
      </c>
      <c r="O253" s="1"/>
      <c r="P253" s="1"/>
      <c r="Q253" s="1"/>
      <c r="R253" s="6" t="s">
        <v>780</v>
      </c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229">
        <v>134</v>
      </c>
      <c r="B254" s="230">
        <v>43258</v>
      </c>
      <c r="C254" s="230"/>
      <c r="D254" s="231" t="s">
        <v>439</v>
      </c>
      <c r="E254" s="232" t="s">
        <v>623</v>
      </c>
      <c r="F254" s="232">
        <f>342.5-5.1</f>
        <v>337.4</v>
      </c>
      <c r="G254" s="232"/>
      <c r="H254" s="232">
        <v>412.5</v>
      </c>
      <c r="I254" s="234">
        <v>439</v>
      </c>
      <c r="J254" s="204" t="s">
        <v>792</v>
      </c>
      <c r="K254" s="205">
        <f t="shared" si="85"/>
        <v>75.100000000000023</v>
      </c>
      <c r="L254" s="206">
        <f t="shared" si="86"/>
        <v>0.22258446947243635</v>
      </c>
      <c r="M254" s="201" t="s">
        <v>591</v>
      </c>
      <c r="N254" s="207">
        <v>44230</v>
      </c>
      <c r="O254" s="1"/>
      <c r="P254" s="1"/>
      <c r="Q254" s="1"/>
      <c r="R254" s="6" t="s">
        <v>784</v>
      </c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223">
        <v>135</v>
      </c>
      <c r="B255" s="222">
        <v>43285</v>
      </c>
      <c r="C255" s="222"/>
      <c r="D255" s="223" t="s">
        <v>55</v>
      </c>
      <c r="E255" s="224" t="s">
        <v>623</v>
      </c>
      <c r="F255" s="224">
        <f>127.5-5.53</f>
        <v>121.97</v>
      </c>
      <c r="G255" s="225"/>
      <c r="H255" s="225">
        <v>122.5</v>
      </c>
      <c r="I255" s="225">
        <v>170</v>
      </c>
      <c r="J255" s="226" t="s">
        <v>825</v>
      </c>
      <c r="K255" s="227">
        <f t="shared" si="85"/>
        <v>0.53000000000000114</v>
      </c>
      <c r="L255" s="228">
        <f t="shared" si="86"/>
        <v>4.3453308190538747E-3</v>
      </c>
      <c r="M255" s="224" t="s">
        <v>714</v>
      </c>
      <c r="N255" s="222">
        <v>44431</v>
      </c>
      <c r="O255" s="1"/>
      <c r="P255" s="1"/>
      <c r="Q255" s="1"/>
      <c r="R255" s="6" t="s">
        <v>780</v>
      </c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242">
        <v>136</v>
      </c>
      <c r="B256" s="243">
        <v>43294</v>
      </c>
      <c r="C256" s="243"/>
      <c r="D256" s="244" t="s">
        <v>365</v>
      </c>
      <c r="E256" s="245" t="s">
        <v>623</v>
      </c>
      <c r="F256" s="240">
        <v>46.5</v>
      </c>
      <c r="G256" s="245"/>
      <c r="H256" s="245">
        <v>17</v>
      </c>
      <c r="I256" s="246">
        <v>59</v>
      </c>
      <c r="J256" s="214" t="s">
        <v>793</v>
      </c>
      <c r="K256" s="215">
        <f t="shared" ref="K256:K264" si="87">H256-F256</f>
        <v>-29.5</v>
      </c>
      <c r="L256" s="216">
        <f t="shared" ref="L256:L264" si="88">K256/F256</f>
        <v>-0.63440860215053763</v>
      </c>
      <c r="M256" s="212" t="s">
        <v>604</v>
      </c>
      <c r="N256" s="209">
        <v>43887</v>
      </c>
      <c r="O256" s="1"/>
      <c r="P256" s="1"/>
      <c r="Q256" s="1"/>
      <c r="R256" s="6" t="s">
        <v>780</v>
      </c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229">
        <v>137</v>
      </c>
      <c r="B257" s="230">
        <v>43396</v>
      </c>
      <c r="C257" s="230"/>
      <c r="D257" s="231" t="s">
        <v>418</v>
      </c>
      <c r="E257" s="232" t="s">
        <v>623</v>
      </c>
      <c r="F257" s="232">
        <v>156.5</v>
      </c>
      <c r="G257" s="232"/>
      <c r="H257" s="232">
        <v>207.5</v>
      </c>
      <c r="I257" s="234">
        <v>191</v>
      </c>
      <c r="J257" s="204" t="s">
        <v>681</v>
      </c>
      <c r="K257" s="205">
        <f t="shared" si="87"/>
        <v>51</v>
      </c>
      <c r="L257" s="206">
        <f t="shared" si="88"/>
        <v>0.32587859424920129</v>
      </c>
      <c r="M257" s="201" t="s">
        <v>591</v>
      </c>
      <c r="N257" s="207">
        <v>44369</v>
      </c>
      <c r="O257" s="1"/>
      <c r="P257" s="1"/>
      <c r="Q257" s="1"/>
      <c r="R257" s="6" t="s">
        <v>780</v>
      </c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229">
        <v>138</v>
      </c>
      <c r="B258" s="230">
        <v>43439</v>
      </c>
      <c r="C258" s="230"/>
      <c r="D258" s="231" t="s">
        <v>327</v>
      </c>
      <c r="E258" s="232" t="s">
        <v>623</v>
      </c>
      <c r="F258" s="232">
        <v>259.5</v>
      </c>
      <c r="G258" s="232"/>
      <c r="H258" s="232">
        <v>320</v>
      </c>
      <c r="I258" s="234">
        <v>320</v>
      </c>
      <c r="J258" s="204" t="s">
        <v>681</v>
      </c>
      <c r="K258" s="205">
        <f t="shared" si="87"/>
        <v>60.5</v>
      </c>
      <c r="L258" s="206">
        <f t="shared" si="88"/>
        <v>0.23314065510597304</v>
      </c>
      <c r="M258" s="201" t="s">
        <v>591</v>
      </c>
      <c r="N258" s="207">
        <v>44323</v>
      </c>
      <c r="O258" s="1"/>
      <c r="P258" s="1"/>
      <c r="Q258" s="1"/>
      <c r="R258" s="6" t="s">
        <v>780</v>
      </c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242">
        <v>139</v>
      </c>
      <c r="B259" s="243">
        <v>43439</v>
      </c>
      <c r="C259" s="243"/>
      <c r="D259" s="244" t="s">
        <v>794</v>
      </c>
      <c r="E259" s="245" t="s">
        <v>623</v>
      </c>
      <c r="F259" s="245">
        <v>715</v>
      </c>
      <c r="G259" s="245"/>
      <c r="H259" s="245">
        <v>445</v>
      </c>
      <c r="I259" s="246">
        <v>840</v>
      </c>
      <c r="J259" s="214" t="s">
        <v>795</v>
      </c>
      <c r="K259" s="215">
        <f t="shared" si="87"/>
        <v>-270</v>
      </c>
      <c r="L259" s="216">
        <f t="shared" si="88"/>
        <v>-0.3776223776223776</v>
      </c>
      <c r="M259" s="212" t="s">
        <v>604</v>
      </c>
      <c r="N259" s="209">
        <v>43800</v>
      </c>
      <c r="O259" s="1"/>
      <c r="P259" s="1"/>
      <c r="Q259" s="1"/>
      <c r="R259" s="6" t="s">
        <v>780</v>
      </c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229">
        <v>140</v>
      </c>
      <c r="B260" s="230">
        <v>43469</v>
      </c>
      <c r="C260" s="230"/>
      <c r="D260" s="231" t="s">
        <v>158</v>
      </c>
      <c r="E260" s="232" t="s">
        <v>623</v>
      </c>
      <c r="F260" s="232">
        <v>875</v>
      </c>
      <c r="G260" s="232"/>
      <c r="H260" s="232">
        <v>1165</v>
      </c>
      <c r="I260" s="234">
        <v>1185</v>
      </c>
      <c r="J260" s="204" t="s">
        <v>796</v>
      </c>
      <c r="K260" s="205">
        <f t="shared" si="87"/>
        <v>290</v>
      </c>
      <c r="L260" s="206">
        <f t="shared" si="88"/>
        <v>0.33142857142857141</v>
      </c>
      <c r="M260" s="201" t="s">
        <v>591</v>
      </c>
      <c r="N260" s="207">
        <v>43847</v>
      </c>
      <c r="O260" s="1"/>
      <c r="P260" s="1"/>
      <c r="Q260" s="1"/>
      <c r="R260" s="6" t="s">
        <v>780</v>
      </c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229">
        <v>141</v>
      </c>
      <c r="B261" s="230">
        <v>43559</v>
      </c>
      <c r="C261" s="230"/>
      <c r="D261" s="231" t="s">
        <v>343</v>
      </c>
      <c r="E261" s="232" t="s">
        <v>623</v>
      </c>
      <c r="F261" s="232">
        <f>387-14.63</f>
        <v>372.37</v>
      </c>
      <c r="G261" s="232"/>
      <c r="H261" s="232">
        <v>490</v>
      </c>
      <c r="I261" s="234">
        <v>490</v>
      </c>
      <c r="J261" s="204" t="s">
        <v>681</v>
      </c>
      <c r="K261" s="205">
        <f t="shared" si="87"/>
        <v>117.63</v>
      </c>
      <c r="L261" s="206">
        <f t="shared" si="88"/>
        <v>0.31589548030185027</v>
      </c>
      <c r="M261" s="201" t="s">
        <v>591</v>
      </c>
      <c r="N261" s="207">
        <v>43850</v>
      </c>
      <c r="O261" s="1"/>
      <c r="P261" s="1"/>
      <c r="Q261" s="1"/>
      <c r="R261" s="6" t="s">
        <v>780</v>
      </c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242">
        <v>142</v>
      </c>
      <c r="B262" s="243">
        <v>43578</v>
      </c>
      <c r="C262" s="243"/>
      <c r="D262" s="244" t="s">
        <v>797</v>
      </c>
      <c r="E262" s="245" t="s">
        <v>593</v>
      </c>
      <c r="F262" s="245">
        <v>220</v>
      </c>
      <c r="G262" s="245"/>
      <c r="H262" s="245">
        <v>127.5</v>
      </c>
      <c r="I262" s="246">
        <v>284</v>
      </c>
      <c r="J262" s="214" t="s">
        <v>798</v>
      </c>
      <c r="K262" s="215">
        <f t="shared" si="87"/>
        <v>-92.5</v>
      </c>
      <c r="L262" s="216">
        <f t="shared" si="88"/>
        <v>-0.42045454545454547</v>
      </c>
      <c r="M262" s="212" t="s">
        <v>604</v>
      </c>
      <c r="N262" s="209">
        <v>43896</v>
      </c>
      <c r="O262" s="1"/>
      <c r="P262" s="1"/>
      <c r="Q262" s="1"/>
      <c r="R262" s="6" t="s">
        <v>780</v>
      </c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229">
        <v>143</v>
      </c>
      <c r="B263" s="230">
        <v>43622</v>
      </c>
      <c r="C263" s="230"/>
      <c r="D263" s="231" t="s">
        <v>483</v>
      </c>
      <c r="E263" s="232" t="s">
        <v>593</v>
      </c>
      <c r="F263" s="232">
        <v>332.8</v>
      </c>
      <c r="G263" s="232"/>
      <c r="H263" s="232">
        <v>405</v>
      </c>
      <c r="I263" s="234">
        <v>419</v>
      </c>
      <c r="J263" s="204" t="s">
        <v>799</v>
      </c>
      <c r="K263" s="205">
        <f t="shared" si="87"/>
        <v>72.199999999999989</v>
      </c>
      <c r="L263" s="206">
        <f t="shared" si="88"/>
        <v>0.21694711538461534</v>
      </c>
      <c r="M263" s="201" t="s">
        <v>591</v>
      </c>
      <c r="N263" s="207">
        <v>43860</v>
      </c>
      <c r="O263" s="1"/>
      <c r="P263" s="1"/>
      <c r="Q263" s="1"/>
      <c r="R263" s="6" t="s">
        <v>784</v>
      </c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223">
        <v>144</v>
      </c>
      <c r="B264" s="222">
        <v>43641</v>
      </c>
      <c r="C264" s="222"/>
      <c r="D264" s="223" t="s">
        <v>151</v>
      </c>
      <c r="E264" s="224" t="s">
        <v>623</v>
      </c>
      <c r="F264" s="224">
        <v>386</v>
      </c>
      <c r="G264" s="225"/>
      <c r="H264" s="225">
        <v>395</v>
      </c>
      <c r="I264" s="225">
        <v>452</v>
      </c>
      <c r="J264" s="226" t="s">
        <v>800</v>
      </c>
      <c r="K264" s="227">
        <f t="shared" si="87"/>
        <v>9</v>
      </c>
      <c r="L264" s="228">
        <f t="shared" si="88"/>
        <v>2.3316062176165803E-2</v>
      </c>
      <c r="M264" s="224" t="s">
        <v>714</v>
      </c>
      <c r="N264" s="222">
        <v>43868</v>
      </c>
      <c r="O264" s="1"/>
      <c r="P264" s="1"/>
      <c r="Q264" s="1"/>
      <c r="R264" s="6" t="s">
        <v>784</v>
      </c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223">
        <v>145</v>
      </c>
      <c r="B265" s="222">
        <v>43707</v>
      </c>
      <c r="C265" s="222"/>
      <c r="D265" s="223" t="s">
        <v>131</v>
      </c>
      <c r="E265" s="224" t="s">
        <v>623</v>
      </c>
      <c r="F265" s="224">
        <v>137.5</v>
      </c>
      <c r="G265" s="225"/>
      <c r="H265" s="225">
        <v>138.5</v>
      </c>
      <c r="I265" s="225">
        <v>190</v>
      </c>
      <c r="J265" s="226" t="s">
        <v>824</v>
      </c>
      <c r="K265" s="227">
        <f t="shared" ref="K265" si="89">H265-F265</f>
        <v>1</v>
      </c>
      <c r="L265" s="228">
        <f t="shared" ref="L265" si="90">K265/F265</f>
        <v>7.2727272727272727E-3</v>
      </c>
      <c r="M265" s="224" t="s">
        <v>714</v>
      </c>
      <c r="N265" s="222">
        <v>44432</v>
      </c>
      <c r="O265" s="1"/>
      <c r="P265" s="1"/>
      <c r="Q265" s="1"/>
      <c r="R265" s="6" t="s">
        <v>780</v>
      </c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229">
        <v>146</v>
      </c>
      <c r="B266" s="230">
        <v>43731</v>
      </c>
      <c r="C266" s="230"/>
      <c r="D266" s="231" t="s">
        <v>430</v>
      </c>
      <c r="E266" s="232" t="s">
        <v>623</v>
      </c>
      <c r="F266" s="232">
        <v>235</v>
      </c>
      <c r="G266" s="232"/>
      <c r="H266" s="232">
        <v>295</v>
      </c>
      <c r="I266" s="234">
        <v>296</v>
      </c>
      <c r="J266" s="204" t="s">
        <v>801</v>
      </c>
      <c r="K266" s="205">
        <f t="shared" ref="K266:K271" si="91">H266-F266</f>
        <v>60</v>
      </c>
      <c r="L266" s="206">
        <f t="shared" ref="L266:L271" si="92">K266/F266</f>
        <v>0.25531914893617019</v>
      </c>
      <c r="M266" s="201" t="s">
        <v>591</v>
      </c>
      <c r="N266" s="207">
        <v>43844</v>
      </c>
      <c r="O266" s="1"/>
      <c r="P266" s="1"/>
      <c r="Q266" s="1"/>
      <c r="R266" s="6" t="s">
        <v>784</v>
      </c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229">
        <v>147</v>
      </c>
      <c r="B267" s="230">
        <v>43752</v>
      </c>
      <c r="C267" s="230"/>
      <c r="D267" s="231" t="s">
        <v>802</v>
      </c>
      <c r="E267" s="232" t="s">
        <v>623</v>
      </c>
      <c r="F267" s="232">
        <v>277.5</v>
      </c>
      <c r="G267" s="232"/>
      <c r="H267" s="232">
        <v>333</v>
      </c>
      <c r="I267" s="234">
        <v>333</v>
      </c>
      <c r="J267" s="204" t="s">
        <v>803</v>
      </c>
      <c r="K267" s="205">
        <f t="shared" si="91"/>
        <v>55.5</v>
      </c>
      <c r="L267" s="206">
        <f t="shared" si="92"/>
        <v>0.2</v>
      </c>
      <c r="M267" s="201" t="s">
        <v>591</v>
      </c>
      <c r="N267" s="207">
        <v>43846</v>
      </c>
      <c r="O267" s="1"/>
      <c r="P267" s="1"/>
      <c r="Q267" s="1"/>
      <c r="R267" s="6" t="s">
        <v>780</v>
      </c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229">
        <v>148</v>
      </c>
      <c r="B268" s="230">
        <v>43752</v>
      </c>
      <c r="C268" s="230"/>
      <c r="D268" s="231" t="s">
        <v>804</v>
      </c>
      <c r="E268" s="232" t="s">
        <v>623</v>
      </c>
      <c r="F268" s="232">
        <v>930</v>
      </c>
      <c r="G268" s="232"/>
      <c r="H268" s="232">
        <v>1165</v>
      </c>
      <c r="I268" s="234">
        <v>1200</v>
      </c>
      <c r="J268" s="204" t="s">
        <v>805</v>
      </c>
      <c r="K268" s="205">
        <f t="shared" si="91"/>
        <v>235</v>
      </c>
      <c r="L268" s="206">
        <f t="shared" si="92"/>
        <v>0.25268817204301075</v>
      </c>
      <c r="M268" s="201" t="s">
        <v>591</v>
      </c>
      <c r="N268" s="207">
        <v>43847</v>
      </c>
      <c r="O268" s="1"/>
      <c r="P268" s="1"/>
      <c r="Q268" s="1"/>
      <c r="R268" s="6" t="s">
        <v>784</v>
      </c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229">
        <v>149</v>
      </c>
      <c r="B269" s="230">
        <v>43753</v>
      </c>
      <c r="C269" s="230"/>
      <c r="D269" s="231" t="s">
        <v>806</v>
      </c>
      <c r="E269" s="232" t="s">
        <v>623</v>
      </c>
      <c r="F269" s="202">
        <v>111</v>
      </c>
      <c r="G269" s="232"/>
      <c r="H269" s="232">
        <v>141</v>
      </c>
      <c r="I269" s="234">
        <v>141</v>
      </c>
      <c r="J269" s="204" t="s">
        <v>607</v>
      </c>
      <c r="K269" s="205">
        <f t="shared" si="91"/>
        <v>30</v>
      </c>
      <c r="L269" s="206">
        <f t="shared" si="92"/>
        <v>0.27027027027027029</v>
      </c>
      <c r="M269" s="201" t="s">
        <v>591</v>
      </c>
      <c r="N269" s="207">
        <v>44328</v>
      </c>
      <c r="O269" s="1"/>
      <c r="P269" s="1"/>
      <c r="Q269" s="1"/>
      <c r="R269" s="6" t="s">
        <v>784</v>
      </c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229">
        <v>150</v>
      </c>
      <c r="B270" s="230">
        <v>43753</v>
      </c>
      <c r="C270" s="230"/>
      <c r="D270" s="231" t="s">
        <v>807</v>
      </c>
      <c r="E270" s="232" t="s">
        <v>623</v>
      </c>
      <c r="F270" s="202">
        <v>296</v>
      </c>
      <c r="G270" s="232"/>
      <c r="H270" s="232">
        <v>370</v>
      </c>
      <c r="I270" s="234">
        <v>370</v>
      </c>
      <c r="J270" s="204" t="s">
        <v>681</v>
      </c>
      <c r="K270" s="205">
        <f t="shared" si="91"/>
        <v>74</v>
      </c>
      <c r="L270" s="206">
        <f t="shared" si="92"/>
        <v>0.25</v>
      </c>
      <c r="M270" s="201" t="s">
        <v>591</v>
      </c>
      <c r="N270" s="207">
        <v>43853</v>
      </c>
      <c r="O270" s="1"/>
      <c r="P270" s="1"/>
      <c r="Q270" s="1"/>
      <c r="R270" s="6" t="s">
        <v>784</v>
      </c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229">
        <v>151</v>
      </c>
      <c r="B271" s="230">
        <v>43754</v>
      </c>
      <c r="C271" s="230"/>
      <c r="D271" s="231" t="s">
        <v>808</v>
      </c>
      <c r="E271" s="232" t="s">
        <v>623</v>
      </c>
      <c r="F271" s="202">
        <v>300</v>
      </c>
      <c r="G271" s="232"/>
      <c r="H271" s="232">
        <v>382.5</v>
      </c>
      <c r="I271" s="234">
        <v>344</v>
      </c>
      <c r="J271" s="204" t="s">
        <v>809</v>
      </c>
      <c r="K271" s="205">
        <f t="shared" si="91"/>
        <v>82.5</v>
      </c>
      <c r="L271" s="206">
        <f t="shared" si="92"/>
        <v>0.27500000000000002</v>
      </c>
      <c r="M271" s="201" t="s">
        <v>591</v>
      </c>
      <c r="N271" s="207">
        <v>44238</v>
      </c>
      <c r="O271" s="1"/>
      <c r="P271" s="1"/>
      <c r="Q271" s="1"/>
      <c r="R271" s="6" t="s">
        <v>784</v>
      </c>
      <c r="S271" s="1"/>
      <c r="T271" s="1"/>
      <c r="U271" s="1"/>
      <c r="V271" s="1"/>
      <c r="W271" s="1"/>
      <c r="X271" s="1"/>
      <c r="Y271" s="1"/>
      <c r="Z271" s="1"/>
    </row>
    <row r="272" spans="1:26" ht="12.75" customHeight="1">
      <c r="A272" s="248">
        <v>152</v>
      </c>
      <c r="B272" s="249">
        <v>43832</v>
      </c>
      <c r="C272" s="249"/>
      <c r="D272" s="250" t="s">
        <v>810</v>
      </c>
      <c r="E272" s="56" t="s">
        <v>623</v>
      </c>
      <c r="F272" s="251" t="s">
        <v>811</v>
      </c>
      <c r="G272" s="56"/>
      <c r="H272" s="56"/>
      <c r="I272" s="252">
        <v>590</v>
      </c>
      <c r="J272" s="247" t="s">
        <v>594</v>
      </c>
      <c r="K272" s="247"/>
      <c r="L272" s="253"/>
      <c r="M272" s="254" t="s">
        <v>594</v>
      </c>
      <c r="N272" s="255"/>
      <c r="O272" s="1"/>
      <c r="P272" s="1"/>
      <c r="Q272" s="1"/>
      <c r="R272" s="6" t="s">
        <v>784</v>
      </c>
      <c r="S272" s="1"/>
      <c r="T272" s="1"/>
      <c r="U272" s="1"/>
      <c r="V272" s="1"/>
      <c r="W272" s="1"/>
      <c r="X272" s="1"/>
      <c r="Y272" s="1"/>
      <c r="Z272" s="1"/>
    </row>
    <row r="273" spans="1:26" ht="12.75" customHeight="1">
      <c r="A273" s="229">
        <v>153</v>
      </c>
      <c r="B273" s="230">
        <v>43966</v>
      </c>
      <c r="C273" s="230"/>
      <c r="D273" s="231" t="s">
        <v>71</v>
      </c>
      <c r="E273" s="232" t="s">
        <v>623</v>
      </c>
      <c r="F273" s="202">
        <v>67.5</v>
      </c>
      <c r="G273" s="232"/>
      <c r="H273" s="232">
        <v>86</v>
      </c>
      <c r="I273" s="234">
        <v>86</v>
      </c>
      <c r="J273" s="204" t="s">
        <v>812</v>
      </c>
      <c r="K273" s="205">
        <f t="shared" ref="K273:K280" si="93">H273-F273</f>
        <v>18.5</v>
      </c>
      <c r="L273" s="206">
        <f t="shared" ref="L273:L280" si="94">K273/F273</f>
        <v>0.27407407407407408</v>
      </c>
      <c r="M273" s="201" t="s">
        <v>591</v>
      </c>
      <c r="N273" s="207">
        <v>44008</v>
      </c>
      <c r="O273" s="1"/>
      <c r="P273" s="1"/>
      <c r="Q273" s="1"/>
      <c r="R273" s="6" t="s">
        <v>784</v>
      </c>
      <c r="S273" s="1"/>
      <c r="T273" s="1"/>
      <c r="U273" s="1"/>
      <c r="V273" s="1"/>
      <c r="W273" s="1"/>
      <c r="X273" s="1"/>
      <c r="Y273" s="1"/>
      <c r="Z273" s="1"/>
    </row>
    <row r="274" spans="1:26" ht="12.75" customHeight="1">
      <c r="A274" s="229">
        <v>154</v>
      </c>
      <c r="B274" s="230">
        <v>44035</v>
      </c>
      <c r="C274" s="230"/>
      <c r="D274" s="231" t="s">
        <v>482</v>
      </c>
      <c r="E274" s="232" t="s">
        <v>623</v>
      </c>
      <c r="F274" s="202">
        <v>231</v>
      </c>
      <c r="G274" s="232"/>
      <c r="H274" s="232">
        <v>281</v>
      </c>
      <c r="I274" s="234">
        <v>281</v>
      </c>
      <c r="J274" s="204" t="s">
        <v>681</v>
      </c>
      <c r="K274" s="205">
        <f t="shared" si="93"/>
        <v>50</v>
      </c>
      <c r="L274" s="206">
        <f t="shared" si="94"/>
        <v>0.21645021645021645</v>
      </c>
      <c r="M274" s="201" t="s">
        <v>591</v>
      </c>
      <c r="N274" s="207">
        <v>44358</v>
      </c>
      <c r="O274" s="1"/>
      <c r="P274" s="1"/>
      <c r="Q274" s="1"/>
      <c r="R274" s="6" t="s">
        <v>784</v>
      </c>
      <c r="S274" s="1"/>
      <c r="T274" s="1"/>
      <c r="U274" s="1"/>
      <c r="V274" s="1"/>
      <c r="W274" s="1"/>
      <c r="X274" s="1"/>
      <c r="Y274" s="1"/>
      <c r="Z274" s="1"/>
    </row>
    <row r="275" spans="1:26" ht="12.75" customHeight="1">
      <c r="A275" s="229">
        <v>155</v>
      </c>
      <c r="B275" s="230">
        <v>44092</v>
      </c>
      <c r="C275" s="230"/>
      <c r="D275" s="231" t="s">
        <v>407</v>
      </c>
      <c r="E275" s="232" t="s">
        <v>623</v>
      </c>
      <c r="F275" s="232">
        <v>206</v>
      </c>
      <c r="G275" s="232"/>
      <c r="H275" s="232">
        <v>248</v>
      </c>
      <c r="I275" s="234">
        <v>248</v>
      </c>
      <c r="J275" s="204" t="s">
        <v>681</v>
      </c>
      <c r="K275" s="205">
        <f t="shared" si="93"/>
        <v>42</v>
      </c>
      <c r="L275" s="206">
        <f t="shared" si="94"/>
        <v>0.20388349514563106</v>
      </c>
      <c r="M275" s="201" t="s">
        <v>591</v>
      </c>
      <c r="N275" s="207">
        <v>44214</v>
      </c>
      <c r="O275" s="1"/>
      <c r="P275" s="1"/>
      <c r="Q275" s="1"/>
      <c r="R275" s="6" t="s">
        <v>784</v>
      </c>
      <c r="S275" s="1"/>
      <c r="T275" s="1"/>
      <c r="U275" s="1"/>
      <c r="V275" s="1"/>
      <c r="W275" s="1"/>
      <c r="X275" s="1"/>
      <c r="Y275" s="1"/>
      <c r="Z275" s="1"/>
    </row>
    <row r="276" spans="1:26" ht="12.75" customHeight="1">
      <c r="A276" s="229">
        <v>156</v>
      </c>
      <c r="B276" s="230">
        <v>44140</v>
      </c>
      <c r="C276" s="230"/>
      <c r="D276" s="231" t="s">
        <v>407</v>
      </c>
      <c r="E276" s="232" t="s">
        <v>623</v>
      </c>
      <c r="F276" s="232">
        <v>182.5</v>
      </c>
      <c r="G276" s="232"/>
      <c r="H276" s="232">
        <v>248</v>
      </c>
      <c r="I276" s="234">
        <v>248</v>
      </c>
      <c r="J276" s="204" t="s">
        <v>681</v>
      </c>
      <c r="K276" s="205">
        <f t="shared" si="93"/>
        <v>65.5</v>
      </c>
      <c r="L276" s="206">
        <f t="shared" si="94"/>
        <v>0.35890410958904112</v>
      </c>
      <c r="M276" s="201" t="s">
        <v>591</v>
      </c>
      <c r="N276" s="207">
        <v>44214</v>
      </c>
      <c r="O276" s="1"/>
      <c r="P276" s="1"/>
      <c r="Q276" s="1"/>
      <c r="R276" s="6" t="s">
        <v>784</v>
      </c>
      <c r="S276" s="1"/>
      <c r="T276" s="1"/>
      <c r="U276" s="1"/>
      <c r="V276" s="1"/>
      <c r="W276" s="1"/>
      <c r="X276" s="1"/>
      <c r="Y276" s="1"/>
      <c r="Z276" s="1"/>
    </row>
    <row r="277" spans="1:26" ht="12.75" customHeight="1">
      <c r="A277" s="229">
        <v>157</v>
      </c>
      <c r="B277" s="230">
        <v>44140</v>
      </c>
      <c r="C277" s="230"/>
      <c r="D277" s="231" t="s">
        <v>327</v>
      </c>
      <c r="E277" s="232" t="s">
        <v>623</v>
      </c>
      <c r="F277" s="232">
        <v>247.5</v>
      </c>
      <c r="G277" s="232"/>
      <c r="H277" s="232">
        <v>320</v>
      </c>
      <c r="I277" s="234">
        <v>320</v>
      </c>
      <c r="J277" s="204" t="s">
        <v>681</v>
      </c>
      <c r="K277" s="205">
        <f t="shared" si="93"/>
        <v>72.5</v>
      </c>
      <c r="L277" s="206">
        <f t="shared" si="94"/>
        <v>0.29292929292929293</v>
      </c>
      <c r="M277" s="201" t="s">
        <v>591</v>
      </c>
      <c r="N277" s="207">
        <v>44323</v>
      </c>
      <c r="O277" s="1"/>
      <c r="P277" s="1"/>
      <c r="Q277" s="1"/>
      <c r="R277" s="6" t="s">
        <v>784</v>
      </c>
      <c r="S277" s="1"/>
      <c r="T277" s="1"/>
      <c r="U277" s="1"/>
      <c r="V277" s="1"/>
      <c r="W277" s="1"/>
      <c r="X277" s="1"/>
      <c r="Y277" s="1"/>
      <c r="Z277" s="1"/>
    </row>
    <row r="278" spans="1:26" ht="12.75" customHeight="1">
      <c r="A278" s="229">
        <v>158</v>
      </c>
      <c r="B278" s="230">
        <v>44140</v>
      </c>
      <c r="C278" s="230"/>
      <c r="D278" s="231" t="s">
        <v>272</v>
      </c>
      <c r="E278" s="232" t="s">
        <v>623</v>
      </c>
      <c r="F278" s="202">
        <v>925</v>
      </c>
      <c r="G278" s="232"/>
      <c r="H278" s="232">
        <v>1095</v>
      </c>
      <c r="I278" s="234">
        <v>1093</v>
      </c>
      <c r="J278" s="204" t="s">
        <v>813</v>
      </c>
      <c r="K278" s="205">
        <f t="shared" si="93"/>
        <v>170</v>
      </c>
      <c r="L278" s="206">
        <f t="shared" si="94"/>
        <v>0.18378378378378379</v>
      </c>
      <c r="M278" s="201" t="s">
        <v>591</v>
      </c>
      <c r="N278" s="207">
        <v>44201</v>
      </c>
      <c r="O278" s="1"/>
      <c r="P278" s="1"/>
      <c r="Q278" s="1"/>
      <c r="R278" s="6" t="s">
        <v>784</v>
      </c>
      <c r="S278" s="1"/>
      <c r="T278" s="1"/>
      <c r="U278" s="1"/>
      <c r="V278" s="1"/>
      <c r="W278" s="1"/>
      <c r="X278" s="1"/>
      <c r="Y278" s="1"/>
      <c r="Z278" s="1"/>
    </row>
    <row r="279" spans="1:26" ht="12.75" customHeight="1">
      <c r="A279" s="229">
        <v>159</v>
      </c>
      <c r="B279" s="230">
        <v>44140</v>
      </c>
      <c r="C279" s="230"/>
      <c r="D279" s="231" t="s">
        <v>343</v>
      </c>
      <c r="E279" s="232" t="s">
        <v>623</v>
      </c>
      <c r="F279" s="202">
        <v>332.5</v>
      </c>
      <c r="G279" s="232"/>
      <c r="H279" s="232">
        <v>393</v>
      </c>
      <c r="I279" s="234">
        <v>406</v>
      </c>
      <c r="J279" s="204" t="s">
        <v>814</v>
      </c>
      <c r="K279" s="205">
        <f t="shared" si="93"/>
        <v>60.5</v>
      </c>
      <c r="L279" s="206">
        <f t="shared" si="94"/>
        <v>0.18195488721804512</v>
      </c>
      <c r="M279" s="201" t="s">
        <v>591</v>
      </c>
      <c r="N279" s="207">
        <v>44256</v>
      </c>
      <c r="O279" s="1"/>
      <c r="P279" s="1"/>
      <c r="Q279" s="1"/>
      <c r="R279" s="6" t="s">
        <v>784</v>
      </c>
      <c r="S279" s="1"/>
      <c r="T279" s="1"/>
      <c r="U279" s="1"/>
      <c r="V279" s="1"/>
      <c r="W279" s="1"/>
      <c r="X279" s="1"/>
      <c r="Y279" s="1"/>
      <c r="Z279" s="1"/>
    </row>
    <row r="280" spans="1:26" ht="12.75" customHeight="1">
      <c r="A280" s="229">
        <v>160</v>
      </c>
      <c r="B280" s="230">
        <v>44141</v>
      </c>
      <c r="C280" s="230"/>
      <c r="D280" s="231" t="s">
        <v>482</v>
      </c>
      <c r="E280" s="232" t="s">
        <v>623</v>
      </c>
      <c r="F280" s="202">
        <v>231</v>
      </c>
      <c r="G280" s="232"/>
      <c r="H280" s="232">
        <v>281</v>
      </c>
      <c r="I280" s="234">
        <v>281</v>
      </c>
      <c r="J280" s="204" t="s">
        <v>681</v>
      </c>
      <c r="K280" s="205">
        <f t="shared" si="93"/>
        <v>50</v>
      </c>
      <c r="L280" s="206">
        <f t="shared" si="94"/>
        <v>0.21645021645021645</v>
      </c>
      <c r="M280" s="201" t="s">
        <v>591</v>
      </c>
      <c r="N280" s="207">
        <v>44358</v>
      </c>
      <c r="O280" s="1"/>
      <c r="P280" s="1"/>
      <c r="Q280" s="1"/>
      <c r="R280" s="6" t="s">
        <v>784</v>
      </c>
      <c r="S280" s="1"/>
      <c r="T280" s="1"/>
      <c r="U280" s="1"/>
      <c r="V280" s="1"/>
      <c r="W280" s="1"/>
      <c r="X280" s="1"/>
      <c r="Y280" s="1"/>
      <c r="Z280" s="1"/>
    </row>
    <row r="281" spans="1:26" ht="12.75" customHeight="1">
      <c r="A281" s="256">
        <v>161</v>
      </c>
      <c r="B281" s="249">
        <v>44187</v>
      </c>
      <c r="C281" s="249"/>
      <c r="D281" s="250" t="s">
        <v>455</v>
      </c>
      <c r="E281" s="56" t="s">
        <v>623</v>
      </c>
      <c r="F281" s="251" t="s">
        <v>815</v>
      </c>
      <c r="G281" s="56"/>
      <c r="H281" s="56"/>
      <c r="I281" s="252">
        <v>239</v>
      </c>
      <c r="J281" s="247" t="s">
        <v>594</v>
      </c>
      <c r="K281" s="247"/>
      <c r="L281" s="253"/>
      <c r="M281" s="254"/>
      <c r="N281" s="255"/>
      <c r="O281" s="1"/>
      <c r="P281" s="1"/>
      <c r="Q281" s="1"/>
      <c r="R281" s="6" t="s">
        <v>784</v>
      </c>
      <c r="S281" s="1"/>
      <c r="T281" s="1"/>
      <c r="U281" s="1"/>
      <c r="V281" s="1"/>
      <c r="W281" s="1"/>
      <c r="X281" s="1"/>
      <c r="Y281" s="1"/>
      <c r="Z281" s="1"/>
    </row>
    <row r="282" spans="1:26" ht="12.75" customHeight="1">
      <c r="A282" s="256">
        <v>162</v>
      </c>
      <c r="B282" s="249">
        <v>44258</v>
      </c>
      <c r="C282" s="249"/>
      <c r="D282" s="250" t="s">
        <v>810</v>
      </c>
      <c r="E282" s="56" t="s">
        <v>623</v>
      </c>
      <c r="F282" s="251" t="s">
        <v>811</v>
      </c>
      <c r="G282" s="56"/>
      <c r="H282" s="56"/>
      <c r="I282" s="252">
        <v>590</v>
      </c>
      <c r="J282" s="247" t="s">
        <v>594</v>
      </c>
      <c r="K282" s="247"/>
      <c r="L282" s="253"/>
      <c r="M282" s="254"/>
      <c r="N282" s="255"/>
      <c r="O282" s="1"/>
      <c r="P282" s="1"/>
      <c r="R282" s="6" t="s">
        <v>784</v>
      </c>
    </row>
    <row r="283" spans="1:26" ht="12.75" customHeight="1">
      <c r="A283" s="229">
        <v>163</v>
      </c>
      <c r="B283" s="230">
        <v>44274</v>
      </c>
      <c r="C283" s="230"/>
      <c r="D283" s="231" t="s">
        <v>343</v>
      </c>
      <c r="E283" s="232" t="s">
        <v>623</v>
      </c>
      <c r="F283" s="202">
        <v>355</v>
      </c>
      <c r="G283" s="232"/>
      <c r="H283" s="232">
        <v>422.5</v>
      </c>
      <c r="I283" s="234">
        <v>420</v>
      </c>
      <c r="J283" s="204" t="s">
        <v>816</v>
      </c>
      <c r="K283" s="205">
        <f t="shared" ref="K283:K286" si="95">H283-F283</f>
        <v>67.5</v>
      </c>
      <c r="L283" s="206">
        <f t="shared" ref="L283:L286" si="96">K283/F283</f>
        <v>0.19014084507042253</v>
      </c>
      <c r="M283" s="201" t="s">
        <v>591</v>
      </c>
      <c r="N283" s="207">
        <v>44361</v>
      </c>
      <c r="O283" s="1"/>
      <c r="R283" s="257" t="s">
        <v>784</v>
      </c>
    </row>
    <row r="284" spans="1:26" ht="12.75" customHeight="1">
      <c r="A284" s="229">
        <v>164</v>
      </c>
      <c r="B284" s="230">
        <v>44295</v>
      </c>
      <c r="C284" s="230"/>
      <c r="D284" s="231" t="s">
        <v>817</v>
      </c>
      <c r="E284" s="232" t="s">
        <v>623</v>
      </c>
      <c r="F284" s="202">
        <v>555</v>
      </c>
      <c r="G284" s="232"/>
      <c r="H284" s="232">
        <v>663</v>
      </c>
      <c r="I284" s="234">
        <v>663</v>
      </c>
      <c r="J284" s="204" t="s">
        <v>818</v>
      </c>
      <c r="K284" s="205">
        <f t="shared" si="95"/>
        <v>108</v>
      </c>
      <c r="L284" s="206">
        <f t="shared" si="96"/>
        <v>0.19459459459459461</v>
      </c>
      <c r="M284" s="201" t="s">
        <v>591</v>
      </c>
      <c r="N284" s="207">
        <v>44321</v>
      </c>
      <c r="O284" s="1"/>
      <c r="P284" s="1"/>
      <c r="Q284" s="1"/>
      <c r="R284" s="257" t="s">
        <v>784</v>
      </c>
      <c r="S284" s="1"/>
      <c r="T284" s="1"/>
      <c r="U284" s="1"/>
      <c r="V284" s="1"/>
      <c r="W284" s="1"/>
      <c r="X284" s="1"/>
      <c r="Y284" s="1"/>
      <c r="Z284" s="1"/>
    </row>
    <row r="285" spans="1:26" ht="12.75" customHeight="1">
      <c r="A285" s="229">
        <v>165</v>
      </c>
      <c r="B285" s="230">
        <v>44308</v>
      </c>
      <c r="C285" s="230"/>
      <c r="D285" s="231" t="s">
        <v>376</v>
      </c>
      <c r="E285" s="232" t="s">
        <v>623</v>
      </c>
      <c r="F285" s="202">
        <v>126.5</v>
      </c>
      <c r="G285" s="232"/>
      <c r="H285" s="232">
        <v>155</v>
      </c>
      <c r="I285" s="234">
        <v>155</v>
      </c>
      <c r="J285" s="204" t="s">
        <v>681</v>
      </c>
      <c r="K285" s="205">
        <f t="shared" si="95"/>
        <v>28.5</v>
      </c>
      <c r="L285" s="206">
        <f t="shared" si="96"/>
        <v>0.22529644268774704</v>
      </c>
      <c r="M285" s="201" t="s">
        <v>591</v>
      </c>
      <c r="N285" s="207">
        <v>44362</v>
      </c>
      <c r="O285" s="1"/>
      <c r="R285" s="257" t="s">
        <v>784</v>
      </c>
    </row>
    <row r="286" spans="1:26" ht="12.75" customHeight="1">
      <c r="A286" s="336">
        <v>166</v>
      </c>
      <c r="B286" s="337">
        <v>44368</v>
      </c>
      <c r="C286" s="337"/>
      <c r="D286" s="338" t="s">
        <v>394</v>
      </c>
      <c r="E286" s="339" t="s">
        <v>623</v>
      </c>
      <c r="F286" s="340">
        <v>287.5</v>
      </c>
      <c r="G286" s="339"/>
      <c r="H286" s="339">
        <v>245</v>
      </c>
      <c r="I286" s="341">
        <v>344</v>
      </c>
      <c r="J286" s="214" t="s">
        <v>863</v>
      </c>
      <c r="K286" s="215">
        <f t="shared" si="95"/>
        <v>-42.5</v>
      </c>
      <c r="L286" s="216">
        <f t="shared" si="96"/>
        <v>-0.14782608695652175</v>
      </c>
      <c r="M286" s="212" t="s">
        <v>604</v>
      </c>
      <c r="N286" s="209">
        <v>44508</v>
      </c>
      <c r="O286" s="1"/>
      <c r="R286" s="257" t="s">
        <v>784</v>
      </c>
    </row>
    <row r="287" spans="1:26" ht="12.75" customHeight="1">
      <c r="A287" s="256">
        <v>167</v>
      </c>
      <c r="B287" s="249">
        <v>44368</v>
      </c>
      <c r="C287" s="249"/>
      <c r="D287" s="250" t="s">
        <v>482</v>
      </c>
      <c r="E287" s="56" t="s">
        <v>623</v>
      </c>
      <c r="F287" s="251" t="s">
        <v>819</v>
      </c>
      <c r="G287" s="56"/>
      <c r="H287" s="56"/>
      <c r="I287" s="252">
        <v>320</v>
      </c>
      <c r="J287" s="247" t="s">
        <v>594</v>
      </c>
      <c r="K287" s="256"/>
      <c r="L287" s="249"/>
      <c r="M287" s="249"/>
      <c r="N287" s="250"/>
      <c r="O287" s="44"/>
      <c r="R287" s="257" t="s">
        <v>784</v>
      </c>
    </row>
    <row r="288" spans="1:26" ht="12.75" customHeight="1">
      <c r="A288" s="256">
        <v>168</v>
      </c>
      <c r="B288" s="249">
        <v>44406</v>
      </c>
      <c r="C288" s="249"/>
      <c r="D288" s="250" t="s">
        <v>376</v>
      </c>
      <c r="E288" s="56" t="s">
        <v>623</v>
      </c>
      <c r="F288" s="251" t="s">
        <v>822</v>
      </c>
      <c r="G288" s="56"/>
      <c r="H288" s="56"/>
      <c r="I288" s="56">
        <v>200</v>
      </c>
      <c r="J288" s="247" t="s">
        <v>594</v>
      </c>
      <c r="K288" s="256"/>
      <c r="L288" s="249"/>
      <c r="M288" s="249"/>
      <c r="N288" s="250"/>
      <c r="O288" s="44"/>
      <c r="R288" s="257" t="s">
        <v>784</v>
      </c>
    </row>
    <row r="289" spans="1:18" ht="12.75" customHeight="1">
      <c r="A289" s="256">
        <v>169</v>
      </c>
      <c r="B289" s="249">
        <v>44462</v>
      </c>
      <c r="C289" s="249"/>
      <c r="D289" s="250" t="s">
        <v>827</v>
      </c>
      <c r="E289" s="56" t="s">
        <v>623</v>
      </c>
      <c r="F289" s="251" t="s">
        <v>828</v>
      </c>
      <c r="G289" s="56"/>
      <c r="H289" s="56"/>
      <c r="I289" s="56">
        <v>1500</v>
      </c>
      <c r="J289" s="247" t="s">
        <v>594</v>
      </c>
      <c r="K289" s="256"/>
      <c r="L289" s="249"/>
      <c r="M289" s="249"/>
      <c r="N289" s="250"/>
      <c r="O289" s="44"/>
      <c r="R289" s="257" t="s">
        <v>784</v>
      </c>
    </row>
    <row r="290" spans="1:18" ht="12.75" customHeight="1">
      <c r="A290" s="284">
        <v>170</v>
      </c>
      <c r="B290" s="285">
        <v>44480</v>
      </c>
      <c r="C290" s="285"/>
      <c r="D290" s="286" t="s">
        <v>831</v>
      </c>
      <c r="E290" s="287" t="s">
        <v>623</v>
      </c>
      <c r="F290" s="288" t="s">
        <v>836</v>
      </c>
      <c r="G290" s="287"/>
      <c r="H290" s="287"/>
      <c r="I290" s="287">
        <v>145</v>
      </c>
      <c r="J290" s="289" t="s">
        <v>594</v>
      </c>
      <c r="K290" s="284"/>
      <c r="L290" s="285"/>
      <c r="M290" s="285"/>
      <c r="N290" s="286"/>
      <c r="O290" s="44"/>
      <c r="R290" s="257" t="s">
        <v>784</v>
      </c>
    </row>
    <row r="291" spans="1:18" ht="12.75" customHeight="1">
      <c r="A291" s="290">
        <v>171</v>
      </c>
      <c r="B291" s="291">
        <v>44481</v>
      </c>
      <c r="C291" s="291"/>
      <c r="D291" s="292" t="s">
        <v>261</v>
      </c>
      <c r="E291" s="293" t="s">
        <v>623</v>
      </c>
      <c r="F291" s="294" t="s">
        <v>833</v>
      </c>
      <c r="G291" s="293"/>
      <c r="H291" s="293"/>
      <c r="I291" s="293">
        <v>380</v>
      </c>
      <c r="J291" s="295" t="s">
        <v>594</v>
      </c>
      <c r="K291" s="290"/>
      <c r="L291" s="291"/>
      <c r="M291" s="291"/>
      <c r="N291" s="292"/>
      <c r="O291" s="44"/>
      <c r="R291" s="257" t="s">
        <v>784</v>
      </c>
    </row>
    <row r="292" spans="1:18" ht="12.75" customHeight="1">
      <c r="A292" s="290">
        <v>172</v>
      </c>
      <c r="B292" s="291">
        <v>44481</v>
      </c>
      <c r="C292" s="291"/>
      <c r="D292" s="292" t="s">
        <v>402</v>
      </c>
      <c r="E292" s="293" t="s">
        <v>623</v>
      </c>
      <c r="F292" s="294" t="s">
        <v>834</v>
      </c>
      <c r="G292" s="293"/>
      <c r="H292" s="293"/>
      <c r="I292" s="293">
        <v>56</v>
      </c>
      <c r="J292" s="295" t="s">
        <v>594</v>
      </c>
      <c r="K292" s="290"/>
      <c r="L292" s="291"/>
      <c r="M292" s="291"/>
      <c r="N292" s="292"/>
      <c r="O292" s="44"/>
      <c r="R292" s="257"/>
    </row>
    <row r="293" spans="1:18" ht="12.75" customHeight="1">
      <c r="A293" s="296"/>
      <c r="B293" s="296"/>
      <c r="C293" s="296"/>
      <c r="D293" s="296"/>
      <c r="E293" s="296"/>
      <c r="F293" s="293"/>
      <c r="G293" s="293"/>
      <c r="H293" s="293"/>
      <c r="I293" s="293"/>
      <c r="J293" s="297"/>
      <c r="K293" s="293"/>
      <c r="L293" s="293"/>
      <c r="M293" s="293"/>
      <c r="N293" s="296"/>
      <c r="O293" s="44"/>
      <c r="R293" s="257"/>
    </row>
    <row r="294" spans="1:18" ht="12.75" customHeight="1">
      <c r="F294" s="59"/>
      <c r="G294" s="59"/>
      <c r="H294" s="59"/>
      <c r="I294" s="59"/>
      <c r="J294" s="44"/>
      <c r="K294" s="59"/>
      <c r="L294" s="59"/>
      <c r="M294" s="59"/>
      <c r="O294" s="44"/>
      <c r="R294" s="257"/>
    </row>
    <row r="295" spans="1:18" ht="12.75" customHeight="1">
      <c r="A295" s="256"/>
      <c r="B295" s="258" t="s">
        <v>820</v>
      </c>
      <c r="F295" s="59"/>
      <c r="G295" s="59"/>
      <c r="H295" s="59"/>
      <c r="I295" s="59"/>
      <c r="J295" s="44"/>
      <c r="K295" s="59"/>
      <c r="L295" s="59"/>
      <c r="M295" s="59"/>
      <c r="O295" s="44"/>
      <c r="R295" s="257"/>
    </row>
    <row r="296" spans="1:18" ht="12.75" customHeight="1">
      <c r="F296" s="59"/>
      <c r="G296" s="59"/>
      <c r="H296" s="59"/>
      <c r="I296" s="59"/>
      <c r="J296" s="44"/>
      <c r="K296" s="59"/>
      <c r="L296" s="59"/>
      <c r="M296" s="59"/>
      <c r="O296" s="44"/>
      <c r="R296" s="59"/>
    </row>
    <row r="297" spans="1:18" ht="12.75" customHeight="1">
      <c r="F297" s="59"/>
      <c r="G297" s="59"/>
      <c r="H297" s="59"/>
      <c r="I297" s="59"/>
      <c r="J297" s="44"/>
      <c r="K297" s="59"/>
      <c r="L297" s="59"/>
      <c r="M297" s="59"/>
      <c r="O297" s="44"/>
      <c r="R297" s="59"/>
    </row>
    <row r="298" spans="1:18" ht="12.75" customHeight="1">
      <c r="F298" s="59"/>
      <c r="G298" s="59"/>
      <c r="H298" s="59"/>
      <c r="I298" s="59"/>
      <c r="J298" s="44"/>
      <c r="K298" s="59"/>
      <c r="L298" s="59"/>
      <c r="M298" s="59"/>
      <c r="O298" s="44"/>
      <c r="R298" s="59"/>
    </row>
    <row r="299" spans="1:18" ht="12.75" customHeight="1">
      <c r="F299" s="59"/>
      <c r="G299" s="59"/>
      <c r="H299" s="59"/>
      <c r="I299" s="59"/>
      <c r="J299" s="44"/>
      <c r="K299" s="59"/>
      <c r="L299" s="59"/>
      <c r="M299" s="59"/>
      <c r="O299" s="44"/>
      <c r="R299" s="59"/>
    </row>
    <row r="300" spans="1:18" ht="12.75" customHeight="1">
      <c r="F300" s="59"/>
      <c r="G300" s="59"/>
      <c r="H300" s="59"/>
      <c r="I300" s="59"/>
      <c r="J300" s="44"/>
      <c r="K300" s="59"/>
      <c r="L300" s="59"/>
      <c r="M300" s="59"/>
      <c r="O300" s="44"/>
      <c r="R300" s="59"/>
    </row>
    <row r="301" spans="1:18" ht="12.75" customHeight="1">
      <c r="F301" s="59"/>
      <c r="G301" s="59"/>
      <c r="H301" s="59"/>
      <c r="I301" s="59"/>
      <c r="J301" s="44"/>
      <c r="K301" s="59"/>
      <c r="L301" s="59"/>
      <c r="M301" s="59"/>
      <c r="O301" s="44"/>
      <c r="R301" s="59"/>
    </row>
    <row r="302" spans="1:18" ht="12.75" customHeight="1">
      <c r="F302" s="59"/>
      <c r="G302" s="59"/>
      <c r="H302" s="59"/>
      <c r="I302" s="59"/>
      <c r="J302" s="44"/>
      <c r="K302" s="59"/>
      <c r="L302" s="59"/>
      <c r="M302" s="59"/>
      <c r="O302" s="44"/>
      <c r="R302" s="59"/>
    </row>
    <row r="303" spans="1:18" ht="12.75" customHeight="1">
      <c r="F303" s="59"/>
      <c r="G303" s="59"/>
      <c r="H303" s="59"/>
      <c r="I303" s="59"/>
      <c r="J303" s="44"/>
      <c r="K303" s="59"/>
      <c r="L303" s="59"/>
      <c r="M303" s="59"/>
      <c r="O303" s="44"/>
      <c r="R303" s="59"/>
    </row>
    <row r="304" spans="1:18" ht="12.75" customHeight="1">
      <c r="F304" s="59"/>
      <c r="G304" s="59"/>
      <c r="H304" s="59"/>
      <c r="I304" s="59"/>
      <c r="J304" s="44"/>
      <c r="K304" s="59"/>
      <c r="L304" s="59"/>
      <c r="M304" s="59"/>
      <c r="O304" s="44"/>
      <c r="R304" s="59"/>
    </row>
    <row r="305" spans="1:18" ht="12.75" customHeight="1">
      <c r="A305" s="259"/>
      <c r="F305" s="59"/>
      <c r="G305" s="59"/>
      <c r="H305" s="59"/>
      <c r="I305" s="59"/>
      <c r="J305" s="44"/>
      <c r="K305" s="59"/>
      <c r="L305" s="59"/>
      <c r="M305" s="59"/>
      <c r="O305" s="44"/>
      <c r="R305" s="59"/>
    </row>
    <row r="306" spans="1:18" ht="12.75" customHeight="1">
      <c r="A306" s="259"/>
      <c r="F306" s="59"/>
      <c r="G306" s="59"/>
      <c r="H306" s="59"/>
      <c r="I306" s="59"/>
      <c r="J306" s="44"/>
      <c r="K306" s="59"/>
      <c r="L306" s="59"/>
      <c r="M306" s="59"/>
      <c r="O306" s="44"/>
      <c r="R306" s="59"/>
    </row>
    <row r="307" spans="1:18" ht="12.75" customHeight="1">
      <c r="A307" s="56"/>
      <c r="F307" s="59"/>
      <c r="G307" s="59"/>
      <c r="H307" s="59"/>
      <c r="I307" s="59"/>
      <c r="J307" s="44"/>
      <c r="K307" s="59"/>
      <c r="L307" s="59"/>
      <c r="M307" s="59"/>
      <c r="O307" s="44"/>
      <c r="R307" s="59"/>
    </row>
    <row r="308" spans="1:18" ht="12.75" customHeight="1">
      <c r="F308" s="59"/>
      <c r="G308" s="59"/>
      <c r="H308" s="59"/>
      <c r="I308" s="59"/>
      <c r="J308" s="44"/>
      <c r="K308" s="59"/>
      <c r="L308" s="59"/>
      <c r="M308" s="59"/>
      <c r="O308" s="44"/>
      <c r="R308" s="59"/>
    </row>
    <row r="309" spans="1:18" ht="12.75" customHeight="1">
      <c r="F309" s="59"/>
      <c r="G309" s="59"/>
      <c r="H309" s="59"/>
      <c r="I309" s="59"/>
      <c r="J309" s="44"/>
      <c r="K309" s="59"/>
      <c r="L309" s="59"/>
      <c r="M309" s="59"/>
      <c r="O309" s="44"/>
      <c r="R309" s="59"/>
    </row>
    <row r="310" spans="1:18" ht="12.75" customHeight="1">
      <c r="F310" s="59"/>
      <c r="G310" s="59"/>
      <c r="H310" s="59"/>
      <c r="I310" s="59"/>
      <c r="J310" s="44"/>
      <c r="K310" s="59"/>
      <c r="L310" s="59"/>
      <c r="M310" s="59"/>
      <c r="O310" s="44"/>
      <c r="R310" s="59"/>
    </row>
    <row r="311" spans="1:18" ht="12.75" customHeight="1">
      <c r="F311" s="59"/>
      <c r="G311" s="59"/>
      <c r="H311" s="59"/>
      <c r="I311" s="59"/>
      <c r="J311" s="44"/>
      <c r="K311" s="59"/>
      <c r="L311" s="59"/>
      <c r="M311" s="59"/>
      <c r="O311" s="44"/>
      <c r="R311" s="59"/>
    </row>
    <row r="312" spans="1:18" ht="12.75" customHeight="1">
      <c r="F312" s="59"/>
      <c r="G312" s="59"/>
      <c r="H312" s="59"/>
      <c r="I312" s="59"/>
      <c r="J312" s="44"/>
      <c r="K312" s="59"/>
      <c r="L312" s="59"/>
      <c r="M312" s="59"/>
      <c r="O312" s="44"/>
      <c r="R312" s="59"/>
    </row>
    <row r="313" spans="1:18" ht="12.75" customHeight="1">
      <c r="F313" s="59"/>
      <c r="G313" s="59"/>
      <c r="H313" s="59"/>
      <c r="I313" s="59"/>
      <c r="J313" s="44"/>
      <c r="K313" s="59"/>
      <c r="L313" s="59"/>
      <c r="M313" s="59"/>
      <c r="O313" s="44"/>
      <c r="R313" s="59"/>
    </row>
    <row r="314" spans="1:18" ht="12.75" customHeight="1">
      <c r="F314" s="59"/>
      <c r="G314" s="59"/>
      <c r="H314" s="59"/>
      <c r="I314" s="59"/>
      <c r="J314" s="44"/>
      <c r="K314" s="59"/>
      <c r="L314" s="59"/>
      <c r="M314" s="59"/>
      <c r="O314" s="44"/>
      <c r="R314" s="59"/>
    </row>
    <row r="315" spans="1:18" ht="12.75" customHeight="1">
      <c r="F315" s="59"/>
      <c r="G315" s="59"/>
      <c r="H315" s="59"/>
      <c r="I315" s="59"/>
      <c r="J315" s="44"/>
      <c r="K315" s="59"/>
      <c r="L315" s="59"/>
      <c r="M315" s="59"/>
      <c r="O315" s="44"/>
      <c r="R315" s="59"/>
    </row>
    <row r="316" spans="1:18" ht="12.75" customHeight="1">
      <c r="F316" s="59"/>
      <c r="G316" s="59"/>
      <c r="H316" s="59"/>
      <c r="I316" s="59"/>
      <c r="J316" s="44"/>
      <c r="K316" s="59"/>
      <c r="L316" s="59"/>
      <c r="M316" s="59"/>
      <c r="O316" s="44"/>
      <c r="R316" s="59"/>
    </row>
    <row r="317" spans="1:18" ht="12.75" customHeight="1">
      <c r="F317" s="59"/>
      <c r="G317" s="59"/>
      <c r="H317" s="59"/>
      <c r="I317" s="59"/>
      <c r="J317" s="44"/>
      <c r="K317" s="59"/>
      <c r="L317" s="59"/>
      <c r="M317" s="59"/>
      <c r="O317" s="44"/>
      <c r="R317" s="59"/>
    </row>
    <row r="318" spans="1:18" ht="12.75" customHeight="1">
      <c r="F318" s="59"/>
      <c r="G318" s="59"/>
      <c r="H318" s="59"/>
      <c r="I318" s="59"/>
      <c r="J318" s="44"/>
      <c r="K318" s="59"/>
      <c r="L318" s="59"/>
      <c r="M318" s="59"/>
      <c r="O318" s="44"/>
      <c r="R318" s="59"/>
    </row>
    <row r="319" spans="1:18" ht="12.75" customHeight="1">
      <c r="F319" s="59"/>
      <c r="G319" s="59"/>
      <c r="H319" s="59"/>
      <c r="I319" s="59"/>
      <c r="J319" s="44"/>
      <c r="K319" s="59"/>
      <c r="L319" s="59"/>
      <c r="M319" s="59"/>
      <c r="O319" s="44"/>
      <c r="R319" s="59"/>
    </row>
    <row r="320" spans="1:18" ht="12.75" customHeight="1">
      <c r="F320" s="59"/>
      <c r="G320" s="59"/>
      <c r="H320" s="59"/>
      <c r="I320" s="59"/>
      <c r="J320" s="44"/>
      <c r="K320" s="59"/>
      <c r="L320" s="59"/>
      <c r="M320" s="59"/>
      <c r="O320" s="44"/>
      <c r="R320" s="59"/>
    </row>
    <row r="321" spans="6:18" ht="12.75" customHeight="1">
      <c r="F321" s="59"/>
      <c r="G321" s="59"/>
      <c r="H321" s="59"/>
      <c r="I321" s="59"/>
      <c r="J321" s="44"/>
      <c r="K321" s="59"/>
      <c r="L321" s="59"/>
      <c r="M321" s="59"/>
      <c r="O321" s="44"/>
      <c r="R321" s="59"/>
    </row>
    <row r="322" spans="6:18" ht="12.75" customHeight="1">
      <c r="F322" s="59"/>
      <c r="G322" s="59"/>
      <c r="H322" s="59"/>
      <c r="I322" s="59"/>
      <c r="J322" s="44"/>
      <c r="K322" s="59"/>
      <c r="L322" s="59"/>
      <c r="M322" s="59"/>
      <c r="O322" s="44"/>
      <c r="R322" s="59"/>
    </row>
    <row r="323" spans="6:18" ht="12.75" customHeight="1">
      <c r="F323" s="59"/>
      <c r="G323" s="59"/>
      <c r="H323" s="59"/>
      <c r="I323" s="59"/>
      <c r="J323" s="44"/>
      <c r="K323" s="59"/>
      <c r="L323" s="59"/>
      <c r="M323" s="59"/>
      <c r="O323" s="44"/>
      <c r="R323" s="59"/>
    </row>
    <row r="324" spans="6:18" ht="12.75" customHeight="1">
      <c r="F324" s="59"/>
      <c r="G324" s="59"/>
      <c r="H324" s="59"/>
      <c r="I324" s="59"/>
      <c r="J324" s="44"/>
      <c r="K324" s="59"/>
      <c r="L324" s="59"/>
      <c r="M324" s="59"/>
      <c r="O324" s="44"/>
      <c r="R324" s="59"/>
    </row>
    <row r="325" spans="6:18" ht="12.75" customHeight="1">
      <c r="F325" s="59"/>
      <c r="G325" s="59"/>
      <c r="H325" s="59"/>
      <c r="I325" s="59"/>
      <c r="J325" s="44"/>
      <c r="K325" s="59"/>
      <c r="L325" s="59"/>
      <c r="M325" s="59"/>
      <c r="O325" s="44"/>
      <c r="R325" s="59"/>
    </row>
    <row r="326" spans="6:18" ht="12.75" customHeight="1">
      <c r="F326" s="59"/>
      <c r="G326" s="59"/>
      <c r="H326" s="59"/>
      <c r="I326" s="59"/>
      <c r="J326" s="44"/>
      <c r="K326" s="59"/>
      <c r="L326" s="59"/>
      <c r="M326" s="59"/>
      <c r="O326" s="44"/>
      <c r="R326" s="59"/>
    </row>
    <row r="327" spans="6:18" ht="12.75" customHeight="1">
      <c r="F327" s="59"/>
      <c r="G327" s="59"/>
      <c r="H327" s="59"/>
      <c r="I327" s="59"/>
      <c r="J327" s="44"/>
      <c r="K327" s="59"/>
      <c r="L327" s="59"/>
      <c r="M327" s="59"/>
      <c r="O327" s="44"/>
      <c r="R327" s="59"/>
    </row>
    <row r="328" spans="6:18" ht="12.75" customHeight="1">
      <c r="F328" s="59"/>
      <c r="G328" s="59"/>
      <c r="H328" s="59"/>
      <c r="I328" s="59"/>
      <c r="J328" s="44"/>
      <c r="K328" s="59"/>
      <c r="L328" s="59"/>
      <c r="M328" s="59"/>
      <c r="O328" s="44"/>
      <c r="R328" s="59"/>
    </row>
    <row r="329" spans="6:18" ht="12.75" customHeight="1">
      <c r="F329" s="59"/>
      <c r="G329" s="59"/>
      <c r="H329" s="59"/>
      <c r="I329" s="59"/>
      <c r="J329" s="44"/>
      <c r="K329" s="59"/>
      <c r="L329" s="59"/>
      <c r="M329" s="59"/>
      <c r="O329" s="44"/>
      <c r="R329" s="59"/>
    </row>
    <row r="330" spans="6:18" ht="12.75" customHeight="1">
      <c r="F330" s="59"/>
      <c r="G330" s="59"/>
      <c r="H330" s="59"/>
      <c r="I330" s="59"/>
      <c r="J330" s="44"/>
      <c r="K330" s="59"/>
      <c r="L330" s="59"/>
      <c r="M330" s="59"/>
      <c r="O330" s="44"/>
      <c r="R330" s="59"/>
    </row>
    <row r="331" spans="6:18" ht="12.75" customHeight="1">
      <c r="F331" s="59"/>
      <c r="G331" s="59"/>
      <c r="H331" s="59"/>
      <c r="I331" s="59"/>
      <c r="J331" s="44"/>
      <c r="K331" s="59"/>
      <c r="L331" s="59"/>
      <c r="M331" s="59"/>
      <c r="O331" s="44"/>
      <c r="R331" s="59"/>
    </row>
    <row r="332" spans="6:18" ht="12.75" customHeight="1">
      <c r="F332" s="59"/>
      <c r="G332" s="59"/>
      <c r="H332" s="59"/>
      <c r="I332" s="59"/>
      <c r="J332" s="44"/>
      <c r="K332" s="59"/>
      <c r="L332" s="59"/>
      <c r="M332" s="59"/>
      <c r="O332" s="44"/>
      <c r="R332" s="59"/>
    </row>
    <row r="333" spans="6:18" ht="12.75" customHeight="1">
      <c r="F333" s="59"/>
      <c r="G333" s="59"/>
      <c r="H333" s="59"/>
      <c r="I333" s="59"/>
      <c r="J333" s="44"/>
      <c r="K333" s="59"/>
      <c r="L333" s="59"/>
      <c r="M333" s="59"/>
      <c r="O333" s="44"/>
      <c r="R333" s="59"/>
    </row>
    <row r="334" spans="6:18" ht="12.75" customHeight="1">
      <c r="F334" s="59"/>
      <c r="G334" s="59"/>
      <c r="H334" s="59"/>
      <c r="I334" s="59"/>
      <c r="J334" s="44"/>
      <c r="K334" s="59"/>
      <c r="L334" s="59"/>
      <c r="M334" s="59"/>
      <c r="O334" s="44"/>
      <c r="R334" s="59"/>
    </row>
    <row r="335" spans="6:18" ht="12.75" customHeight="1">
      <c r="F335" s="59"/>
      <c r="G335" s="59"/>
      <c r="H335" s="59"/>
      <c r="I335" s="59"/>
      <c r="J335" s="44"/>
      <c r="K335" s="59"/>
      <c r="L335" s="59"/>
      <c r="M335" s="59"/>
      <c r="O335" s="44"/>
      <c r="R335" s="59"/>
    </row>
    <row r="336" spans="6:18" ht="12.75" customHeight="1">
      <c r="F336" s="59"/>
      <c r="G336" s="59"/>
      <c r="H336" s="59"/>
      <c r="I336" s="59"/>
      <c r="J336" s="44"/>
      <c r="K336" s="59"/>
      <c r="L336" s="59"/>
      <c r="M336" s="59"/>
      <c r="O336" s="44"/>
      <c r="R336" s="59"/>
    </row>
    <row r="337" spans="6:18" ht="12.75" customHeight="1">
      <c r="F337" s="59"/>
      <c r="G337" s="59"/>
      <c r="H337" s="59"/>
      <c r="I337" s="59"/>
      <c r="J337" s="44"/>
      <c r="K337" s="59"/>
      <c r="L337" s="59"/>
      <c r="M337" s="59"/>
      <c r="O337" s="44"/>
      <c r="R337" s="59"/>
    </row>
    <row r="338" spans="6:18" ht="12.75" customHeight="1">
      <c r="F338" s="59"/>
      <c r="G338" s="59"/>
      <c r="H338" s="59"/>
      <c r="I338" s="59"/>
      <c r="J338" s="44"/>
      <c r="K338" s="59"/>
      <c r="L338" s="59"/>
      <c r="M338" s="59"/>
      <c r="O338" s="44"/>
      <c r="R338" s="59"/>
    </row>
    <row r="339" spans="6:18" ht="12.75" customHeight="1">
      <c r="F339" s="59"/>
      <c r="G339" s="59"/>
      <c r="H339" s="59"/>
      <c r="I339" s="59"/>
      <c r="J339" s="44"/>
      <c r="K339" s="59"/>
      <c r="L339" s="59"/>
      <c r="M339" s="59"/>
      <c r="O339" s="44"/>
      <c r="R339" s="59"/>
    </row>
    <row r="340" spans="6:18" ht="12.75" customHeight="1">
      <c r="F340" s="59"/>
      <c r="G340" s="59"/>
      <c r="H340" s="59"/>
      <c r="I340" s="59"/>
      <c r="J340" s="44"/>
      <c r="K340" s="59"/>
      <c r="L340" s="59"/>
      <c r="M340" s="59"/>
      <c r="O340" s="44"/>
      <c r="R340" s="59"/>
    </row>
    <row r="341" spans="6:18" ht="12.75" customHeight="1">
      <c r="F341" s="59"/>
      <c r="G341" s="59"/>
      <c r="H341" s="59"/>
      <c r="I341" s="59"/>
      <c r="J341" s="44"/>
      <c r="K341" s="59"/>
      <c r="L341" s="59"/>
      <c r="M341" s="59"/>
      <c r="O341" s="44"/>
      <c r="R341" s="59"/>
    </row>
    <row r="342" spans="6:18" ht="12.75" customHeight="1">
      <c r="F342" s="59"/>
      <c r="G342" s="59"/>
      <c r="H342" s="59"/>
      <c r="I342" s="59"/>
      <c r="J342" s="44"/>
      <c r="K342" s="59"/>
      <c r="L342" s="59"/>
      <c r="M342" s="59"/>
      <c r="O342" s="44"/>
      <c r="R342" s="59"/>
    </row>
    <row r="343" spans="6:18" ht="12.75" customHeight="1">
      <c r="F343" s="59"/>
      <c r="G343" s="59"/>
      <c r="H343" s="59"/>
      <c r="I343" s="59"/>
      <c r="J343" s="44"/>
      <c r="K343" s="59"/>
      <c r="L343" s="59"/>
      <c r="M343" s="59"/>
      <c r="O343" s="44"/>
      <c r="R343" s="59"/>
    </row>
    <row r="344" spans="6:18" ht="12.75" customHeight="1">
      <c r="F344" s="59"/>
      <c r="G344" s="59"/>
      <c r="H344" s="59"/>
      <c r="I344" s="59"/>
      <c r="J344" s="44"/>
      <c r="K344" s="59"/>
      <c r="L344" s="59"/>
      <c r="M344" s="59"/>
      <c r="O344" s="44"/>
      <c r="R344" s="59"/>
    </row>
    <row r="345" spans="6:18" ht="12.75" customHeight="1">
      <c r="F345" s="59"/>
      <c r="G345" s="59"/>
      <c r="H345" s="59"/>
      <c r="I345" s="59"/>
      <c r="J345" s="44"/>
      <c r="K345" s="59"/>
      <c r="L345" s="59"/>
      <c r="M345" s="59"/>
      <c r="O345" s="44"/>
      <c r="R345" s="59"/>
    </row>
    <row r="346" spans="6:18" ht="12.75" customHeight="1">
      <c r="F346" s="59"/>
      <c r="G346" s="59"/>
      <c r="H346" s="59"/>
      <c r="I346" s="59"/>
      <c r="J346" s="44"/>
      <c r="K346" s="59"/>
      <c r="L346" s="59"/>
      <c r="M346" s="59"/>
      <c r="O346" s="44"/>
      <c r="R346" s="59"/>
    </row>
    <row r="347" spans="6:18" ht="12.75" customHeight="1">
      <c r="F347" s="59"/>
      <c r="G347" s="59"/>
      <c r="H347" s="59"/>
      <c r="I347" s="59"/>
      <c r="J347" s="44"/>
      <c r="K347" s="59"/>
      <c r="L347" s="59"/>
      <c r="M347" s="59"/>
      <c r="O347" s="44"/>
      <c r="R347" s="59"/>
    </row>
    <row r="348" spans="6:18" ht="12.75" customHeight="1">
      <c r="F348" s="59"/>
      <c r="G348" s="59"/>
      <c r="H348" s="59"/>
      <c r="I348" s="59"/>
      <c r="J348" s="44"/>
      <c r="K348" s="59"/>
      <c r="L348" s="59"/>
      <c r="M348" s="59"/>
      <c r="O348" s="44"/>
      <c r="R348" s="59"/>
    </row>
    <row r="349" spans="6:18" ht="12.75" customHeight="1">
      <c r="F349" s="59"/>
      <c r="G349" s="59"/>
      <c r="H349" s="59"/>
      <c r="I349" s="59"/>
      <c r="J349" s="44"/>
      <c r="K349" s="59"/>
      <c r="L349" s="59"/>
      <c r="M349" s="59"/>
      <c r="O349" s="44"/>
      <c r="R349" s="59"/>
    </row>
    <row r="350" spans="6:18" ht="12.75" customHeight="1">
      <c r="F350" s="59"/>
      <c r="G350" s="59"/>
      <c r="H350" s="59"/>
      <c r="I350" s="59"/>
      <c r="J350" s="44"/>
      <c r="K350" s="59"/>
      <c r="L350" s="59"/>
      <c r="M350" s="59"/>
      <c r="O350" s="44"/>
      <c r="R350" s="59"/>
    </row>
    <row r="351" spans="6:18" ht="12.75" customHeight="1">
      <c r="F351" s="59"/>
      <c r="G351" s="59"/>
      <c r="H351" s="59"/>
      <c r="I351" s="59"/>
      <c r="J351" s="44"/>
      <c r="K351" s="59"/>
      <c r="L351" s="59"/>
      <c r="M351" s="59"/>
      <c r="O351" s="44"/>
      <c r="R351" s="59"/>
    </row>
    <row r="352" spans="6:18" ht="12.75" customHeight="1">
      <c r="F352" s="59"/>
      <c r="G352" s="59"/>
      <c r="H352" s="59"/>
      <c r="I352" s="59"/>
      <c r="J352" s="44"/>
      <c r="K352" s="59"/>
      <c r="L352" s="59"/>
      <c r="M352" s="59"/>
      <c r="O352" s="44"/>
      <c r="R352" s="59"/>
    </row>
    <row r="353" spans="6:18" ht="12.75" customHeight="1">
      <c r="F353" s="59"/>
      <c r="G353" s="59"/>
      <c r="H353" s="59"/>
      <c r="I353" s="59"/>
      <c r="J353" s="44"/>
      <c r="K353" s="59"/>
      <c r="L353" s="59"/>
      <c r="M353" s="59"/>
      <c r="O353" s="44"/>
      <c r="R353" s="59"/>
    </row>
    <row r="354" spans="6:18" ht="12.75" customHeight="1">
      <c r="F354" s="59"/>
      <c r="G354" s="59"/>
      <c r="H354" s="59"/>
      <c r="I354" s="59"/>
      <c r="J354" s="44"/>
      <c r="K354" s="59"/>
      <c r="L354" s="59"/>
      <c r="M354" s="59"/>
      <c r="O354" s="44"/>
      <c r="R354" s="59"/>
    </row>
    <row r="355" spans="6:18" ht="12.75" customHeight="1">
      <c r="F355" s="59"/>
      <c r="G355" s="59"/>
      <c r="H355" s="59"/>
      <c r="I355" s="59"/>
      <c r="J355" s="44"/>
      <c r="K355" s="59"/>
      <c r="L355" s="59"/>
      <c r="M355" s="59"/>
      <c r="O355" s="44"/>
      <c r="R355" s="59"/>
    </row>
    <row r="356" spans="6:18" ht="12.75" customHeight="1">
      <c r="F356" s="59"/>
      <c r="G356" s="59"/>
      <c r="H356" s="59"/>
      <c r="I356" s="59"/>
      <c r="J356" s="44"/>
      <c r="K356" s="59"/>
      <c r="L356" s="59"/>
      <c r="M356" s="59"/>
      <c r="O356" s="44"/>
      <c r="R356" s="59"/>
    </row>
    <row r="357" spans="6:18" ht="12.75" customHeight="1">
      <c r="F357" s="59"/>
      <c r="G357" s="59"/>
      <c r="H357" s="59"/>
      <c r="I357" s="59"/>
      <c r="J357" s="44"/>
      <c r="K357" s="59"/>
      <c r="L357" s="59"/>
      <c r="M357" s="59"/>
      <c r="O357" s="44"/>
      <c r="R357" s="59"/>
    </row>
    <row r="358" spans="6:18" ht="12.75" customHeight="1">
      <c r="F358" s="59"/>
      <c r="G358" s="59"/>
      <c r="H358" s="59"/>
      <c r="I358" s="59"/>
      <c r="J358" s="44"/>
      <c r="K358" s="59"/>
      <c r="L358" s="59"/>
      <c r="M358" s="59"/>
      <c r="O358" s="44"/>
      <c r="R358" s="59"/>
    </row>
    <row r="359" spans="6:18" ht="12.75" customHeight="1">
      <c r="F359" s="59"/>
      <c r="G359" s="59"/>
      <c r="H359" s="59"/>
      <c r="I359" s="59"/>
      <c r="J359" s="44"/>
      <c r="K359" s="59"/>
      <c r="L359" s="59"/>
      <c r="M359" s="59"/>
      <c r="O359" s="44"/>
      <c r="R359" s="59"/>
    </row>
    <row r="360" spans="6:18" ht="12.75" customHeight="1">
      <c r="F360" s="59"/>
      <c r="G360" s="59"/>
      <c r="H360" s="59"/>
      <c r="I360" s="59"/>
      <c r="J360" s="44"/>
      <c r="K360" s="59"/>
      <c r="L360" s="59"/>
      <c r="M360" s="59"/>
      <c r="O360" s="44"/>
      <c r="R360" s="59"/>
    </row>
    <row r="361" spans="6:18" ht="12.75" customHeight="1">
      <c r="F361" s="59"/>
      <c r="G361" s="59"/>
      <c r="H361" s="59"/>
      <c r="I361" s="59"/>
      <c r="J361" s="44"/>
      <c r="K361" s="59"/>
      <c r="L361" s="59"/>
      <c r="M361" s="59"/>
      <c r="O361" s="44"/>
      <c r="R361" s="59"/>
    </row>
    <row r="362" spans="6:18" ht="12.75" customHeight="1">
      <c r="F362" s="59"/>
      <c r="G362" s="59"/>
      <c r="H362" s="59"/>
      <c r="I362" s="59"/>
      <c r="J362" s="44"/>
      <c r="K362" s="59"/>
      <c r="L362" s="59"/>
      <c r="M362" s="59"/>
      <c r="O362" s="44"/>
      <c r="R362" s="59"/>
    </row>
    <row r="363" spans="6:18" ht="12.75" customHeight="1">
      <c r="F363" s="59"/>
      <c r="G363" s="59"/>
      <c r="H363" s="59"/>
      <c r="I363" s="59"/>
      <c r="J363" s="44"/>
      <c r="K363" s="59"/>
      <c r="L363" s="59"/>
      <c r="M363" s="59"/>
      <c r="O363" s="44"/>
      <c r="R363" s="59"/>
    </row>
    <row r="364" spans="6:18" ht="12.75" customHeight="1">
      <c r="F364" s="59"/>
      <c r="G364" s="59"/>
      <c r="H364" s="59"/>
      <c r="I364" s="59"/>
      <c r="J364" s="44"/>
      <c r="K364" s="59"/>
      <c r="L364" s="59"/>
      <c r="M364" s="59"/>
      <c r="O364" s="44"/>
      <c r="R364" s="59"/>
    </row>
    <row r="365" spans="6:18" ht="12.75" customHeight="1">
      <c r="F365" s="59"/>
      <c r="G365" s="59"/>
      <c r="H365" s="59"/>
      <c r="I365" s="59"/>
      <c r="J365" s="44"/>
      <c r="K365" s="59"/>
      <c r="L365" s="59"/>
      <c r="M365" s="59"/>
      <c r="O365" s="44"/>
      <c r="R365" s="59"/>
    </row>
    <row r="366" spans="6:18" ht="12.75" customHeight="1">
      <c r="F366" s="59"/>
      <c r="G366" s="59"/>
      <c r="H366" s="59"/>
      <c r="I366" s="59"/>
      <c r="J366" s="44"/>
      <c r="K366" s="59"/>
      <c r="L366" s="59"/>
      <c r="M366" s="59"/>
      <c r="O366" s="44"/>
      <c r="R366" s="59"/>
    </row>
    <row r="367" spans="6:18" ht="12.75" customHeight="1">
      <c r="F367" s="59"/>
      <c r="G367" s="59"/>
      <c r="H367" s="59"/>
      <c r="I367" s="59"/>
      <c r="J367" s="44"/>
      <c r="K367" s="59"/>
      <c r="L367" s="59"/>
      <c r="M367" s="59"/>
      <c r="O367" s="44"/>
      <c r="R367" s="59"/>
    </row>
    <row r="368" spans="6:18" ht="12.75" customHeight="1">
      <c r="F368" s="59"/>
      <c r="G368" s="59"/>
      <c r="H368" s="59"/>
      <c r="I368" s="59"/>
      <c r="J368" s="44"/>
      <c r="K368" s="59"/>
      <c r="L368" s="59"/>
      <c r="M368" s="59"/>
      <c r="O368" s="44"/>
      <c r="R368" s="59"/>
    </row>
    <row r="369" spans="6:18" ht="12.75" customHeight="1">
      <c r="F369" s="59"/>
      <c r="G369" s="59"/>
      <c r="H369" s="59"/>
      <c r="I369" s="59"/>
      <c r="J369" s="44"/>
      <c r="K369" s="59"/>
      <c r="L369" s="59"/>
      <c r="M369" s="59"/>
      <c r="O369" s="44"/>
      <c r="R369" s="59"/>
    </row>
    <row r="370" spans="6:18" ht="12.75" customHeight="1">
      <c r="F370" s="59"/>
      <c r="G370" s="59"/>
      <c r="H370" s="59"/>
      <c r="I370" s="59"/>
      <c r="J370" s="44"/>
      <c r="K370" s="59"/>
      <c r="L370" s="59"/>
      <c r="M370" s="59"/>
      <c r="O370" s="44"/>
      <c r="R370" s="59"/>
    </row>
    <row r="371" spans="6:18" ht="12.75" customHeight="1">
      <c r="F371" s="59"/>
      <c r="G371" s="59"/>
      <c r="H371" s="59"/>
      <c r="I371" s="59"/>
      <c r="J371" s="44"/>
      <c r="K371" s="59"/>
      <c r="L371" s="59"/>
      <c r="M371" s="59"/>
      <c r="O371" s="44"/>
      <c r="R371" s="59"/>
    </row>
    <row r="372" spans="6:18" ht="12.75" customHeight="1">
      <c r="F372" s="59"/>
      <c r="G372" s="59"/>
      <c r="H372" s="59"/>
      <c r="I372" s="59"/>
      <c r="J372" s="44"/>
      <c r="K372" s="59"/>
      <c r="L372" s="59"/>
      <c r="M372" s="59"/>
      <c r="O372" s="44"/>
      <c r="R372" s="59"/>
    </row>
    <row r="373" spans="6:18" ht="12.75" customHeight="1">
      <c r="F373" s="59"/>
      <c r="G373" s="59"/>
      <c r="H373" s="59"/>
      <c r="I373" s="59"/>
      <c r="J373" s="44"/>
      <c r="K373" s="59"/>
      <c r="L373" s="59"/>
      <c r="M373" s="59"/>
      <c r="O373" s="44"/>
      <c r="R373" s="59"/>
    </row>
    <row r="374" spans="6:18" ht="12.75" customHeight="1">
      <c r="F374" s="59"/>
      <c r="G374" s="59"/>
      <c r="H374" s="59"/>
      <c r="I374" s="59"/>
      <c r="J374" s="44"/>
      <c r="K374" s="59"/>
      <c r="L374" s="59"/>
      <c r="M374" s="59"/>
      <c r="O374" s="44"/>
      <c r="R374" s="59"/>
    </row>
    <row r="375" spans="6:18" ht="12.75" customHeight="1">
      <c r="F375" s="59"/>
      <c r="G375" s="59"/>
      <c r="H375" s="59"/>
      <c r="I375" s="59"/>
      <c r="J375" s="44"/>
      <c r="K375" s="59"/>
      <c r="L375" s="59"/>
      <c r="M375" s="59"/>
      <c r="O375" s="44"/>
      <c r="R375" s="59"/>
    </row>
    <row r="376" spans="6:18" ht="12.75" customHeight="1">
      <c r="F376" s="59"/>
      <c r="G376" s="59"/>
      <c r="H376" s="59"/>
      <c r="I376" s="59"/>
      <c r="J376" s="44"/>
      <c r="K376" s="59"/>
      <c r="L376" s="59"/>
      <c r="M376" s="59"/>
      <c r="O376" s="44"/>
      <c r="R376" s="59"/>
    </row>
    <row r="377" spans="6:18" ht="12.75" customHeight="1">
      <c r="F377" s="59"/>
      <c r="G377" s="59"/>
      <c r="H377" s="59"/>
      <c r="I377" s="59"/>
      <c r="J377" s="44"/>
      <c r="K377" s="59"/>
      <c r="L377" s="59"/>
      <c r="M377" s="59"/>
      <c r="O377" s="44"/>
      <c r="R377" s="59"/>
    </row>
    <row r="378" spans="6:18" ht="12.75" customHeight="1">
      <c r="F378" s="59"/>
      <c r="G378" s="59"/>
      <c r="H378" s="59"/>
      <c r="I378" s="59"/>
      <c r="J378" s="44"/>
      <c r="K378" s="59"/>
      <c r="L378" s="59"/>
      <c r="M378" s="59"/>
      <c r="O378" s="44"/>
      <c r="R378" s="59"/>
    </row>
    <row r="379" spans="6:18" ht="12.75" customHeight="1">
      <c r="F379" s="59"/>
      <c r="G379" s="59"/>
      <c r="H379" s="59"/>
      <c r="I379" s="59"/>
      <c r="J379" s="44"/>
      <c r="K379" s="59"/>
      <c r="L379" s="59"/>
      <c r="M379" s="59"/>
      <c r="O379" s="44"/>
      <c r="R379" s="59"/>
    </row>
    <row r="380" spans="6:18" ht="12.75" customHeight="1">
      <c r="F380" s="59"/>
      <c r="G380" s="59"/>
      <c r="H380" s="59"/>
      <c r="I380" s="59"/>
      <c r="J380" s="44"/>
      <c r="K380" s="59"/>
      <c r="L380" s="59"/>
      <c r="M380" s="59"/>
      <c r="O380" s="44"/>
      <c r="R380" s="59"/>
    </row>
    <row r="381" spans="6:18" ht="12.75" customHeight="1">
      <c r="F381" s="59"/>
      <c r="G381" s="59"/>
      <c r="H381" s="59"/>
      <c r="I381" s="59"/>
      <c r="J381" s="44"/>
      <c r="K381" s="59"/>
      <c r="L381" s="59"/>
      <c r="M381" s="59"/>
      <c r="O381" s="44"/>
      <c r="R381" s="59"/>
    </row>
    <row r="382" spans="6:18" ht="12.75" customHeight="1">
      <c r="F382" s="59"/>
      <c r="G382" s="59"/>
      <c r="H382" s="59"/>
      <c r="I382" s="59"/>
      <c r="J382" s="44"/>
      <c r="K382" s="59"/>
      <c r="L382" s="59"/>
      <c r="M382" s="59"/>
      <c r="O382" s="44"/>
      <c r="R382" s="59"/>
    </row>
    <row r="383" spans="6:18" ht="12.75" customHeight="1">
      <c r="F383" s="59"/>
      <c r="G383" s="59"/>
      <c r="H383" s="59"/>
      <c r="I383" s="59"/>
      <c r="J383" s="44"/>
      <c r="K383" s="59"/>
      <c r="L383" s="59"/>
      <c r="M383" s="59"/>
      <c r="O383" s="44"/>
      <c r="R383" s="59"/>
    </row>
    <row r="384" spans="6:18" ht="12.75" customHeight="1">
      <c r="F384" s="59"/>
      <c r="G384" s="59"/>
      <c r="H384" s="59"/>
      <c r="I384" s="59"/>
      <c r="J384" s="44"/>
      <c r="K384" s="59"/>
      <c r="L384" s="59"/>
      <c r="M384" s="59"/>
      <c r="O384" s="44"/>
      <c r="R384" s="59"/>
    </row>
    <row r="385" spans="6:18" ht="12.75" customHeight="1">
      <c r="F385" s="59"/>
      <c r="G385" s="59"/>
      <c r="H385" s="59"/>
      <c r="I385" s="59"/>
      <c r="J385" s="44"/>
      <c r="K385" s="59"/>
      <c r="L385" s="59"/>
      <c r="M385" s="59"/>
      <c r="O385" s="44"/>
      <c r="R385" s="59"/>
    </row>
    <row r="386" spans="6:18" ht="12.75" customHeight="1">
      <c r="F386" s="59"/>
      <c r="G386" s="59"/>
      <c r="H386" s="59"/>
      <c r="I386" s="59"/>
      <c r="J386" s="44"/>
      <c r="K386" s="59"/>
      <c r="L386" s="59"/>
      <c r="M386" s="59"/>
      <c r="O386" s="44"/>
      <c r="R386" s="59"/>
    </row>
    <row r="387" spans="6:18" ht="12.75" customHeight="1">
      <c r="F387" s="59"/>
      <c r="G387" s="59"/>
      <c r="H387" s="59"/>
      <c r="I387" s="59"/>
      <c r="J387" s="44"/>
      <c r="K387" s="59"/>
      <c r="L387" s="59"/>
      <c r="M387" s="59"/>
      <c r="O387" s="44"/>
      <c r="R387" s="59"/>
    </row>
    <row r="388" spans="6:18" ht="12.75" customHeight="1">
      <c r="F388" s="59"/>
      <c r="G388" s="59"/>
      <c r="H388" s="59"/>
      <c r="I388" s="59"/>
      <c r="J388" s="44"/>
      <c r="K388" s="59"/>
      <c r="L388" s="59"/>
      <c r="M388" s="59"/>
      <c r="O388" s="44"/>
      <c r="R388" s="59"/>
    </row>
    <row r="389" spans="6:18" ht="12.75" customHeight="1">
      <c r="F389" s="59"/>
      <c r="G389" s="59"/>
      <c r="H389" s="59"/>
      <c r="I389" s="59"/>
      <c r="J389" s="44"/>
      <c r="K389" s="59"/>
      <c r="L389" s="59"/>
      <c r="M389" s="59"/>
      <c r="O389" s="44"/>
      <c r="R389" s="59"/>
    </row>
    <row r="390" spans="6:18" ht="12.75" customHeight="1">
      <c r="F390" s="59"/>
      <c r="G390" s="59"/>
      <c r="H390" s="59"/>
      <c r="I390" s="59"/>
      <c r="J390" s="44"/>
      <c r="K390" s="59"/>
      <c r="L390" s="59"/>
      <c r="M390" s="59"/>
      <c r="O390" s="44"/>
      <c r="R390" s="59"/>
    </row>
    <row r="391" spans="6:18" ht="12.75" customHeight="1">
      <c r="F391" s="59"/>
      <c r="G391" s="59"/>
      <c r="H391" s="59"/>
      <c r="I391" s="59"/>
      <c r="J391" s="44"/>
      <c r="K391" s="59"/>
      <c r="L391" s="59"/>
      <c r="M391" s="59"/>
      <c r="O391" s="44"/>
      <c r="R391" s="59"/>
    </row>
    <row r="392" spans="6:18" ht="12.75" customHeight="1">
      <c r="F392" s="59"/>
      <c r="G392" s="59"/>
      <c r="H392" s="59"/>
      <c r="I392" s="59"/>
      <c r="J392" s="44"/>
      <c r="K392" s="59"/>
      <c r="L392" s="59"/>
      <c r="M392" s="59"/>
      <c r="O392" s="44"/>
      <c r="R392" s="59"/>
    </row>
    <row r="393" spans="6:18" ht="12.75" customHeight="1">
      <c r="F393" s="59"/>
      <c r="G393" s="59"/>
      <c r="H393" s="59"/>
      <c r="I393" s="59"/>
      <c r="J393" s="44"/>
      <c r="K393" s="59"/>
      <c r="L393" s="59"/>
      <c r="M393" s="59"/>
      <c r="O393" s="44"/>
      <c r="R393" s="59"/>
    </row>
    <row r="394" spans="6:18" ht="12.75" customHeight="1">
      <c r="F394" s="59"/>
      <c r="G394" s="59"/>
      <c r="H394" s="59"/>
      <c r="I394" s="59"/>
      <c r="J394" s="44"/>
      <c r="K394" s="59"/>
      <c r="L394" s="59"/>
      <c r="M394" s="59"/>
      <c r="O394" s="44"/>
      <c r="R394" s="59"/>
    </row>
    <row r="395" spans="6:18" ht="12.75" customHeight="1">
      <c r="F395" s="59"/>
      <c r="G395" s="59"/>
      <c r="H395" s="59"/>
      <c r="I395" s="59"/>
      <c r="J395" s="44"/>
      <c r="K395" s="59"/>
      <c r="L395" s="59"/>
      <c r="M395" s="59"/>
      <c r="O395" s="44"/>
      <c r="R395" s="59"/>
    </row>
    <row r="396" spans="6:18" ht="12.75" customHeight="1">
      <c r="F396" s="59"/>
      <c r="G396" s="59"/>
      <c r="H396" s="59"/>
      <c r="I396" s="59"/>
      <c r="J396" s="44"/>
      <c r="K396" s="59"/>
      <c r="L396" s="59"/>
      <c r="M396" s="59"/>
      <c r="O396" s="44"/>
      <c r="R396" s="59"/>
    </row>
    <row r="397" spans="6:18" ht="12.75" customHeight="1">
      <c r="F397" s="59"/>
      <c r="G397" s="59"/>
      <c r="H397" s="59"/>
      <c r="I397" s="59"/>
      <c r="J397" s="44"/>
      <c r="K397" s="59"/>
      <c r="L397" s="59"/>
      <c r="M397" s="59"/>
      <c r="O397" s="44"/>
      <c r="R397" s="59"/>
    </row>
    <row r="398" spans="6:18" ht="12.75" customHeight="1">
      <c r="F398" s="59"/>
      <c r="G398" s="59"/>
      <c r="H398" s="59"/>
      <c r="I398" s="59"/>
      <c r="J398" s="44"/>
      <c r="K398" s="59"/>
      <c r="L398" s="59"/>
      <c r="M398" s="59"/>
      <c r="O398" s="44"/>
      <c r="R398" s="59"/>
    </row>
    <row r="399" spans="6:18" ht="12.75" customHeight="1">
      <c r="F399" s="59"/>
      <c r="G399" s="59"/>
      <c r="H399" s="59"/>
      <c r="I399" s="59"/>
      <c r="J399" s="44"/>
      <c r="K399" s="59"/>
      <c r="L399" s="59"/>
      <c r="M399" s="59"/>
      <c r="O399" s="44"/>
      <c r="R399" s="59"/>
    </row>
    <row r="400" spans="6:18" ht="12.75" customHeight="1">
      <c r="F400" s="59"/>
      <c r="G400" s="59"/>
      <c r="H400" s="59"/>
      <c r="I400" s="59"/>
      <c r="J400" s="44"/>
      <c r="K400" s="59"/>
      <c r="L400" s="59"/>
      <c r="M400" s="59"/>
      <c r="O400" s="44"/>
      <c r="R400" s="59"/>
    </row>
    <row r="401" spans="6:18" ht="12.75" customHeight="1">
      <c r="F401" s="59"/>
      <c r="G401" s="59"/>
      <c r="H401" s="59"/>
      <c r="I401" s="59"/>
      <c r="J401" s="44"/>
      <c r="K401" s="59"/>
      <c r="L401" s="59"/>
      <c r="M401" s="59"/>
      <c r="O401" s="44"/>
      <c r="R401" s="59"/>
    </row>
    <row r="402" spans="6:18" ht="12.75" customHeight="1">
      <c r="F402" s="59"/>
      <c r="G402" s="59"/>
      <c r="H402" s="59"/>
      <c r="I402" s="59"/>
      <c r="J402" s="44"/>
      <c r="K402" s="59"/>
      <c r="L402" s="59"/>
      <c r="M402" s="59"/>
      <c r="O402" s="44"/>
      <c r="R402" s="59"/>
    </row>
    <row r="403" spans="6:18" ht="12.75" customHeight="1">
      <c r="F403" s="59"/>
      <c r="G403" s="59"/>
      <c r="H403" s="59"/>
      <c r="I403" s="59"/>
      <c r="J403" s="44"/>
      <c r="K403" s="59"/>
      <c r="L403" s="59"/>
      <c r="M403" s="59"/>
      <c r="O403" s="44"/>
      <c r="R403" s="59"/>
    </row>
    <row r="404" spans="6:18" ht="12.75" customHeight="1">
      <c r="F404" s="59"/>
      <c r="G404" s="59"/>
      <c r="H404" s="59"/>
      <c r="I404" s="59"/>
      <c r="J404" s="44"/>
      <c r="K404" s="59"/>
      <c r="L404" s="59"/>
      <c r="M404" s="59"/>
      <c r="O404" s="44"/>
      <c r="R404" s="59"/>
    </row>
    <row r="405" spans="6:18" ht="12.75" customHeight="1">
      <c r="F405" s="59"/>
      <c r="G405" s="59"/>
      <c r="H405" s="59"/>
      <c r="I405" s="59"/>
      <c r="J405" s="44"/>
      <c r="K405" s="59"/>
      <c r="L405" s="59"/>
      <c r="M405" s="59"/>
      <c r="O405" s="44"/>
      <c r="R405" s="59"/>
    </row>
    <row r="406" spans="6:18" ht="12.75" customHeight="1">
      <c r="F406" s="59"/>
      <c r="G406" s="59"/>
      <c r="H406" s="59"/>
      <c r="I406" s="59"/>
      <c r="J406" s="44"/>
      <c r="K406" s="59"/>
      <c r="L406" s="59"/>
      <c r="M406" s="59"/>
      <c r="O406" s="44"/>
      <c r="R406" s="59"/>
    </row>
    <row r="407" spans="6:18" ht="12.75" customHeight="1">
      <c r="F407" s="59"/>
      <c r="G407" s="59"/>
      <c r="H407" s="59"/>
      <c r="I407" s="59"/>
      <c r="J407" s="44"/>
      <c r="K407" s="59"/>
      <c r="L407" s="59"/>
      <c r="M407" s="59"/>
      <c r="O407" s="44"/>
      <c r="R407" s="59"/>
    </row>
    <row r="408" spans="6:18" ht="12.75" customHeight="1">
      <c r="F408" s="59"/>
      <c r="G408" s="59"/>
      <c r="H408" s="59"/>
      <c r="I408" s="59"/>
      <c r="J408" s="44"/>
      <c r="K408" s="59"/>
      <c r="L408" s="59"/>
      <c r="M408" s="59"/>
      <c r="O408" s="44"/>
      <c r="R408" s="59"/>
    </row>
    <row r="409" spans="6:18" ht="12.75" customHeight="1">
      <c r="F409" s="59"/>
      <c r="G409" s="59"/>
      <c r="H409" s="59"/>
      <c r="I409" s="59"/>
      <c r="J409" s="44"/>
      <c r="K409" s="59"/>
      <c r="L409" s="59"/>
      <c r="M409" s="59"/>
      <c r="O409" s="44"/>
      <c r="R409" s="59"/>
    </row>
    <row r="410" spans="6:18" ht="12.75" customHeight="1">
      <c r="F410" s="59"/>
      <c r="G410" s="59"/>
      <c r="H410" s="59"/>
      <c r="I410" s="59"/>
      <c r="J410" s="44"/>
      <c r="K410" s="59"/>
      <c r="L410" s="59"/>
      <c r="M410" s="59"/>
      <c r="O410" s="44"/>
      <c r="R410" s="59"/>
    </row>
    <row r="411" spans="6:18" ht="12.75" customHeight="1">
      <c r="F411" s="59"/>
      <c r="G411" s="59"/>
      <c r="H411" s="59"/>
      <c r="I411" s="59"/>
      <c r="J411" s="44"/>
      <c r="K411" s="59"/>
      <c r="L411" s="59"/>
      <c r="M411" s="59"/>
      <c r="O411" s="44"/>
      <c r="R411" s="59"/>
    </row>
    <row r="412" spans="6:18" ht="12.75" customHeight="1">
      <c r="F412" s="59"/>
      <c r="G412" s="59"/>
      <c r="H412" s="59"/>
      <c r="I412" s="59"/>
      <c r="J412" s="44"/>
      <c r="K412" s="59"/>
      <c r="L412" s="59"/>
      <c r="M412" s="59"/>
      <c r="O412" s="44"/>
      <c r="R412" s="59"/>
    </row>
    <row r="413" spans="6:18" ht="12.75" customHeight="1">
      <c r="F413" s="59"/>
      <c r="G413" s="59"/>
      <c r="H413" s="59"/>
      <c r="I413" s="59"/>
      <c r="J413" s="44"/>
      <c r="K413" s="59"/>
      <c r="L413" s="59"/>
      <c r="M413" s="59"/>
      <c r="O413" s="44"/>
      <c r="R413" s="59"/>
    </row>
    <row r="414" spans="6:18" ht="12.75" customHeight="1">
      <c r="F414" s="59"/>
      <c r="G414" s="59"/>
      <c r="H414" s="59"/>
      <c r="I414" s="59"/>
      <c r="J414" s="44"/>
      <c r="K414" s="59"/>
      <c r="L414" s="59"/>
      <c r="M414" s="59"/>
      <c r="O414" s="44"/>
      <c r="R414" s="59"/>
    </row>
    <row r="415" spans="6:18" ht="12.75" customHeight="1">
      <c r="F415" s="59"/>
      <c r="G415" s="59"/>
      <c r="H415" s="59"/>
      <c r="I415" s="59"/>
      <c r="J415" s="44"/>
      <c r="K415" s="59"/>
      <c r="L415" s="59"/>
      <c r="M415" s="59"/>
      <c r="O415" s="44"/>
      <c r="R415" s="59"/>
    </row>
    <row r="416" spans="6:18" ht="12.75" customHeight="1">
      <c r="F416" s="59"/>
      <c r="G416" s="59"/>
      <c r="H416" s="59"/>
      <c r="I416" s="59"/>
      <c r="J416" s="44"/>
      <c r="K416" s="59"/>
      <c r="L416" s="59"/>
      <c r="M416" s="59"/>
      <c r="O416" s="44"/>
      <c r="R416" s="59"/>
    </row>
    <row r="417" spans="6:18" ht="12.75" customHeight="1">
      <c r="F417" s="59"/>
      <c r="G417" s="59"/>
      <c r="H417" s="59"/>
      <c r="I417" s="59"/>
      <c r="J417" s="44"/>
      <c r="K417" s="59"/>
      <c r="L417" s="59"/>
      <c r="M417" s="59"/>
      <c r="O417" s="44"/>
      <c r="R417" s="59"/>
    </row>
    <row r="418" spans="6:18" ht="12.75" customHeight="1">
      <c r="F418" s="59"/>
      <c r="G418" s="59"/>
      <c r="H418" s="59"/>
      <c r="I418" s="59"/>
      <c r="J418" s="44"/>
      <c r="K418" s="59"/>
      <c r="L418" s="59"/>
      <c r="M418" s="59"/>
      <c r="O418" s="44"/>
      <c r="R418" s="59"/>
    </row>
    <row r="419" spans="6:18" ht="12.75" customHeight="1">
      <c r="F419" s="59"/>
      <c r="G419" s="59"/>
      <c r="H419" s="59"/>
      <c r="I419" s="59"/>
      <c r="J419" s="44"/>
      <c r="K419" s="59"/>
      <c r="L419" s="59"/>
      <c r="M419" s="59"/>
      <c r="O419" s="44"/>
      <c r="R419" s="59"/>
    </row>
    <row r="420" spans="6:18" ht="12.75" customHeight="1">
      <c r="F420" s="59"/>
      <c r="G420" s="59"/>
      <c r="H420" s="59"/>
      <c r="I420" s="59"/>
      <c r="J420" s="44"/>
      <c r="K420" s="59"/>
      <c r="L420" s="59"/>
      <c r="M420" s="59"/>
      <c r="O420" s="44"/>
      <c r="R420" s="59"/>
    </row>
    <row r="421" spans="6:18" ht="12.75" customHeight="1">
      <c r="F421" s="59"/>
      <c r="G421" s="59"/>
      <c r="H421" s="59"/>
      <c r="I421" s="59"/>
      <c r="J421" s="44"/>
      <c r="K421" s="59"/>
      <c r="L421" s="59"/>
      <c r="M421" s="59"/>
      <c r="O421" s="44"/>
      <c r="R421" s="59"/>
    </row>
    <row r="422" spans="6:18" ht="12.75" customHeight="1">
      <c r="F422" s="59"/>
      <c r="G422" s="59"/>
      <c r="H422" s="59"/>
      <c r="I422" s="59"/>
      <c r="J422" s="44"/>
      <c r="K422" s="59"/>
      <c r="L422" s="59"/>
      <c r="M422" s="59"/>
      <c r="O422" s="44"/>
      <c r="R422" s="59"/>
    </row>
    <row r="423" spans="6:18" ht="12.75" customHeight="1">
      <c r="F423" s="59"/>
      <c r="G423" s="59"/>
      <c r="H423" s="59"/>
      <c r="I423" s="59"/>
      <c r="J423" s="44"/>
      <c r="K423" s="59"/>
      <c r="L423" s="59"/>
      <c r="M423" s="59"/>
      <c r="O423" s="44"/>
      <c r="R423" s="59"/>
    </row>
    <row r="424" spans="6:18" ht="12.75" customHeight="1">
      <c r="F424" s="59"/>
      <c r="G424" s="59"/>
      <c r="H424" s="59"/>
      <c r="I424" s="59"/>
      <c r="J424" s="44"/>
      <c r="K424" s="59"/>
      <c r="L424" s="59"/>
      <c r="M424" s="59"/>
      <c r="O424" s="44"/>
      <c r="R424" s="59"/>
    </row>
    <row r="425" spans="6:18" ht="12.75" customHeight="1">
      <c r="F425" s="59"/>
      <c r="G425" s="59"/>
      <c r="H425" s="59"/>
      <c r="I425" s="59"/>
      <c r="J425" s="44"/>
      <c r="K425" s="59"/>
      <c r="L425" s="59"/>
      <c r="M425" s="59"/>
      <c r="O425" s="44"/>
      <c r="R425" s="59"/>
    </row>
    <row r="426" spans="6:18" ht="12.75" customHeight="1">
      <c r="F426" s="59"/>
      <c r="G426" s="59"/>
      <c r="H426" s="59"/>
      <c r="I426" s="59"/>
      <c r="J426" s="44"/>
      <c r="K426" s="59"/>
      <c r="L426" s="59"/>
      <c r="M426" s="59"/>
      <c r="O426" s="44"/>
      <c r="R426" s="59"/>
    </row>
    <row r="427" spans="6:18" ht="12.75" customHeight="1">
      <c r="F427" s="59"/>
      <c r="G427" s="59"/>
      <c r="H427" s="59"/>
      <c r="I427" s="59"/>
      <c r="J427" s="44"/>
      <c r="K427" s="59"/>
      <c r="L427" s="59"/>
      <c r="M427" s="59"/>
      <c r="O427" s="44"/>
      <c r="R427" s="59"/>
    </row>
    <row r="428" spans="6:18" ht="12.75" customHeight="1">
      <c r="F428" s="59"/>
      <c r="G428" s="59"/>
      <c r="H428" s="59"/>
      <c r="I428" s="59"/>
      <c r="J428" s="44"/>
      <c r="K428" s="59"/>
      <c r="L428" s="59"/>
      <c r="M428" s="59"/>
      <c r="O428" s="44"/>
      <c r="R428" s="59"/>
    </row>
    <row r="429" spans="6:18" ht="12.75" customHeight="1">
      <c r="F429" s="59"/>
      <c r="G429" s="59"/>
      <c r="H429" s="59"/>
      <c r="I429" s="59"/>
      <c r="J429" s="44"/>
      <c r="K429" s="59"/>
      <c r="L429" s="59"/>
      <c r="M429" s="59"/>
      <c r="O429" s="44"/>
      <c r="R429" s="59"/>
    </row>
    <row r="430" spans="6:18" ht="12.75" customHeight="1">
      <c r="F430" s="59"/>
      <c r="G430" s="59"/>
      <c r="H430" s="59"/>
      <c r="I430" s="59"/>
      <c r="J430" s="44"/>
      <c r="K430" s="59"/>
      <c r="L430" s="59"/>
      <c r="M430" s="59"/>
      <c r="O430" s="44"/>
      <c r="R430" s="59"/>
    </row>
    <row r="431" spans="6:18" ht="12.75" customHeight="1">
      <c r="F431" s="59"/>
      <c r="G431" s="59"/>
      <c r="H431" s="59"/>
      <c r="I431" s="59"/>
      <c r="J431" s="44"/>
      <c r="K431" s="59"/>
      <c r="L431" s="59"/>
      <c r="M431" s="59"/>
      <c r="O431" s="44"/>
      <c r="R431" s="59"/>
    </row>
    <row r="432" spans="6:18" ht="12.75" customHeight="1">
      <c r="F432" s="59"/>
      <c r="G432" s="59"/>
      <c r="H432" s="59"/>
      <c r="I432" s="59"/>
      <c r="J432" s="44"/>
      <c r="K432" s="59"/>
      <c r="L432" s="59"/>
      <c r="M432" s="59"/>
      <c r="O432" s="44"/>
      <c r="R432" s="59"/>
    </row>
    <row r="433" spans="6:18" ht="12.75" customHeight="1">
      <c r="F433" s="59"/>
      <c r="G433" s="59"/>
      <c r="H433" s="59"/>
      <c r="I433" s="59"/>
      <c r="J433" s="44"/>
      <c r="K433" s="59"/>
      <c r="L433" s="59"/>
      <c r="M433" s="59"/>
      <c r="O433" s="44"/>
      <c r="R433" s="59"/>
    </row>
    <row r="434" spans="6:18" ht="12.75" customHeight="1">
      <c r="F434" s="59"/>
      <c r="G434" s="59"/>
      <c r="H434" s="59"/>
      <c r="I434" s="59"/>
      <c r="J434" s="44"/>
      <c r="K434" s="59"/>
      <c r="L434" s="59"/>
      <c r="M434" s="59"/>
      <c r="O434" s="44"/>
      <c r="R434" s="59"/>
    </row>
    <row r="435" spans="6:18" ht="12.75" customHeight="1">
      <c r="F435" s="59"/>
      <c r="G435" s="59"/>
      <c r="H435" s="59"/>
      <c r="I435" s="59"/>
      <c r="J435" s="44"/>
      <c r="K435" s="59"/>
      <c r="L435" s="59"/>
      <c r="M435" s="59"/>
      <c r="O435" s="44"/>
      <c r="R435" s="59"/>
    </row>
    <row r="436" spans="6:18" ht="12.75" customHeight="1">
      <c r="F436" s="59"/>
      <c r="G436" s="59"/>
      <c r="H436" s="59"/>
      <c r="I436" s="59"/>
      <c r="J436" s="44"/>
      <c r="K436" s="59"/>
      <c r="L436" s="59"/>
      <c r="M436" s="59"/>
      <c r="O436" s="44"/>
      <c r="R436" s="59"/>
    </row>
    <row r="437" spans="6:18" ht="12.75" customHeight="1">
      <c r="F437" s="59"/>
      <c r="G437" s="59"/>
      <c r="H437" s="59"/>
      <c r="I437" s="59"/>
      <c r="J437" s="44"/>
      <c r="K437" s="59"/>
      <c r="L437" s="59"/>
      <c r="M437" s="59"/>
      <c r="O437" s="44"/>
      <c r="R437" s="59"/>
    </row>
    <row r="438" spans="6:18" ht="12.75" customHeight="1">
      <c r="F438" s="59"/>
      <c r="G438" s="59"/>
      <c r="H438" s="59"/>
      <c r="I438" s="59"/>
      <c r="J438" s="44"/>
      <c r="K438" s="59"/>
      <c r="L438" s="59"/>
      <c r="M438" s="59"/>
      <c r="O438" s="44"/>
      <c r="R438" s="59"/>
    </row>
    <row r="439" spans="6:18" ht="12.75" customHeight="1">
      <c r="F439" s="59"/>
      <c r="G439" s="59"/>
      <c r="H439" s="59"/>
      <c r="I439" s="59"/>
      <c r="J439" s="44"/>
      <c r="K439" s="59"/>
      <c r="L439" s="59"/>
      <c r="M439" s="59"/>
      <c r="O439" s="44"/>
      <c r="R439" s="59"/>
    </row>
    <row r="440" spans="6:18" ht="12.75" customHeight="1">
      <c r="F440" s="59"/>
      <c r="G440" s="59"/>
      <c r="H440" s="59"/>
      <c r="I440" s="59"/>
      <c r="J440" s="44"/>
      <c r="K440" s="59"/>
      <c r="L440" s="59"/>
      <c r="M440" s="59"/>
      <c r="O440" s="44"/>
      <c r="R440" s="59"/>
    </row>
    <row r="441" spans="6:18" ht="12.75" customHeight="1">
      <c r="F441" s="59"/>
      <c r="G441" s="59"/>
      <c r="H441" s="59"/>
      <c r="I441" s="59"/>
      <c r="J441" s="44"/>
      <c r="K441" s="59"/>
      <c r="L441" s="59"/>
      <c r="M441" s="59"/>
      <c r="O441" s="44"/>
      <c r="R441" s="59"/>
    </row>
    <row r="442" spans="6:18" ht="12.75" customHeight="1">
      <c r="F442" s="59"/>
      <c r="G442" s="59"/>
      <c r="H442" s="59"/>
      <c r="I442" s="59"/>
      <c r="J442" s="44"/>
      <c r="K442" s="59"/>
      <c r="L442" s="59"/>
      <c r="M442" s="59"/>
      <c r="O442" s="44"/>
      <c r="R442" s="59"/>
    </row>
    <row r="443" spans="6:18" ht="12.75" customHeight="1">
      <c r="F443" s="59"/>
      <c r="G443" s="59"/>
      <c r="H443" s="59"/>
      <c r="I443" s="59"/>
      <c r="J443" s="44"/>
      <c r="K443" s="59"/>
      <c r="L443" s="59"/>
      <c r="M443" s="59"/>
      <c r="O443" s="44"/>
      <c r="R443" s="59"/>
    </row>
    <row r="444" spans="6:18" ht="12.75" customHeight="1">
      <c r="F444" s="59"/>
      <c r="G444" s="59"/>
      <c r="H444" s="59"/>
      <c r="I444" s="59"/>
      <c r="J444" s="44"/>
      <c r="K444" s="59"/>
      <c r="L444" s="59"/>
      <c r="M444" s="59"/>
      <c r="O444" s="44"/>
      <c r="R444" s="59"/>
    </row>
    <row r="445" spans="6:18" ht="12.75" customHeight="1">
      <c r="F445" s="59"/>
      <c r="G445" s="59"/>
      <c r="H445" s="59"/>
      <c r="I445" s="59"/>
      <c r="J445" s="44"/>
      <c r="K445" s="59"/>
      <c r="L445" s="59"/>
      <c r="M445" s="59"/>
      <c r="O445" s="44"/>
      <c r="R445" s="59"/>
    </row>
    <row r="446" spans="6:18" ht="12.75" customHeight="1">
      <c r="F446" s="59"/>
      <c r="G446" s="59"/>
      <c r="H446" s="59"/>
      <c r="I446" s="59"/>
      <c r="J446" s="44"/>
      <c r="K446" s="59"/>
      <c r="L446" s="59"/>
      <c r="M446" s="59"/>
      <c r="O446" s="44"/>
      <c r="R446" s="59"/>
    </row>
    <row r="447" spans="6:18" ht="12.75" customHeight="1">
      <c r="F447" s="59"/>
      <c r="G447" s="59"/>
      <c r="H447" s="59"/>
      <c r="I447" s="59"/>
      <c r="J447" s="44"/>
      <c r="K447" s="59"/>
      <c r="L447" s="59"/>
      <c r="M447" s="59"/>
      <c r="O447" s="44"/>
      <c r="R447" s="59"/>
    </row>
    <row r="448" spans="6:18" ht="12.75" customHeight="1">
      <c r="F448" s="59"/>
      <c r="G448" s="59"/>
      <c r="H448" s="59"/>
      <c r="I448" s="59"/>
      <c r="J448" s="44"/>
      <c r="K448" s="59"/>
      <c r="L448" s="59"/>
      <c r="M448" s="59"/>
      <c r="O448" s="44"/>
      <c r="R448" s="59"/>
    </row>
    <row r="449" spans="6:18" ht="12.75" customHeight="1">
      <c r="F449" s="59"/>
      <c r="G449" s="59"/>
      <c r="H449" s="59"/>
      <c r="I449" s="59"/>
      <c r="J449" s="44"/>
      <c r="K449" s="59"/>
      <c r="L449" s="59"/>
      <c r="M449" s="59"/>
      <c r="O449" s="44"/>
      <c r="R449" s="59"/>
    </row>
    <row r="450" spans="6:18" ht="12.75" customHeight="1">
      <c r="F450" s="59"/>
      <c r="G450" s="59"/>
      <c r="H450" s="59"/>
      <c r="I450" s="59"/>
      <c r="J450" s="44"/>
      <c r="K450" s="59"/>
      <c r="L450" s="59"/>
      <c r="M450" s="59"/>
      <c r="O450" s="44"/>
      <c r="R450" s="59"/>
    </row>
    <row r="451" spans="6:18" ht="12.75" customHeight="1">
      <c r="F451" s="59"/>
      <c r="G451" s="59"/>
      <c r="H451" s="59"/>
      <c r="I451" s="59"/>
      <c r="J451" s="44"/>
      <c r="K451" s="59"/>
      <c r="L451" s="59"/>
      <c r="M451" s="59"/>
      <c r="O451" s="44"/>
      <c r="R451" s="59"/>
    </row>
    <row r="452" spans="6:18" ht="12.75" customHeight="1">
      <c r="F452" s="59"/>
      <c r="G452" s="59"/>
      <c r="H452" s="59"/>
      <c r="I452" s="59"/>
      <c r="J452" s="44"/>
      <c r="K452" s="59"/>
      <c r="L452" s="59"/>
      <c r="M452" s="59"/>
      <c r="O452" s="44"/>
      <c r="R452" s="59"/>
    </row>
    <row r="453" spans="6:18" ht="12.75" customHeight="1">
      <c r="F453" s="59"/>
      <c r="G453" s="59"/>
      <c r="H453" s="59"/>
      <c r="I453" s="59"/>
      <c r="J453" s="44"/>
      <c r="K453" s="59"/>
      <c r="L453" s="59"/>
      <c r="M453" s="59"/>
      <c r="O453" s="44"/>
      <c r="R453" s="59"/>
    </row>
    <row r="454" spans="6:18" ht="12.75" customHeight="1">
      <c r="F454" s="59"/>
      <c r="G454" s="59"/>
      <c r="H454" s="59"/>
      <c r="I454" s="59"/>
      <c r="J454" s="44"/>
      <c r="K454" s="59"/>
      <c r="L454" s="59"/>
      <c r="M454" s="59"/>
      <c r="O454" s="44"/>
      <c r="R454" s="59"/>
    </row>
    <row r="455" spans="6:18" ht="12.75" customHeight="1">
      <c r="F455" s="59"/>
      <c r="G455" s="59"/>
      <c r="H455" s="59"/>
      <c r="I455" s="59"/>
      <c r="J455" s="44"/>
      <c r="K455" s="59"/>
      <c r="L455" s="59"/>
      <c r="M455" s="59"/>
      <c r="O455" s="44"/>
      <c r="R455" s="59"/>
    </row>
    <row r="456" spans="6:18" ht="12.75" customHeight="1">
      <c r="F456" s="59"/>
      <c r="G456" s="59"/>
      <c r="H456" s="59"/>
      <c r="I456" s="59"/>
      <c r="J456" s="44"/>
      <c r="K456" s="59"/>
      <c r="L456" s="59"/>
      <c r="M456" s="59"/>
      <c r="O456" s="44"/>
      <c r="R456" s="59"/>
    </row>
    <row r="457" spans="6:18" ht="12.75" customHeight="1">
      <c r="F457" s="59"/>
      <c r="G457" s="59"/>
      <c r="H457" s="59"/>
      <c r="I457" s="59"/>
      <c r="J457" s="44"/>
      <c r="K457" s="59"/>
      <c r="L457" s="59"/>
      <c r="M457" s="59"/>
      <c r="O457" s="44"/>
      <c r="R457" s="59"/>
    </row>
    <row r="458" spans="6:18" ht="12.75" customHeight="1">
      <c r="F458" s="59"/>
      <c r="G458" s="59"/>
      <c r="H458" s="59"/>
      <c r="I458" s="59"/>
      <c r="J458" s="44"/>
      <c r="K458" s="59"/>
      <c r="L458" s="59"/>
      <c r="M458" s="59"/>
      <c r="O458" s="44"/>
      <c r="R458" s="59"/>
    </row>
    <row r="459" spans="6:18" ht="12.75" customHeight="1">
      <c r="F459" s="59"/>
      <c r="G459" s="59"/>
      <c r="H459" s="59"/>
      <c r="I459" s="59"/>
      <c r="J459" s="44"/>
      <c r="K459" s="59"/>
      <c r="L459" s="59"/>
      <c r="M459" s="59"/>
      <c r="O459" s="44"/>
      <c r="R459" s="59"/>
    </row>
    <row r="460" spans="6:18" ht="12.75" customHeight="1">
      <c r="F460" s="59"/>
      <c r="G460" s="59"/>
      <c r="H460" s="59"/>
      <c r="I460" s="59"/>
      <c r="J460" s="44"/>
      <c r="K460" s="59"/>
      <c r="L460" s="59"/>
      <c r="M460" s="59"/>
      <c r="O460" s="44"/>
      <c r="R460" s="59"/>
    </row>
    <row r="461" spans="6:18" ht="12.75" customHeight="1">
      <c r="F461" s="59"/>
      <c r="G461" s="59"/>
      <c r="H461" s="59"/>
      <c r="I461" s="59"/>
      <c r="J461" s="44"/>
      <c r="K461" s="59"/>
      <c r="L461" s="59"/>
      <c r="M461" s="59"/>
      <c r="O461" s="44"/>
      <c r="R461" s="59"/>
    </row>
    <row r="462" spans="6:18" ht="12.75" customHeight="1">
      <c r="F462" s="59"/>
      <c r="G462" s="59"/>
      <c r="H462" s="59"/>
      <c r="I462" s="59"/>
      <c r="J462" s="44"/>
      <c r="K462" s="59"/>
      <c r="L462" s="59"/>
      <c r="M462" s="59"/>
      <c r="O462" s="44"/>
      <c r="R462" s="59"/>
    </row>
    <row r="463" spans="6:18" ht="12.75" customHeight="1">
      <c r="F463" s="59"/>
      <c r="G463" s="59"/>
      <c r="H463" s="59"/>
      <c r="I463" s="59"/>
      <c r="J463" s="44"/>
      <c r="K463" s="59"/>
      <c r="L463" s="59"/>
      <c r="M463" s="59"/>
      <c r="O463" s="44"/>
      <c r="R463" s="59"/>
    </row>
    <row r="464" spans="6:18" ht="12.75" customHeight="1">
      <c r="F464" s="59"/>
      <c r="G464" s="59"/>
      <c r="H464" s="59"/>
      <c r="I464" s="59"/>
      <c r="J464" s="44"/>
      <c r="K464" s="59"/>
      <c r="L464" s="59"/>
      <c r="M464" s="59"/>
      <c r="O464" s="44"/>
      <c r="R464" s="59"/>
    </row>
    <row r="465" spans="6:18" ht="12.75" customHeight="1">
      <c r="F465" s="59"/>
      <c r="G465" s="59"/>
      <c r="H465" s="59"/>
      <c r="I465" s="59"/>
      <c r="J465" s="44"/>
      <c r="K465" s="59"/>
      <c r="L465" s="59"/>
      <c r="M465" s="59"/>
      <c r="O465" s="44"/>
      <c r="R465" s="59"/>
    </row>
    <row r="466" spans="6:18" ht="12.75" customHeight="1">
      <c r="F466" s="59"/>
      <c r="G466" s="59"/>
      <c r="H466" s="59"/>
      <c r="I466" s="59"/>
      <c r="J466" s="44"/>
      <c r="K466" s="59"/>
      <c r="L466" s="59"/>
      <c r="M466" s="59"/>
      <c r="O466" s="44"/>
      <c r="R466" s="59"/>
    </row>
    <row r="467" spans="6:18" ht="12.75" customHeight="1">
      <c r="F467" s="59"/>
      <c r="G467" s="59"/>
      <c r="H467" s="59"/>
      <c r="I467" s="59"/>
      <c r="J467" s="44"/>
      <c r="K467" s="59"/>
      <c r="L467" s="59"/>
      <c r="M467" s="59"/>
      <c r="O467" s="44"/>
      <c r="R467" s="59"/>
    </row>
    <row r="468" spans="6:18" ht="12.75" customHeight="1">
      <c r="F468" s="59"/>
      <c r="G468" s="59"/>
      <c r="H468" s="59"/>
      <c r="I468" s="59"/>
      <c r="J468" s="44"/>
      <c r="K468" s="59"/>
      <c r="L468" s="59"/>
      <c r="M468" s="59"/>
      <c r="O468" s="44"/>
      <c r="R468" s="59"/>
    </row>
    <row r="469" spans="6:18" ht="12.75" customHeight="1">
      <c r="F469" s="59"/>
      <c r="G469" s="59"/>
      <c r="H469" s="59"/>
      <c r="I469" s="59"/>
      <c r="J469" s="44"/>
      <c r="K469" s="59"/>
      <c r="L469" s="59"/>
      <c r="M469" s="59"/>
      <c r="O469" s="44"/>
      <c r="R469" s="59"/>
    </row>
    <row r="470" spans="6:18" ht="12.75" customHeight="1">
      <c r="F470" s="59"/>
      <c r="G470" s="59"/>
      <c r="H470" s="59"/>
      <c r="I470" s="59"/>
      <c r="J470" s="44"/>
      <c r="K470" s="59"/>
      <c r="L470" s="59"/>
      <c r="M470" s="59"/>
      <c r="O470" s="44"/>
      <c r="R470" s="59"/>
    </row>
    <row r="471" spans="6:18" ht="12.75" customHeight="1">
      <c r="F471" s="59"/>
      <c r="G471" s="59"/>
      <c r="H471" s="59"/>
      <c r="I471" s="59"/>
      <c r="J471" s="44"/>
      <c r="K471" s="59"/>
      <c r="L471" s="59"/>
      <c r="M471" s="59"/>
      <c r="O471" s="44"/>
      <c r="R471" s="59"/>
    </row>
    <row r="472" spans="6:18" ht="12.75" customHeight="1">
      <c r="F472" s="59"/>
      <c r="G472" s="59"/>
      <c r="H472" s="59"/>
      <c r="I472" s="59"/>
      <c r="J472" s="44"/>
      <c r="K472" s="59"/>
      <c r="L472" s="59"/>
      <c r="M472" s="59"/>
      <c r="O472" s="44"/>
      <c r="R472" s="59"/>
    </row>
    <row r="473" spans="6:18" ht="12.75" customHeight="1">
      <c r="F473" s="59"/>
      <c r="G473" s="59"/>
      <c r="H473" s="59"/>
      <c r="I473" s="59"/>
      <c r="J473" s="44"/>
      <c r="K473" s="59"/>
      <c r="L473" s="59"/>
      <c r="M473" s="59"/>
      <c r="O473" s="44"/>
      <c r="R473" s="59"/>
    </row>
    <row r="474" spans="6:18" ht="12.75" customHeight="1">
      <c r="F474" s="59"/>
      <c r="G474" s="59"/>
      <c r="H474" s="59"/>
      <c r="I474" s="59"/>
      <c r="J474" s="44"/>
      <c r="K474" s="59"/>
      <c r="L474" s="59"/>
      <c r="M474" s="59"/>
      <c r="O474" s="44"/>
      <c r="R474" s="59"/>
    </row>
    <row r="475" spans="6:18" ht="12.75" customHeight="1">
      <c r="F475" s="59"/>
      <c r="G475" s="59"/>
      <c r="H475" s="59"/>
      <c r="I475" s="59"/>
      <c r="J475" s="44"/>
      <c r="K475" s="59"/>
      <c r="L475" s="59"/>
      <c r="M475" s="59"/>
      <c r="O475" s="44"/>
      <c r="R475" s="59"/>
    </row>
    <row r="476" spans="6:18" ht="12.75" customHeight="1">
      <c r="F476" s="59"/>
      <c r="G476" s="59"/>
      <c r="H476" s="59"/>
      <c r="I476" s="59"/>
      <c r="J476" s="44"/>
      <c r="K476" s="59"/>
      <c r="L476" s="59"/>
      <c r="M476" s="59"/>
      <c r="O476" s="44"/>
      <c r="R476" s="59"/>
    </row>
    <row r="477" spans="6:18" ht="12.75" customHeight="1">
      <c r="F477" s="59"/>
      <c r="G477" s="59"/>
      <c r="H477" s="59"/>
      <c r="I477" s="59"/>
      <c r="J477" s="44"/>
      <c r="K477" s="59"/>
      <c r="L477" s="59"/>
      <c r="M477" s="59"/>
      <c r="O477" s="44"/>
      <c r="R477" s="59"/>
    </row>
    <row r="478" spans="6:18" ht="12.75" customHeight="1">
      <c r="F478" s="59"/>
      <c r="G478" s="59"/>
      <c r="H478" s="59"/>
      <c r="I478" s="59"/>
      <c r="J478" s="44"/>
      <c r="K478" s="59"/>
      <c r="L478" s="59"/>
      <c r="M478" s="59"/>
      <c r="O478" s="44"/>
      <c r="R478" s="59"/>
    </row>
    <row r="479" spans="6:18" ht="12.75" customHeight="1">
      <c r="F479" s="59"/>
      <c r="G479" s="59"/>
      <c r="H479" s="59"/>
      <c r="I479" s="59"/>
      <c r="J479" s="44"/>
      <c r="K479" s="59"/>
      <c r="L479" s="59"/>
      <c r="M479" s="59"/>
      <c r="O479" s="44"/>
      <c r="R479" s="59"/>
    </row>
    <row r="480" spans="6:18" ht="12.75" customHeight="1">
      <c r="F480" s="59"/>
      <c r="G480" s="59"/>
      <c r="H480" s="59"/>
      <c r="I480" s="59"/>
      <c r="J480" s="44"/>
      <c r="K480" s="59"/>
      <c r="L480" s="59"/>
      <c r="M480" s="59"/>
      <c r="O480" s="44"/>
      <c r="R480" s="59"/>
    </row>
  </sheetData>
  <autoFilter ref="R1:R303"/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2019-09-05T08:25:00Z</cp:lastPrinted>
  <dcterms:created xsi:type="dcterms:W3CDTF">2015-06-08T02:34:00Z</dcterms:created>
  <dcterms:modified xsi:type="dcterms:W3CDTF">2021-12-20T02:35:01Z</dcterms:modified>
</cp:coreProperties>
</file>