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52" i="7"/>
  <c r="K52"/>
  <c r="M52" s="1"/>
  <c r="L51"/>
  <c r="K51"/>
  <c r="L139"/>
  <c r="K139"/>
  <c r="K129"/>
  <c r="M129" s="1"/>
  <c r="K128"/>
  <c r="M128" s="1"/>
  <c r="K121"/>
  <c r="K120"/>
  <c r="L97"/>
  <c r="K97"/>
  <c r="L99"/>
  <c r="K99"/>
  <c r="L96"/>
  <c r="K96"/>
  <c r="L95"/>
  <c r="K95"/>
  <c r="M95" s="1"/>
  <c r="K127"/>
  <c r="M127" s="1"/>
  <c r="K126"/>
  <c r="M126" s="1"/>
  <c r="L94"/>
  <c r="K94"/>
  <c r="L54"/>
  <c r="K54"/>
  <c r="L58"/>
  <c r="K58"/>
  <c r="L93"/>
  <c r="K93"/>
  <c r="L138"/>
  <c r="K138"/>
  <c r="L12"/>
  <c r="K12"/>
  <c r="K125"/>
  <c r="M125" s="1"/>
  <c r="L86"/>
  <c r="K86"/>
  <c r="L55"/>
  <c r="K55"/>
  <c r="L17"/>
  <c r="K17"/>
  <c r="K122"/>
  <c r="M122" s="1"/>
  <c r="L88"/>
  <c r="K88"/>
  <c r="M88" s="1"/>
  <c r="L89"/>
  <c r="K89"/>
  <c r="L16"/>
  <c r="K16"/>
  <c r="L87"/>
  <c r="K87"/>
  <c r="L50"/>
  <c r="K50"/>
  <c r="M50" s="1"/>
  <c r="L35"/>
  <c r="K35"/>
  <c r="K119"/>
  <c r="M119" s="1"/>
  <c r="L49"/>
  <c r="K49"/>
  <c r="L48"/>
  <c r="K48"/>
  <c r="L47"/>
  <c r="K47"/>
  <c r="L82"/>
  <c r="K82"/>
  <c r="L15"/>
  <c r="K15"/>
  <c r="L30"/>
  <c r="K30"/>
  <c r="K118"/>
  <c r="M118" s="1"/>
  <c r="L85"/>
  <c r="K85"/>
  <c r="L43"/>
  <c r="K43"/>
  <c r="L45"/>
  <c r="K45"/>
  <c r="L38"/>
  <c r="K38"/>
  <c r="M12" l="1"/>
  <c r="M96"/>
  <c r="M138"/>
  <c r="M99"/>
  <c r="M139"/>
  <c r="M51"/>
  <c r="M86"/>
  <c r="M97"/>
  <c r="M55"/>
  <c r="M58"/>
  <c r="M93"/>
  <c r="M94"/>
  <c r="M54"/>
  <c r="M17"/>
  <c r="M16"/>
  <c r="M89"/>
  <c r="M87"/>
  <c r="M35"/>
  <c r="M45"/>
  <c r="M49"/>
  <c r="M30"/>
  <c r="M85"/>
  <c r="M47"/>
  <c r="M48"/>
  <c r="M82"/>
  <c r="M15"/>
  <c r="M43"/>
  <c r="M38"/>
  <c r="K117"/>
  <c r="M117" s="1"/>
  <c r="L83"/>
  <c r="K83"/>
  <c r="L81"/>
  <c r="K81"/>
  <c r="L84"/>
  <c r="K84"/>
  <c r="L32"/>
  <c r="K32"/>
  <c r="L39"/>
  <c r="K39"/>
  <c r="K116"/>
  <c r="M116" s="1"/>
  <c r="L42"/>
  <c r="K42"/>
  <c r="L44"/>
  <c r="K44"/>
  <c r="K115"/>
  <c r="M115" s="1"/>
  <c r="L41"/>
  <c r="K41"/>
  <c r="L80"/>
  <c r="K80"/>
  <c r="L77"/>
  <c r="K77"/>
  <c r="L14"/>
  <c r="K14"/>
  <c r="L11"/>
  <c r="K11"/>
  <c r="L40"/>
  <c r="K40"/>
  <c r="L34"/>
  <c r="K34"/>
  <c r="L79"/>
  <c r="K79"/>
  <c r="M32" l="1"/>
  <c r="M42"/>
  <c r="M11"/>
  <c r="M39"/>
  <c r="M83"/>
  <c r="M44"/>
  <c r="M40"/>
  <c r="M81"/>
  <c r="M84"/>
  <c r="M34"/>
  <c r="M77"/>
  <c r="M80"/>
  <c r="M41"/>
  <c r="M14"/>
  <c r="M79"/>
  <c r="L78"/>
  <c r="K78"/>
  <c r="L76"/>
  <c r="K76"/>
  <c r="L37"/>
  <c r="K37"/>
  <c r="K109"/>
  <c r="M109" s="1"/>
  <c r="K111"/>
  <c r="M111" s="1"/>
  <c r="K114"/>
  <c r="M114" s="1"/>
  <c r="K113"/>
  <c r="M113" s="1"/>
  <c r="L36"/>
  <c r="K36"/>
  <c r="L74"/>
  <c r="K74"/>
  <c r="M72"/>
  <c r="L72"/>
  <c r="K72"/>
  <c r="M37" l="1"/>
  <c r="M78"/>
  <c r="M76"/>
  <c r="M74"/>
  <c r="M36"/>
  <c r="L31" l="1"/>
  <c r="K31"/>
  <c r="K112"/>
  <c r="M112" s="1"/>
  <c r="L33"/>
  <c r="K33"/>
  <c r="M33" s="1"/>
  <c r="K315"/>
  <c r="L315" s="1"/>
  <c r="L75"/>
  <c r="K75"/>
  <c r="K110"/>
  <c r="M110" s="1"/>
  <c r="L29"/>
  <c r="K29"/>
  <c r="L28"/>
  <c r="K28"/>
  <c r="M28" l="1"/>
  <c r="M31"/>
  <c r="M75"/>
  <c r="M29"/>
  <c r="L13"/>
  <c r="K13"/>
  <c r="M13" l="1"/>
  <c r="L10" l="1"/>
  <c r="K10"/>
  <c r="M10" l="1"/>
  <c r="K312" l="1"/>
  <c r="L312" s="1"/>
  <c r="M7" l="1"/>
  <c r="F300" l="1"/>
  <c r="K301"/>
  <c r="L301" s="1"/>
  <c r="K292"/>
  <c r="L292" s="1"/>
  <c r="K295"/>
  <c r="L295" s="1"/>
  <c r="K303" l="1"/>
  <c r="L303" s="1"/>
  <c r="F294"/>
  <c r="F293"/>
  <c r="F291"/>
  <c r="K291" s="1"/>
  <c r="L291" s="1"/>
  <c r="F271"/>
  <c r="F223"/>
  <c r="K302" l="1"/>
  <c r="L302" s="1"/>
  <c r="K300"/>
  <c r="L300" s="1"/>
  <c r="K306"/>
  <c r="L306" s="1"/>
  <c r="K307"/>
  <c r="L307" s="1"/>
  <c r="K299"/>
  <c r="L299" s="1"/>
  <c r="K309"/>
  <c r="L309" s="1"/>
  <c r="K305"/>
  <c r="L305" s="1"/>
  <c r="K298" l="1"/>
  <c r="L298" s="1"/>
  <c r="K287"/>
  <c r="L287" s="1"/>
  <c r="K289"/>
  <c r="L289" s="1"/>
  <c r="K286"/>
  <c r="L286" s="1"/>
  <c r="K288"/>
  <c r="L288" s="1"/>
  <c r="K217"/>
  <c r="L217" s="1"/>
  <c r="K270"/>
  <c r="L270" s="1"/>
  <c r="K284"/>
  <c r="L284" s="1"/>
  <c r="K285"/>
  <c r="L285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3"/>
  <c r="L273" s="1"/>
  <c r="K272"/>
  <c r="L272" s="1"/>
  <c r="K271"/>
  <c r="L271" s="1"/>
  <c r="K267"/>
  <c r="L267" s="1"/>
  <c r="K266"/>
  <c r="L266" s="1"/>
  <c r="K265"/>
  <c r="L265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3"/>
  <c r="L243" s="1"/>
  <c r="K241"/>
  <c r="L241" s="1"/>
  <c r="K239"/>
  <c r="L239" s="1"/>
  <c r="K238"/>
  <c r="L238" s="1"/>
  <c r="K237"/>
  <c r="L237" s="1"/>
  <c r="K235"/>
  <c r="L235" s="1"/>
  <c r="K234"/>
  <c r="L234" s="1"/>
  <c r="K233"/>
  <c r="L233" s="1"/>
  <c r="K232"/>
  <c r="K231"/>
  <c r="L231" s="1"/>
  <c r="K230"/>
  <c r="L230" s="1"/>
  <c r="K228"/>
  <c r="L228" s="1"/>
  <c r="K227"/>
  <c r="L227" s="1"/>
  <c r="K226"/>
  <c r="L226" s="1"/>
  <c r="K225"/>
  <c r="L225" s="1"/>
  <c r="K224"/>
  <c r="L224" s="1"/>
  <c r="K223"/>
  <c r="L223" s="1"/>
  <c r="H222"/>
  <c r="K222" s="1"/>
  <c r="L222" s="1"/>
  <c r="K219"/>
  <c r="L219" s="1"/>
  <c r="K218"/>
  <c r="L218" s="1"/>
  <c r="K216"/>
  <c r="L216" s="1"/>
  <c r="K215"/>
  <c r="L215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H188"/>
  <c r="K188" s="1"/>
  <c r="L188" s="1"/>
  <c r="F187"/>
  <c r="K187" s="1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D7" i="6"/>
  <c r="K6" i="4"/>
  <c r="K6" i="3"/>
  <c r="L6" i="2"/>
</calcChain>
</file>

<file path=xl/sharedStrings.xml><?xml version="1.0" encoding="utf-8"?>
<sst xmlns="http://schemas.openxmlformats.org/spreadsheetml/2006/main" count="7824" uniqueCount="3893">
  <si>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</si>
  <si>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</si>
  <si>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</si>
  <si>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</si>
  <si>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</si>
  <si>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</si>
  <si>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</si>
  <si>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</si>
  <si>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</si>
  <si>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</si>
  <si>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</si>
  <si>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</si>
  <si>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</si>
  <si>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</si>
  <si>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</si>
  <si>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</si>
  <si>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</si>
  <si>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</si>
  <si>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</si>
  <si>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</si>
  <si>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</si>
  <si>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</si>
  <si>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</si>
  <si>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</si>
  <si>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</si>
  <si>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</si>
  <si>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</si>
  <si>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</si>
  <si>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</si>
  <si>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</si>
  <si>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</si>
  <si>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</si>
  <si>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</si>
  <si>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</si>
  <si>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</si>
  <si>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</si>
  <si>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</si>
  <si>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</si>
  <si>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</si>
  <si>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</si>
  <si>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</si>
  <si>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</si>
  <si>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</si>
  <si>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</si>
  <si>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</si>
  <si>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</si>
  <si>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</si>
  <si>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</si>
  <si>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</si>
  <si>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</si>
  <si>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</si>
  <si>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</si>
  <si>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</si>
  <si>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</si>
  <si>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</si>
  <si>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</si>
  <si>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</si>
  <si>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</si>
  <si>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</si>
  <si>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</si>
  <si>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</si>
  <si>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</si>
  <si>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</si>
  <si>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</si>
  <si>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</si>
  <si>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</si>
  <si>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</si>
  <si>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</si>
  <si>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</si>
  <si>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</si>
  <si>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</si>
  <si>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</si>
  <si>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</si>
  <si>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</si>
  <si>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</si>
  <si>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</si>
  <si>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</si>
  <si>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</si>
  <si>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</si>
  <si>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</si>
  <si>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</si>
  <si>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</si>
  <si>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</si>
  <si>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</si>
  <si>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</si>
  <si>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</si>
  <si>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</si>
  <si>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</si>
  <si>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</si>
  <si>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</si>
  <si>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</si>
  <si>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</si>
  <si>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</si>
  <si>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</si>
  <si>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</si>
  <si>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</si>
  <si>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</si>
  <si>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</si>
  <si>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</si>
  <si>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</si>
  <si>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</si>
  <si>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</si>
  <si>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</si>
  <si>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</si>
  <si>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</si>
  <si>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</si>
  <si>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</si>
  <si>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</si>
  <si>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</si>
  <si>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</si>
  <si>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</si>
  <si>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</si>
  <si>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</si>
  <si>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</si>
  <si>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</si>
  <si>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</si>
  <si>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</si>
  <si>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</si>
  <si>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</si>
  <si>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</si>
  <si>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</si>
  <si>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</si>
  <si>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</si>
  <si>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</si>
  <si>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</si>
  <si>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</si>
  <si>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</si>
  <si>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</si>
  <si>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</si>
  <si>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</si>
  <si>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</si>
  <si>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</si>
  <si>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</si>
  <si>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</si>
  <si>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</si>
  <si>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</si>
  <si>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</si>
  <si>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</si>
  <si>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</si>
  <si>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</si>
  <si>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</si>
  <si>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</si>
  <si>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</si>
  <si>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</si>
  <si>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</si>
  <si>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</si>
  <si>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</si>
  <si>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</si>
  <si>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</si>
  <si>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</si>
  <si>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</si>
  <si>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</si>
  <si>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</si>
  <si>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</si>
  <si>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</si>
  <si>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</si>
  <si>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</si>
  <si>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</si>
  <si>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</si>
  <si>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</si>
  <si>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</si>
  <si>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</si>
  <si>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</si>
  <si>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</si>
  <si>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</si>
  <si>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</si>
  <si>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</si>
  <si>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</si>
  <si>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</si>
  <si>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</si>
  <si>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</si>
  <si>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</si>
  <si>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</si>
  <si>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</si>
  <si>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</si>
  <si>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</si>
  <si>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</si>
  <si>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</si>
  <si>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</si>
  <si>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</si>
  <si>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</si>
  <si>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</si>
  <si>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</si>
  <si>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</si>
  <si>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</si>
  <si>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</si>
  <si>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</si>
  <si>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</si>
  <si>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</si>
  <si>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</si>
  <si>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</si>
  <si>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</si>
  <si>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</si>
  <si>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</si>
  <si>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</si>
  <si>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</si>
  <si>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</si>
  <si>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</si>
  <si>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</si>
  <si>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</si>
  <si>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</si>
  <si>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</si>
  <si>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</si>
  <si>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</si>
  <si>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</si>
  <si>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</si>
  <si>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</si>
  <si>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</si>
  <si>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</si>
  <si>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</si>
  <si>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</si>
  <si>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</si>
  <si>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</si>
  <si>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</si>
  <si>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</si>
  <si>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</si>
  <si>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</si>
  <si>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</si>
  <si>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</si>
  <si>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</si>
  <si>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</si>
  <si>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</si>
  <si>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</si>
  <si>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</si>
  <si>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</si>
  <si>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</si>
  <si>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</si>
  <si>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</si>
  <si>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</si>
  <si>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</si>
  <si>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</si>
  <si>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</si>
  <si>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</si>
  <si>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</si>
  <si>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</si>
  <si>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</si>
  <si>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</si>
  <si>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</si>
  <si>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</si>
  <si>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</si>
  <si>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</si>
  <si>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</si>
  <si>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</si>
  <si>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</si>
  <si>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</si>
  <si>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</si>
  <si>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</si>
  <si>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</si>
  <si>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</si>
  <si>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</si>
  <si>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</si>
  <si>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</si>
  <si>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</si>
  <si>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</si>
  <si>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</si>
  <si>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</si>
  <si>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</si>
  <si>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</si>
  <si>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</si>
  <si>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</si>
  <si>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</si>
  <si>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</si>
  <si>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</si>
  <si>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</si>
  <si>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</si>
  <si>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</si>
  <si>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</si>
  <si>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</si>
  <si>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</si>
  <si>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</si>
  <si>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</si>
  <si>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</si>
  <si>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</si>
  <si>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</si>
  <si>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</si>
  <si>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</si>
  <si>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</si>
  <si>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</si>
  <si>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</si>
  <si>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</si>
  <si>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</si>
  <si>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</si>
  <si>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</si>
  <si>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</si>
  <si>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</si>
  <si>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</si>
  <si>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</si>
  <si>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</si>
  <si>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</si>
  <si>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</si>
  <si>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</si>
  <si>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</si>
  <si>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</si>
  <si>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</si>
  <si>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</si>
  <si>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</si>
  <si>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</si>
  <si>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</si>
  <si>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</si>
  <si>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</si>
  <si>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</si>
  <si>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</si>
  <si>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</si>
  <si>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</si>
  <si>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</si>
  <si>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</si>
  <si>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</si>
  <si>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</si>
  <si>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</si>
  <si>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</si>
  <si>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</si>
  <si>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</si>
  <si>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</si>
  <si>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</si>
  <si>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</si>
  <si>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</si>
  <si>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</si>
  <si>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</si>
  <si>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</si>
  <si>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</si>
  <si>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</si>
  <si>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</si>
  <si>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</si>
  <si>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</si>
  <si>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</si>
  <si>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</si>
  <si>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</si>
  <si>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</si>
  <si>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</si>
  <si>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</si>
  <si>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</si>
  <si>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</si>
  <si>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</si>
  <si>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</si>
  <si>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</si>
  <si>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</si>
  <si>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</si>
  <si>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</si>
  <si>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</si>
  <si>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</si>
  <si>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</si>
  <si>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</si>
  <si>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</si>
  <si>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</si>
  <si>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</si>
  <si>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</si>
  <si>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</si>
  <si>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</si>
  <si>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</si>
  <si>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</si>
  <si>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</si>
  <si>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</si>
  <si>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</si>
  <si>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</si>
  <si>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</si>
  <si>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</si>
  <si>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</si>
  <si>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</si>
  <si>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</si>
  <si>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</si>
  <si>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</si>
  <si>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</si>
  <si>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</si>
  <si>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</si>
  <si>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</si>
  <si>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</si>
  <si>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</si>
  <si>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</si>
  <si>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</si>
  <si>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</si>
  <si>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</si>
  <si>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</si>
  <si>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</si>
  <si>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</si>
  <si>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</si>
  <si>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</si>
  <si>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</si>
  <si>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</si>
  <si>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</si>
  <si>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</si>
  <si>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</si>
  <si>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</si>
  <si>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</si>
  <si>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</si>
  <si>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</si>
  <si>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</si>
  <si>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</si>
  <si>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</si>
  <si>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</si>
  <si>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</si>
  <si>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</si>
  <si>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</si>
  <si>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</si>
  <si>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</si>
  <si>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</si>
  <si>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</si>
  <si>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</si>
  <si>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</si>
  <si>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</si>
  <si>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</si>
  <si>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</si>
  <si>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</si>
  <si>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</si>
  <si>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</si>
  <si>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</si>
  <si>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</si>
  <si>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</si>
  <si>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</si>
  <si>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</si>
  <si>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</si>
  <si>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</si>
  <si>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</si>
  <si>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</si>
  <si>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</si>
  <si>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</si>
  <si>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</si>
  <si>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</si>
  <si>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</si>
  <si>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</si>
  <si>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</si>
  <si>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</si>
  <si>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</si>
  <si>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</si>
  <si>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</si>
  <si>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</si>
  <si>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</si>
  <si>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</si>
  <si>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</si>
  <si>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</si>
  <si>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</si>
  <si>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</si>
  <si>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</si>
  <si>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</si>
  <si>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</si>
  <si>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</si>
  <si>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</si>
  <si>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</si>
  <si>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</si>
  <si>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</si>
  <si>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</si>
  <si>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</si>
  <si>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</si>
  <si>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</si>
  <si>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</si>
  <si>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</si>
  <si>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</si>
  <si>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</si>
  <si>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</si>
  <si>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</si>
  <si>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</si>
  <si>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</si>
  <si>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</si>
  <si>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</si>
  <si>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</si>
  <si>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</si>
  <si>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</si>
  <si>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</si>
  <si>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</si>
  <si>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</si>
  <si>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</si>
  <si>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</si>
  <si>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</si>
  <si>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</si>
  <si>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</si>
  <si>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</si>
  <si>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</si>
  <si>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</si>
  <si>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</si>
  <si>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</si>
  <si>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</si>
  <si>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</si>
  <si>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</si>
  <si>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</si>
  <si>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</si>
  <si>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</si>
  <si>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</si>
  <si>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</si>
  <si>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</si>
  <si>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</si>
  <si>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</si>
  <si>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</si>
  <si>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</si>
  <si>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</si>
  <si>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</si>
  <si>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</si>
  <si>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</si>
  <si>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</si>
  <si>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</si>
  <si>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</si>
  <si>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</si>
  <si>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</si>
  <si>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</si>
  <si>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</si>
  <si>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</si>
  <si>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</si>
  <si>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</si>
  <si>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</si>
  <si>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</si>
  <si>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</si>
  <si>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</si>
  <si>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</si>
  <si>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</si>
  <si>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</si>
  <si>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</si>
  <si>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</si>
  <si>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</si>
  <si>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</si>
  <si>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</si>
  <si>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</si>
  <si>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</si>
  <si>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</si>
  <si>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</si>
  <si>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</si>
  <si>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</si>
  <si>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</si>
  <si>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</si>
  <si>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</si>
  <si>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</si>
  <si>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</si>
  <si>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</si>
  <si>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</si>
  <si>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</si>
  <si>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</si>
  <si>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</si>
  <si>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</si>
  <si>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</si>
  <si>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</si>
  <si>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</si>
  <si>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</si>
  <si>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</si>
  <si>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</si>
  <si>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</si>
  <si>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</si>
  <si>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</si>
  <si>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</si>
  <si>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</si>
  <si>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</si>
  <si>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</si>
  <si>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</si>
  <si>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</si>
  <si>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</si>
  <si>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</si>
  <si>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</si>
  <si>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</si>
  <si>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</si>
  <si>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</si>
  <si>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</si>
  <si>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</si>
  <si>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</si>
  <si>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</si>
  <si>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</si>
  <si>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</si>
  <si>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</si>
  <si>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</si>
  <si>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</si>
  <si>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</si>
  <si>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</si>
  <si>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</si>
  <si>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</si>
  <si>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</si>
  <si>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</si>
  <si>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</si>
  <si>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</si>
  <si>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</si>
  <si>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</si>
  <si>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</si>
  <si>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</si>
  <si>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</si>
  <si>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</si>
  <si>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</si>
  <si>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</si>
  <si>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</si>
  <si>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</si>
  <si>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</si>
  <si>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</si>
  <si>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</si>
  <si>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</si>
  <si>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</si>
  <si>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</si>
  <si>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</si>
  <si>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</si>
  <si>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</si>
  <si>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</si>
  <si>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</si>
  <si>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</si>
  <si>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</si>
  <si>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</si>
  <si>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</si>
  <si>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</si>
  <si>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</si>
  <si>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</si>
  <si>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</si>
  <si>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</si>
  <si>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</si>
  <si>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</si>
  <si>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</si>
  <si>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</si>
  <si>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</si>
  <si>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</si>
  <si>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</si>
  <si>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</si>
  <si>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</si>
  <si>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</si>
  <si>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</si>
  <si>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</si>
  <si>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</si>
  <si>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</si>
  <si>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</si>
  <si>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</si>
  <si>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</si>
  <si>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</si>
  <si>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</si>
  <si>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</si>
  <si>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</si>
  <si>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</si>
  <si>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</si>
  <si>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</si>
  <si>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</si>
  <si>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</si>
  <si>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</si>
  <si>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</si>
  <si>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</si>
  <si>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</si>
  <si>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</si>
  <si>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</si>
  <si>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</si>
  <si>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</si>
  <si>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</si>
  <si>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</si>
  <si>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</si>
  <si>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</si>
  <si>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</si>
  <si>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</si>
  <si>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</si>
  <si>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</si>
  <si>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</si>
  <si>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</si>
  <si>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</si>
  <si>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</si>
  <si>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</si>
  <si>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</si>
  <si>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</si>
  <si>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</si>
  <si>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</si>
  <si>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</si>
  <si>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</si>
  <si>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</si>
  <si>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</si>
  <si>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</si>
  <si>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</si>
  <si>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</si>
  <si>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</si>
  <si>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</si>
  <si>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</si>
  <si>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</si>
  <si>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</si>
  <si>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</si>
  <si>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</si>
  <si>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</si>
  <si>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</si>
  <si>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</si>
  <si>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</si>
  <si>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</si>
  <si>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</si>
  <si>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</si>
  <si>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</si>
  <si>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</si>
  <si>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</si>
  <si>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</si>
  <si>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</si>
  <si>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</si>
  <si>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</si>
  <si>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</si>
  <si>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</si>
  <si>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</si>
  <si>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</si>
  <si>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</si>
  <si>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</si>
  <si>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</si>
  <si>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</si>
  <si>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</si>
  <si>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</si>
  <si>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</si>
  <si>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</si>
  <si>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</si>
  <si>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</si>
  <si>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</si>
  <si>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</si>
  <si>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</si>
  <si>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</si>
  <si>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</si>
  <si>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</si>
  <si>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</si>
  <si>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</si>
  <si>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</si>
  <si>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</si>
  <si>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</si>
  <si>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</si>
  <si>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</si>
  <si>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</si>
  <si>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</si>
  <si>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</si>
  <si>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</si>
  <si>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</si>
  <si>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</si>
  <si>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</si>
  <si>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</si>
  <si>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</si>
  <si>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</si>
  <si>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</si>
  <si>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</si>
  <si>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</si>
  <si>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</si>
  <si>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</si>
  <si>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</si>
  <si>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</si>
  <si>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</si>
  <si>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</si>
  <si>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</si>
  <si>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</si>
  <si>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</si>
  <si>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</si>
  <si>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</si>
  <si>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</si>
  <si>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</si>
  <si>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</si>
  <si>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</si>
  <si>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</si>
  <si>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</si>
  <si>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</si>
  <si>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</si>
  <si>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</si>
  <si>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</si>
  <si>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</si>
  <si>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</si>
  <si>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</si>
  <si>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</si>
  <si>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</si>
  <si>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</si>
  <si>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</si>
  <si>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</si>
  <si>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</si>
  <si>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</si>
  <si>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</si>
  <si>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</si>
  <si>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</si>
  <si>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</si>
  <si>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</si>
  <si>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</si>
  <si>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</si>
  <si>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</si>
  <si>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</si>
  <si>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</si>
  <si>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</si>
  <si>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</si>
  <si>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</si>
  <si>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</si>
  <si>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</si>
  <si>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</si>
  <si>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</si>
  <si>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</si>
  <si>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</si>
  <si>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</si>
  <si>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</si>
  <si>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</si>
  <si>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</si>
  <si>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</si>
  <si>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</si>
  <si>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</si>
  <si>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</si>
  <si>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</si>
  <si>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</si>
  <si>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</si>
  <si>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</si>
  <si>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</si>
  <si>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</si>
  <si>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</si>
  <si>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</si>
  <si>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</si>
  <si>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</si>
  <si>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</si>
  <si>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</si>
  <si>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</si>
  <si>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</si>
  <si>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</si>
  <si>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</si>
  <si>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</si>
  <si>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</si>
  <si>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</si>
  <si>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</si>
  <si>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</si>
  <si>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</si>
  <si>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</si>
  <si>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</si>
  <si>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</si>
  <si>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</si>
  <si>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</si>
  <si>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</si>
  <si>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</si>
  <si>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</si>
  <si>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</si>
  <si>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</si>
  <si>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</si>
  <si>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</si>
  <si>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</si>
  <si>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</si>
  <si>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</si>
  <si>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</si>
  <si>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</si>
  <si>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</si>
  <si>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</si>
  <si>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</si>
  <si>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</si>
  <si>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</si>
  <si>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</si>
  <si>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</si>
  <si>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</si>
  <si>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</si>
  <si>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</si>
  <si>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</si>
  <si>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</si>
  <si>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</si>
  <si>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</si>
  <si>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</si>
  <si>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</si>
  <si>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</si>
  <si>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</si>
  <si>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</si>
  <si>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</si>
  <si>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</si>
  <si>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</si>
  <si>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</si>
  <si>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</si>
  <si>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</si>
  <si>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</si>
  <si>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</si>
  <si>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</si>
  <si>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</si>
  <si>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</si>
  <si>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</si>
  <si>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</si>
  <si>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</si>
  <si>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</si>
  <si>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</si>
  <si>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</si>
  <si>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</si>
  <si>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</si>
  <si>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</si>
  <si>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</si>
  <si>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</si>
  <si>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</si>
  <si>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</si>
  <si>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</si>
  <si>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</si>
  <si>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</si>
  <si>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</si>
  <si>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</si>
  <si>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</si>
  <si>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</si>
  <si>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</si>
  <si>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</si>
  <si>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</si>
  <si>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</si>
  <si>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</si>
  <si>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</si>
  <si>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</si>
  <si>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</si>
  <si>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</si>
  <si>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</si>
  <si>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</si>
  <si>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</si>
  <si>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</si>
  <si>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</si>
  <si>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</si>
  <si>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</si>
  <si>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</si>
  <si>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</si>
  <si>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</si>
  <si>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</si>
  <si>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</si>
  <si>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</si>
  <si>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</si>
  <si>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</si>
  <si>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</si>
  <si>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</si>
  <si>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</si>
  <si>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</si>
  <si>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</si>
  <si>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</si>
  <si>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</si>
  <si>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</si>
  <si>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</si>
  <si>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</si>
  <si>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</si>
  <si>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</si>
  <si>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</si>
  <si>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</si>
  <si>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</si>
  <si>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</si>
  <si>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</si>
  <si>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</si>
  <si>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</si>
  <si>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</si>
  <si>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</si>
  <si>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</si>
  <si>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</si>
  <si>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</si>
  <si>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</si>
  <si>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</si>
  <si>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</si>
  <si>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</si>
  <si>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</si>
  <si>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</si>
  <si>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</si>
  <si>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</si>
  <si>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</si>
  <si>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</si>
  <si>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</si>
  <si>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</si>
  <si>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</si>
  <si>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</si>
  <si>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</si>
  <si>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</si>
  <si>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</si>
  <si>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</si>
  <si>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</si>
  <si>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</si>
  <si>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</si>
  <si>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</si>
  <si>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</si>
  <si>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</si>
  <si>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</si>
  <si>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</si>
  <si>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</si>
  <si>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</si>
  <si>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</si>
  <si>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</si>
  <si>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</si>
  <si>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</si>
  <si>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</si>
  <si>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</si>
  <si>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</si>
  <si>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</si>
  <si>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</si>
  <si>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</si>
  <si>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</si>
  <si>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</si>
  <si>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</si>
  <si>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</si>
  <si>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</si>
  <si>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</si>
  <si>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</si>
  <si>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</si>
  <si>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</si>
  <si>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</si>
  <si>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</si>
  <si>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</si>
  <si>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</si>
  <si>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</si>
  <si>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</si>
  <si>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</si>
  <si>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</si>
  <si>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</si>
  <si>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</si>
  <si>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</si>
  <si>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</si>
  <si>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</si>
  <si>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</si>
  <si>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</si>
  <si>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</si>
  <si>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</si>
  <si>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</si>
  <si>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</si>
  <si>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</si>
  <si>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</si>
  <si>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</si>
  <si>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</si>
  <si>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</si>
  <si>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</si>
  <si>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</si>
  <si>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</si>
  <si>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</si>
  <si>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</si>
  <si>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</si>
  <si>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</si>
  <si>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</si>
  <si>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</si>
  <si>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</si>
  <si>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</si>
  <si>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</si>
  <si>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</si>
  <si>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</si>
  <si>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</si>
  <si>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</si>
  <si>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</si>
  <si>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</si>
  <si>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</si>
  <si>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</si>
  <si>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</si>
  <si>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</si>
  <si>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</si>
  <si>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</si>
  <si>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</si>
  <si>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</si>
  <si>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</si>
  <si>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</si>
  <si>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</si>
  <si>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</si>
  <si>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</si>
  <si>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</si>
  <si>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</si>
  <si>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</si>
  <si>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</si>
  <si>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</si>
  <si>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</si>
  <si>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</si>
  <si>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</si>
  <si>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</si>
  <si>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</si>
  <si>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</si>
  <si>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</si>
  <si>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</si>
  <si>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</si>
  <si>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</si>
  <si>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</si>
  <si>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</si>
  <si>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</si>
  <si>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</si>
  <si>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</si>
  <si>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</si>
  <si>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</si>
  <si>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</si>
  <si>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</si>
  <si>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</si>
  <si>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</si>
  <si>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</si>
  <si>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</si>
  <si>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</si>
  <si>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</si>
  <si>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</si>
  <si>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</si>
  <si>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</si>
  <si>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</si>
  <si>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</si>
  <si>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</si>
  <si>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</si>
  <si>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</si>
  <si>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</si>
  <si>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</si>
  <si>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</si>
  <si>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</si>
  <si>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</si>
  <si>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</si>
  <si>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</si>
  <si>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</si>
  <si>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</si>
  <si>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</si>
  <si>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</si>
  <si>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</si>
  <si>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</si>
  <si>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</si>
  <si>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</si>
  <si>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</si>
  <si>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</si>
  <si>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</si>
  <si>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</si>
  <si>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</si>
  <si>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</si>
  <si>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</si>
  <si>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</si>
  <si>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</si>
  <si>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</si>
  <si>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</si>
  <si>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</si>
  <si>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</si>
  <si>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</si>
  <si>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</si>
  <si>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</si>
  <si>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</si>
  <si>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</si>
  <si>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</si>
  <si>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</si>
  <si>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</si>
  <si>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</si>
  <si>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</si>
  <si>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</si>
  <si>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</si>
  <si>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</si>
  <si>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</si>
  <si>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</si>
  <si>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</si>
  <si>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</si>
  <si>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</si>
  <si>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</si>
  <si>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</si>
  <si>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</si>
  <si>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</si>
  <si>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</si>
  <si>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</si>
  <si>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</si>
  <si>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</si>
  <si>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</si>
  <si>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</si>
  <si>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</si>
  <si>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</si>
  <si>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</si>
  <si>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</si>
  <si>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</si>
  <si>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</si>
  <si>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</si>
  <si>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</si>
  <si>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</si>
  <si>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</si>
  <si>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</si>
  <si>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</si>
  <si>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</si>
  <si>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</si>
  <si>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</si>
  <si>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</si>
  <si>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</si>
  <si>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</si>
  <si>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</si>
  <si>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</si>
  <si>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</si>
  <si>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</si>
  <si>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</si>
  <si>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</si>
  <si>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</si>
  <si>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</si>
  <si>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</si>
  <si>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</si>
  <si>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</si>
  <si>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</si>
  <si>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</si>
  <si>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</si>
  <si>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</si>
  <si>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</si>
  <si>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</si>
  <si>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</si>
  <si>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</si>
  <si>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</si>
  <si>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</si>
  <si>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</si>
  <si>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</si>
  <si>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</si>
  <si>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</si>
  <si>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</si>
  <si>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</si>
  <si>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</si>
  <si>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</si>
  <si>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</si>
  <si>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</si>
  <si>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</si>
  <si>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</si>
  <si>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</si>
  <si>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</si>
  <si>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</si>
  <si>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</si>
  <si>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</si>
  <si>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</si>
  <si>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</si>
  <si>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</si>
  <si>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</si>
  <si>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</si>
  <si>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</si>
  <si>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</si>
  <si>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</si>
  <si>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</si>
  <si>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</si>
  <si>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</si>
  <si>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</si>
  <si>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</si>
  <si>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</si>
  <si>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</si>
  <si>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</si>
  <si>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</si>
  <si>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</si>
  <si>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</si>
  <si>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</si>
  <si>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</si>
  <si>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</si>
  <si>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</si>
  <si>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</si>
  <si>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</si>
  <si>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</si>
  <si>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</si>
  <si>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</si>
  <si>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</si>
  <si>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</si>
  <si>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</si>
  <si>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</si>
  <si>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</si>
  <si>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</si>
  <si>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</si>
  <si>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</si>
  <si>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</si>
  <si>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</si>
  <si>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</si>
  <si>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</si>
  <si>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</si>
  <si>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</si>
  <si>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</si>
  <si>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</si>
  <si>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</si>
  <si>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</si>
  <si>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</si>
  <si>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</si>
  <si>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</si>
  <si>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</si>
  <si>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</si>
  <si>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</si>
  <si>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</si>
  <si>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</si>
  <si>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</si>
  <si>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</si>
  <si>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</si>
  <si>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</si>
  <si>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</si>
  <si>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</si>
  <si>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</si>
  <si>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</si>
  <si>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</si>
  <si>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</si>
  <si>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</si>
  <si>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</si>
  <si>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</si>
  <si>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</si>
  <si>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</si>
  <si>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</si>
  <si>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</si>
  <si>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</si>
  <si>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</si>
  <si>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</si>
  <si>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</si>
  <si>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</si>
  <si>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</si>
  <si>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</si>
  <si>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</si>
  <si>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</si>
  <si>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</si>
  <si>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</si>
  <si>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</si>
  <si>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</si>
  <si>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</si>
  <si>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</si>
  <si>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</si>
  <si>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</si>
  <si>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</si>
  <si>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</si>
  <si>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</si>
  <si>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</si>
  <si>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</si>
  <si>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</si>
  <si>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</si>
  <si>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</si>
  <si>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</si>
  <si>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</si>
  <si>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</si>
  <si>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</si>
  <si>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</si>
  <si>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</si>
  <si>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</si>
  <si>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</si>
  <si>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</si>
  <si>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</si>
  <si>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</si>
  <si>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</si>
  <si>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</si>
  <si>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</si>
  <si>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</si>
  <si>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</si>
  <si>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</si>
  <si>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</si>
  <si>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</si>
  <si>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</si>
  <si>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</si>
  <si>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</si>
  <si>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</si>
  <si>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</si>
  <si>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</si>
  <si>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</si>
  <si>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</si>
  <si>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</si>
  <si>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</si>
  <si>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</si>
  <si>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</si>
  <si>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</si>
  <si>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</si>
  <si>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</si>
  <si>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</si>
  <si>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</si>
  <si>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</si>
  <si>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</si>
  <si>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</si>
  <si>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</si>
  <si>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</si>
  <si>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</si>
  <si>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</si>
  <si>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</si>
  <si>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</si>
  <si>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</si>
  <si>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</si>
  <si>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</si>
  <si>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</si>
  <si>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</si>
  <si>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</si>
  <si>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</si>
  <si>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</si>
  <si>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</si>
  <si>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</si>
  <si>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</si>
  <si>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</si>
  <si>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</si>
  <si>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</si>
  <si>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</si>
  <si>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</si>
  <si>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</si>
  <si>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</si>
  <si>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</si>
  <si>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</si>
  <si>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</si>
  <si>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</si>
  <si>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</si>
  <si>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</si>
  <si>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</si>
  <si>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</si>
  <si>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</si>
  <si>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</si>
  <si>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</si>
  <si>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</si>
  <si>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</si>
  <si>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</si>
  <si>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</si>
  <si>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</si>
  <si>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</si>
  <si>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</si>
  <si>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</si>
  <si>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</si>
  <si>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</si>
  <si>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</si>
  <si>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</si>
  <si>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</si>
  <si>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</si>
  <si>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</si>
  <si>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</si>
  <si>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</si>
  <si>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</si>
  <si>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</si>
  <si>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</si>
  <si>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</si>
  <si>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</si>
  <si>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</si>
  <si>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</si>
  <si>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</si>
  <si>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</si>
  <si>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</si>
  <si>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</si>
  <si>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</si>
  <si>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</si>
  <si>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</si>
  <si>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</si>
  <si>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</si>
  <si>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</si>
  <si>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</si>
  <si>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</si>
  <si>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</si>
  <si>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</si>
  <si>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</si>
  <si>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</si>
  <si>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</si>
  <si>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</si>
  <si>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</si>
  <si>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</si>
  <si>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</si>
  <si>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</si>
  <si>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</si>
  <si>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</si>
  <si>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</si>
  <si>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</si>
  <si>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</si>
  <si>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</si>
  <si>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</si>
  <si>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</si>
  <si>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</si>
  <si>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</si>
  <si>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</si>
  <si>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</si>
  <si>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</si>
  <si>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</si>
  <si>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</si>
  <si>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</si>
  <si>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</si>
  <si>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</si>
  <si>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</si>
  <si>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</si>
  <si>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</si>
  <si>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</si>
  <si>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</si>
  <si>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</si>
  <si>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</si>
  <si>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</si>
  <si>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</si>
  <si>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</si>
  <si>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</si>
  <si>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</si>
  <si>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</si>
  <si>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</si>
  <si>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</si>
  <si>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</si>
  <si>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</si>
  <si>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</si>
  <si>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</si>
  <si>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</si>
  <si>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</si>
  <si>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</si>
  <si>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</si>
  <si>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</si>
  <si>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</si>
  <si>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</si>
  <si>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</si>
  <si>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</si>
  <si>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</si>
  <si>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</si>
  <si>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</si>
  <si>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</si>
  <si>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</si>
  <si>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</si>
  <si>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</si>
  <si>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</si>
  <si>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</si>
  <si>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</si>
  <si>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</si>
  <si>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</si>
  <si>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</si>
  <si>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</si>
  <si>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</si>
  <si>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</si>
  <si>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</si>
  <si>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</si>
  <si>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</si>
  <si>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</si>
  <si>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</si>
  <si>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</si>
  <si>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</si>
  <si>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</si>
  <si>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</si>
  <si>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</si>
  <si>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</si>
  <si>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</si>
  <si>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</si>
  <si>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</si>
  <si>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</si>
  <si>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</si>
  <si>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</si>
  <si>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</si>
  <si>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</si>
  <si>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</si>
  <si>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</si>
  <si>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</si>
  <si>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</si>
  <si>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</si>
  <si>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</si>
  <si>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</si>
  <si>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</si>
  <si>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</si>
  <si>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</si>
  <si>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</si>
  <si>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</si>
  <si>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</si>
  <si>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</si>
  <si>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</si>
  <si>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</si>
  <si>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</si>
  <si>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</si>
  <si>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</si>
  <si>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</si>
  <si>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</si>
  <si>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</si>
  <si>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</si>
  <si>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</si>
  <si>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</si>
  <si>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</si>
  <si>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</si>
  <si>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</si>
  <si>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</si>
  <si>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</si>
  <si>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</si>
  <si>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</si>
  <si>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</si>
  <si>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</si>
  <si>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</si>
  <si>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</si>
  <si>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</si>
  <si>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</si>
  <si>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</si>
  <si>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</si>
  <si>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</si>
  <si>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</si>
  <si>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</si>
  <si>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</si>
  <si>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</si>
  <si>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</si>
  <si>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</si>
  <si>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</si>
  <si>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</si>
  <si>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</si>
  <si>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</si>
  <si>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</si>
  <si>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</si>
  <si>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</si>
  <si>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</si>
  <si>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</si>
  <si>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</si>
  <si>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</si>
  <si>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</si>
  <si>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</si>
  <si>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</si>
  <si>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</si>
  <si>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</si>
  <si>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</si>
  <si>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</si>
  <si>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</si>
  <si>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</si>
  <si>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</si>
  <si>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</si>
  <si>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</si>
  <si>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</si>
  <si>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</si>
  <si>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</si>
  <si>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</si>
  <si>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</si>
  <si>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</si>
  <si>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</si>
  <si>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</si>
  <si>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</si>
  <si>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</si>
  <si>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</si>
  <si>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</si>
  <si>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</si>
  <si>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</si>
  <si>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</si>
  <si>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</si>
  <si>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</si>
  <si>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</si>
  <si>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</si>
  <si>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</si>
  <si>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</si>
  <si>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</si>
  <si>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</si>
  <si>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</si>
  <si>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</si>
  <si>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</si>
  <si>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</si>
  <si>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</si>
  <si>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</si>
  <si>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</si>
  <si>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</si>
  <si>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</si>
  <si>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</si>
  <si>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</si>
  <si>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</si>
  <si>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</si>
  <si>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</si>
  <si>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</si>
  <si>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</si>
  <si>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</si>
  <si>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</si>
  <si>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</si>
  <si>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</si>
  <si>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</si>
  <si>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</si>
  <si>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</si>
  <si>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</si>
  <si>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</si>
  <si>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</si>
  <si>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</si>
  <si>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</si>
  <si>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</si>
  <si>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</si>
  <si>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</si>
  <si>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</si>
  <si>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</si>
  <si>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</si>
  <si>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</si>
  <si>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</si>
  <si>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</si>
  <si>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</si>
  <si>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</si>
  <si>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</si>
  <si>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</si>
  <si>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</si>
  <si>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</si>
  <si>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</si>
  <si>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</si>
  <si>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</si>
  <si>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</si>
  <si>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</si>
  <si>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</si>
  <si>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</si>
  <si>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</si>
  <si>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</si>
  <si>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</si>
  <si>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</si>
  <si>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</si>
  <si>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</si>
  <si>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</si>
  <si>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</si>
  <si>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</si>
  <si>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</si>
  <si>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</si>
  <si>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</si>
  <si>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</si>
  <si>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</si>
  <si>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</si>
  <si>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</si>
  <si>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</si>
  <si>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</si>
  <si>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</si>
  <si>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</si>
  <si>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</si>
  <si>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</si>
  <si>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</si>
  <si>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</si>
  <si>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</si>
  <si>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</si>
  <si>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</si>
  <si>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</si>
  <si>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</si>
  <si>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</si>
  <si>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</si>
  <si>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</si>
  <si>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</si>
  <si>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</si>
  <si>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</si>
  <si>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</si>
  <si>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</si>
  <si>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</si>
  <si>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</si>
  <si>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</si>
  <si>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</si>
  <si>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</si>
  <si>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</si>
  <si>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</si>
  <si>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</si>
  <si>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</si>
  <si>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</si>
  <si>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</si>
  <si>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</si>
  <si>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</si>
  <si>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</si>
  <si>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</si>
  <si>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</si>
  <si>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</si>
  <si>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</si>
  <si>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</si>
  <si>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</si>
  <si>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</si>
  <si>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</si>
  <si>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</si>
  <si>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</si>
  <si>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</si>
  <si>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</si>
  <si>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</si>
  <si>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</si>
  <si>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</si>
  <si>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</si>
  <si>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</si>
  <si>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</si>
  <si>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</si>
  <si>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</si>
  <si>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</si>
  <si>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</si>
  <si>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</si>
  <si>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</si>
  <si>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</si>
  <si>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</si>
  <si>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</si>
  <si>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</si>
  <si>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</si>
  <si>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</si>
  <si>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</si>
  <si>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</si>
  <si>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</si>
  <si>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</si>
  <si>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</si>
  <si>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</si>
  <si>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</si>
  <si>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</si>
  <si>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</si>
  <si>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</si>
  <si>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</si>
  <si>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</si>
  <si>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</si>
  <si>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</si>
  <si>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</si>
  <si>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</si>
  <si>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</si>
  <si>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</si>
  <si>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</si>
  <si>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</si>
  <si>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</si>
  <si>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</si>
  <si>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</si>
  <si>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</si>
  <si>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</si>
  <si>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</si>
  <si>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</si>
  <si>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</si>
  <si>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</si>
  <si>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</si>
  <si>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</si>
  <si>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</si>
  <si>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</si>
  <si>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</si>
  <si>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</si>
  <si>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</si>
  <si>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</si>
  <si>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</si>
  <si>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</si>
  <si>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</si>
  <si>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</si>
  <si>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</si>
  <si>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</si>
  <si>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</si>
  <si>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</si>
  <si>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</si>
  <si>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</si>
  <si>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</si>
  <si>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</si>
  <si>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</si>
  <si>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</si>
  <si>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</si>
  <si>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</si>
  <si>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</si>
  <si>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</si>
  <si>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</si>
  <si>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</si>
  <si>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</si>
  <si>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</si>
  <si>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</si>
  <si>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</si>
  <si>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</si>
  <si>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</si>
  <si>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</si>
  <si>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</si>
  <si>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</si>
  <si>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</si>
  <si>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</si>
  <si>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</si>
  <si>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</si>
  <si>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</si>
  <si>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</si>
  <si>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</si>
  <si>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</si>
  <si>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</si>
  <si>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</si>
  <si>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</si>
  <si>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</si>
  <si>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</si>
  <si>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</si>
  <si>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</si>
  <si>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</si>
  <si>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</si>
  <si>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</si>
  <si>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</si>
  <si>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</si>
  <si>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</si>
  <si>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</si>
  <si>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</si>
  <si>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</si>
  <si>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</si>
  <si>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</si>
  <si>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</si>
  <si>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</si>
  <si>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</si>
  <si>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</si>
  <si>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</si>
  <si>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</si>
  <si>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</si>
  <si>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</si>
  <si>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</si>
  <si>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</si>
  <si>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</si>
  <si>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</si>
  <si>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</si>
  <si>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</si>
  <si>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</si>
  <si>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</si>
  <si>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</si>
  <si>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</si>
  <si>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</si>
  <si>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</si>
  <si>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</si>
  <si>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</si>
  <si>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</si>
  <si>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</si>
  <si>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</si>
  <si>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</si>
  <si>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</si>
  <si>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</si>
  <si>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</si>
  <si>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</si>
  <si>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</si>
  <si>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</si>
  <si>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</si>
  <si>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</si>
  <si>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</si>
  <si>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</si>
  <si>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</si>
  <si>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</si>
  <si>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</si>
  <si>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</si>
  <si>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</si>
  <si>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</si>
  <si>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</si>
  <si>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</si>
  <si>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</si>
  <si>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</si>
  <si>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</si>
  <si>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</si>
  <si>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</si>
  <si>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</si>
  <si>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</si>
  <si>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</si>
  <si>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</si>
  <si>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</si>
  <si>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</si>
  <si>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</si>
  <si>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</si>
  <si>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</si>
  <si>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</si>
  <si>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</si>
  <si>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</si>
  <si>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</si>
  <si>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</si>
  <si>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</si>
  <si>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</si>
  <si>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</si>
  <si>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</si>
  <si>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</si>
  <si>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</si>
  <si>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</si>
  <si>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</si>
  <si>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</si>
  <si>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</si>
  <si>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</si>
  <si>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</si>
  <si>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</si>
  <si>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</si>
  <si>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</si>
  <si>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</si>
  <si>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</si>
  <si>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</si>
  <si>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</si>
  <si>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</si>
  <si>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</si>
  <si>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</si>
  <si>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</si>
  <si>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</si>
  <si>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</si>
  <si>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</si>
  <si>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</si>
  <si>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</si>
  <si>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</si>
  <si>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</si>
  <si>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</si>
  <si>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</si>
  <si>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</si>
  <si>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</si>
  <si>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</si>
  <si>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</si>
  <si>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</si>
  <si>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</si>
  <si>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</si>
  <si>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</si>
  <si>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</si>
  <si>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</si>
  <si>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</si>
  <si>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</si>
  <si>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</si>
  <si>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</si>
  <si>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</si>
  <si>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</si>
  <si>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</si>
  <si>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</si>
  <si>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</si>
  <si>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</si>
  <si>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</si>
  <si>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</si>
  <si>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</si>
  <si>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</si>
  <si>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</si>
  <si>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</si>
  <si>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</si>
  <si>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</si>
  <si>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</si>
  <si>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</si>
  <si>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</si>
  <si>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</si>
  <si>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</si>
  <si>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</si>
  <si>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</si>
  <si>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</si>
  <si>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</si>
  <si>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</si>
  <si>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</si>
  <si>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</si>
  <si>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</si>
  <si>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</si>
  <si>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</si>
  <si>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</si>
  <si>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</si>
  <si>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</si>
  <si>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</si>
  <si>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</si>
  <si>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</si>
  <si>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</si>
  <si>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</si>
  <si>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</si>
  <si>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</si>
  <si>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</si>
  <si>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</si>
  <si>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</si>
  <si>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</si>
  <si>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</si>
  <si>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</si>
  <si>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</si>
  <si>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</si>
  <si>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</si>
  <si>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</si>
  <si>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</si>
  <si>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</si>
  <si>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</si>
  <si>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</si>
  <si>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</si>
  <si>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</si>
  <si>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</si>
  <si>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</si>
  <si>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</si>
  <si>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</si>
  <si>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</si>
  <si>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</si>
  <si>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</si>
  <si>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</si>
  <si>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</si>
  <si>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</si>
  <si>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</si>
  <si>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</si>
  <si>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</si>
  <si>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</si>
  <si>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</si>
  <si>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</si>
  <si>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</si>
  <si>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</si>
  <si>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</si>
  <si>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</si>
  <si>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</si>
  <si>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</si>
  <si>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</si>
  <si>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</si>
  <si>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</si>
  <si>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</si>
  <si>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</si>
  <si>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</si>
  <si>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</si>
  <si>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</si>
  <si>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</si>
  <si>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</si>
  <si>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</si>
  <si>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</si>
  <si>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</si>
  <si>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</si>
  <si>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</si>
  <si>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</si>
  <si>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</si>
  <si>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</si>
  <si>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</si>
  <si>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</si>
  <si>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</si>
  <si>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</si>
  <si>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</si>
  <si>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</si>
  <si>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</si>
  <si>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</si>
  <si>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</si>
  <si>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</si>
  <si>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</si>
  <si>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</si>
  <si>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</si>
  <si>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</si>
  <si>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</si>
  <si>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</si>
  <si>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</si>
  <si>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</si>
  <si>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</si>
  <si>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</si>
  <si>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</si>
  <si>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</si>
  <si>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</si>
  <si>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</si>
  <si>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</si>
  <si>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</si>
  <si>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</si>
  <si>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</si>
  <si>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</si>
  <si>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</si>
  <si>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</si>
  <si>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</si>
  <si>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</si>
  <si>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</si>
  <si>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</si>
  <si>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</si>
  <si>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</si>
  <si>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</si>
  <si>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</si>
  <si>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</si>
  <si>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</si>
  <si>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</si>
  <si>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</si>
  <si>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</si>
  <si>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</si>
  <si>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</si>
  <si>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</si>
  <si>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</si>
  <si>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</si>
  <si>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</si>
  <si>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</si>
  <si>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</si>
  <si>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</si>
  <si>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</si>
  <si>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</si>
  <si>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</si>
  <si>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</si>
  <si>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</si>
  <si>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</si>
  <si>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</si>
  <si>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</si>
  <si>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</si>
  <si>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</si>
  <si>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</si>
  <si>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</si>
  <si>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</si>
  <si>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</si>
  <si>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</si>
  <si>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</si>
  <si>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</si>
  <si>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</si>
  <si>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</si>
  <si>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</si>
  <si>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</si>
  <si>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</si>
  <si>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</si>
  <si>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</si>
  <si>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</si>
  <si>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</si>
  <si>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</si>
  <si>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</si>
  <si>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</si>
  <si>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</si>
  <si>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</si>
  <si>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</si>
  <si>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</si>
  <si>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</si>
  <si>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</si>
  <si>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</si>
  <si>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</si>
  <si>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</si>
  <si>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</si>
  <si>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</si>
  <si>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</si>
  <si>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</si>
  <si>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</si>
  <si>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</si>
  <si>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</si>
  <si>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</si>
  <si>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</si>
  <si>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</si>
  <si>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</si>
  <si>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</si>
  <si>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</si>
  <si>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</si>
  <si>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</si>
  <si>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</si>
  <si>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</si>
  <si>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</si>
  <si>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</si>
  <si>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</si>
  <si>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</si>
  <si>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</si>
  <si>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</si>
  <si>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</si>
  <si>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</si>
  <si>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</si>
  <si>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</si>
  <si>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</si>
  <si>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</si>
  <si>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</si>
  <si>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</si>
  <si>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</si>
  <si>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</si>
  <si>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</si>
  <si>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</si>
  <si>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</si>
  <si>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</si>
  <si>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</si>
  <si>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</si>
  <si>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</si>
  <si>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</si>
  <si>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</si>
  <si>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</si>
  <si>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</si>
  <si>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</si>
  <si>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</si>
  <si>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</si>
  <si>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</si>
  <si>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</si>
  <si>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</si>
  <si>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</si>
  <si>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</si>
  <si>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</si>
  <si>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</si>
  <si>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</si>
  <si>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</si>
  <si>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</si>
  <si>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</si>
  <si>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</si>
  <si>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</si>
  <si>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</si>
  <si>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</si>
  <si>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</si>
  <si>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</si>
  <si>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</si>
  <si>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</si>
  <si>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</si>
  <si>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</si>
  <si>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</si>
  <si>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</si>
  <si>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</si>
  <si>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</si>
  <si>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</si>
  <si>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</si>
  <si>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</si>
  <si>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</si>
  <si>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</si>
  <si>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</si>
  <si>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</si>
  <si>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</si>
  <si>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</si>
  <si>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</si>
  <si>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</si>
  <si>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</si>
  <si>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</si>
  <si>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</si>
  <si>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</si>
  <si>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</si>
  <si>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</si>
  <si>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</si>
  <si>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</si>
  <si>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</si>
  <si>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</si>
  <si>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</si>
  <si>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</si>
  <si>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</si>
  <si>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</si>
  <si>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</si>
  <si>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</si>
  <si>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</si>
  <si>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</si>
  <si>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</si>
  <si>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</si>
  <si>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</si>
  <si>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</si>
  <si>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</si>
  <si>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</si>
  <si>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</si>
  <si>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</si>
  <si>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</si>
  <si>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</si>
  <si>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</si>
  <si>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</si>
  <si>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</si>
  <si>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</si>
  <si>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</si>
  <si>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</si>
  <si>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</si>
  <si>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</si>
  <si>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</si>
  <si>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</si>
  <si>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</si>
  <si>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</si>
  <si>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</si>
  <si>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</si>
  <si>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</si>
  <si>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</si>
  <si>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</si>
  <si>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</si>
  <si>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</si>
  <si>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</si>
  <si>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</si>
  <si>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</si>
  <si>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</si>
  <si>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</si>
  <si>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</si>
  <si>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</si>
  <si>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</si>
  <si>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</si>
  <si>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</si>
  <si>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</si>
  <si>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</si>
  <si>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</si>
  <si>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</si>
  <si>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</si>
  <si>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</si>
  <si>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</si>
  <si>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</si>
  <si>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</si>
  <si>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</si>
  <si>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</si>
  <si>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</si>
  <si>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</si>
  <si>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</si>
  <si>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</si>
  <si>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</si>
  <si>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</si>
  <si>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</si>
  <si>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</si>
  <si>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</si>
  <si>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</si>
  <si>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</si>
  <si>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</si>
  <si>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</si>
  <si>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</si>
  <si>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</si>
  <si>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</si>
  <si>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</si>
  <si>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</si>
  <si>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</si>
  <si>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</si>
  <si>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</si>
  <si>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</si>
  <si>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</si>
  <si>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</si>
  <si>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</si>
  <si>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</si>
  <si>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</si>
  <si>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</si>
  <si>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</si>
  <si>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</si>
  <si>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</si>
  <si>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</si>
  <si>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</si>
  <si>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</si>
  <si>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</si>
  <si>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</si>
  <si>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</si>
  <si>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</si>
  <si>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</si>
  <si>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</si>
  <si>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</si>
  <si>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</si>
  <si>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</si>
  <si>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</si>
  <si>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</si>
  <si>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</si>
  <si>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</si>
  <si>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</si>
  <si>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</si>
  <si>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</si>
  <si>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</si>
  <si>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</si>
  <si>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</si>
  <si>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</si>
  <si>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</si>
  <si>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</si>
  <si>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</si>
  <si>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</si>
  <si>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</si>
  <si>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</si>
  <si>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</si>
  <si>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</si>
  <si>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</si>
  <si>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</si>
  <si>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</si>
  <si>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</si>
  <si>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</si>
  <si>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</si>
  <si>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</si>
  <si>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</si>
  <si>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</si>
  <si>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</si>
  <si>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</si>
  <si>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</si>
  <si>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</si>
  <si>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</si>
  <si>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</si>
  <si>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</si>
  <si>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</si>
  <si>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</si>
  <si>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</si>
  <si>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</si>
  <si>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</si>
  <si>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</si>
  <si>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</si>
  <si>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</si>
  <si>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</si>
  <si>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</si>
  <si>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</si>
  <si>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</si>
  <si>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</si>
  <si>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</si>
  <si>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</si>
  <si>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</si>
  <si>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</si>
  <si>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</si>
  <si>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</si>
  <si>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</si>
  <si>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</si>
  <si>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</si>
  <si>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</si>
  <si>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</si>
  <si>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</si>
  <si>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</si>
  <si>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</si>
  <si>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</si>
  <si>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</si>
  <si>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</si>
  <si>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</si>
  <si>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</si>
  <si>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</si>
  <si>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</si>
  <si>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</si>
  <si>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</si>
  <si>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</si>
  <si>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</si>
  <si>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</si>
  <si>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</si>
  <si>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</si>
  <si>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</si>
  <si>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</si>
  <si>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</si>
  <si>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</si>
  <si>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</si>
  <si>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</si>
  <si>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</si>
  <si>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</si>
  <si>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</si>
  <si>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</si>
  <si>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</si>
  <si>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</si>
  <si>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</si>
  <si>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</si>
  <si>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</si>
  <si>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</si>
  <si>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</si>
  <si>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</si>
  <si>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</si>
  <si>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</si>
  <si>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</si>
  <si>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</si>
  <si>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</si>
  <si>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</si>
  <si>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</si>
  <si>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</si>
  <si>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</si>
  <si>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</si>
  <si>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</si>
  <si>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</si>
  <si>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</si>
  <si>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</si>
  <si>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</si>
  <si>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</si>
  <si>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</si>
  <si>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</si>
  <si>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</si>
  <si>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</si>
  <si>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</si>
  <si>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</si>
  <si>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</si>
  <si>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</si>
  <si>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</si>
  <si>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</si>
  <si>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</si>
  <si>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</si>
  <si>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</si>
  <si>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</si>
  <si>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</si>
  <si>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</si>
  <si>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</si>
  <si>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</si>
  <si>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</si>
  <si>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</si>
  <si>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</si>
  <si>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</si>
  <si>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</si>
  <si>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</si>
  <si>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</si>
  <si>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</si>
  <si>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</si>
  <si>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</si>
  <si>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</si>
  <si>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</si>
  <si>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</si>
  <si>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</si>
  <si>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</si>
  <si>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</si>
  <si>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</si>
  <si>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</si>
  <si>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</si>
  <si>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</si>
  <si>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</si>
  <si>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</si>
  <si>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</si>
  <si>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</si>
  <si>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</si>
  <si>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</si>
  <si>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</si>
  <si>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</si>
  <si>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</si>
  <si>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</si>
  <si>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</si>
  <si>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</si>
  <si>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</si>
  <si>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</si>
  <si>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</si>
  <si>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</si>
  <si>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</si>
  <si>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</si>
  <si>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</si>
  <si>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</si>
  <si>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</si>
  <si>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</si>
  <si>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</si>
  <si>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</si>
  <si>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</si>
  <si>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</si>
  <si>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</si>
  <si>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</si>
  <si>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</si>
  <si>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</si>
  <si>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</si>
  <si>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</si>
  <si>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</si>
  <si>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</si>
  <si>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</si>
  <si>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</si>
  <si>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</si>
  <si>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</si>
  <si>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</si>
  <si>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</si>
  <si>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</si>
  <si>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</si>
  <si>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</si>
  <si>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</si>
  <si>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</si>
  <si>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</si>
  <si>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</si>
  <si>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</si>
  <si>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</si>
  <si>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</si>
  <si>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</si>
  <si>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</si>
  <si>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</si>
  <si>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</si>
  <si>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</si>
  <si>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</si>
  <si>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</si>
  <si>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</si>
  <si>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</si>
  <si>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</si>
  <si>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</si>
  <si>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</si>
  <si>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</si>
  <si>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</si>
  <si>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</si>
  <si>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</si>
  <si>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</si>
  <si>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</si>
  <si>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</si>
  <si>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</si>
  <si>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</si>
  <si>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</si>
  <si>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</si>
  <si>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</si>
  <si>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</si>
  <si>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</si>
  <si>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</si>
  <si>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</si>
  <si>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</si>
  <si>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</si>
  <si>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</si>
  <si>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</si>
  <si>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</si>
  <si>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</si>
  <si>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</si>
  <si>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</si>
  <si>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</si>
  <si>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</si>
  <si>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</si>
  <si>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</si>
  <si>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</si>
  <si>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</si>
  <si>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</si>
  <si>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</si>
  <si>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</si>
  <si>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</si>
  <si>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</si>
  <si>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</si>
  <si>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</si>
  <si>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</si>
  <si>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</si>
  <si>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</si>
  <si>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</si>
  <si>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</si>
  <si>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</si>
  <si>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</si>
  <si>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</si>
  <si>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</si>
  <si>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</si>
  <si>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</si>
  <si>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</si>
  <si>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</si>
  <si>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</si>
  <si>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</si>
  <si>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</si>
  <si>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</si>
  <si>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</si>
  <si>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</si>
  <si>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</si>
  <si>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</si>
  <si>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</si>
  <si>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</si>
  <si>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</si>
  <si>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</si>
  <si>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</si>
  <si>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</si>
  <si>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</si>
  <si>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</si>
  <si>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</si>
  <si>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</si>
  <si>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</si>
  <si>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</si>
  <si>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</si>
  <si>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</si>
  <si>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</si>
  <si>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</si>
  <si>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</si>
  <si>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</si>
  <si>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</si>
  <si>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</si>
  <si>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</si>
  <si>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</si>
  <si>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</si>
  <si>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</si>
  <si>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</si>
  <si>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</si>
  <si>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</si>
  <si>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</si>
  <si>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</si>
  <si>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</si>
  <si>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</si>
  <si>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</si>
  <si>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</si>
  <si>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</si>
  <si>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</si>
  <si>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</si>
  <si>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</si>
  <si>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</si>
  <si>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</si>
  <si>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</si>
  <si>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</si>
  <si>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</si>
  <si>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</si>
  <si>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</si>
  <si>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</si>
  <si>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</si>
  <si>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</si>
  <si>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</si>
  <si>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</si>
  <si>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</si>
  <si>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</si>
  <si>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</si>
  <si>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</si>
  <si>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</si>
  <si>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</si>
  <si>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</si>
  <si>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</si>
  <si>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</si>
  <si>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</si>
  <si>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</si>
  <si>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</si>
  <si>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</si>
  <si>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</si>
  <si>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</si>
  <si>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</si>
  <si>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</si>
  <si>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</si>
  <si>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</si>
  <si>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</si>
  <si>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</si>
  <si>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</si>
  <si>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</si>
  <si>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</si>
  <si>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</si>
  <si>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</si>
  <si>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</si>
  <si>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</si>
  <si>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</si>
  <si>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</si>
  <si>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</si>
  <si>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</si>
  <si>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</si>
  <si>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</si>
  <si>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</si>
  <si>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</si>
  <si>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</si>
  <si>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</si>
  <si>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</si>
  <si>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</si>
  <si>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</si>
  <si>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</si>
  <si>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</si>
  <si>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</si>
  <si>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</si>
  <si>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</si>
  <si>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</si>
  <si>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</si>
  <si>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</si>
  <si>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</si>
  <si>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</si>
  <si>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</si>
  <si>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</si>
  <si>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</si>
  <si>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</si>
  <si>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</si>
  <si>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</si>
  <si>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</si>
  <si>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</si>
  <si>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</si>
  <si>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</si>
  <si>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</si>
  <si>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</si>
  <si>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</si>
  <si>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</si>
  <si>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</si>
  <si>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</si>
  <si>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</si>
  <si>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</si>
  <si>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</si>
  <si>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</si>
  <si>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</si>
  <si>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</si>
  <si>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</si>
  <si>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</si>
  <si>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</si>
  <si>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</si>
  <si>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</si>
  <si>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</si>
  <si>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</si>
  <si>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</si>
  <si>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</si>
  <si>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</si>
  <si>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</si>
  <si>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</si>
  <si>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</si>
  <si>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</si>
  <si>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</si>
  <si>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</si>
  <si>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</si>
  <si>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</si>
  <si>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</si>
  <si>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</si>
  <si>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</si>
  <si>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</si>
  <si>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</si>
  <si>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</si>
  <si>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</si>
  <si>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</si>
  <si>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</si>
  <si>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</si>
  <si>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</si>
  <si>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</si>
  <si>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</si>
  <si>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</si>
  <si>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</si>
  <si>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</si>
  <si>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</si>
  <si>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</si>
  <si>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</si>
  <si>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</si>
  <si>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</si>
  <si>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</si>
  <si>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</si>
  <si>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</si>
  <si>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</si>
  <si>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</si>
  <si>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</si>
  <si>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</si>
  <si>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</si>
  <si>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</si>
  <si>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</si>
  <si>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</si>
  <si>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</si>
  <si>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</si>
  <si>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</si>
  <si>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</si>
  <si>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</si>
  <si>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</si>
  <si>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</si>
  <si>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</si>
  <si>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</si>
  <si>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</si>
  <si>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</si>
  <si>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</si>
  <si>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</si>
  <si>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</si>
  <si>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</si>
  <si>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</si>
  <si>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</si>
  <si>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</si>
  <si>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</si>
  <si>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</si>
  <si>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</si>
  <si>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</si>
  <si>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</si>
  <si>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</si>
  <si>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</si>
  <si>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</si>
  <si>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</si>
  <si>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</si>
  <si>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</si>
  <si>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</si>
  <si>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</si>
  <si>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</si>
  <si>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</si>
  <si>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</si>
  <si>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</si>
  <si>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</si>
  <si>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</si>
  <si>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</si>
  <si>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</si>
  <si>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</si>
  <si>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</si>
  <si>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</si>
  <si>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</si>
  <si>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</si>
  <si>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</si>
  <si>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</si>
  <si>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</si>
  <si>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</si>
  <si>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</si>
  <si>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</si>
  <si>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</si>
  <si>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</si>
  <si>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</si>
  <si>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</si>
  <si>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</si>
  <si>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</si>
  <si>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</si>
  <si>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</si>
  <si>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</si>
  <si>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</si>
  <si>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</si>
  <si>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</si>
  <si>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</si>
  <si>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</si>
  <si>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</si>
  <si>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</si>
  <si>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</si>
  <si>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</si>
  <si>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</si>
  <si>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</si>
  <si>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</si>
  <si>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</si>
  <si>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</si>
  <si>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</si>
  <si>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</si>
  <si>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</si>
  <si>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</si>
  <si>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</si>
  <si>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</si>
  <si>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</si>
  <si>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</si>
  <si>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</si>
  <si>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</si>
  <si>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</si>
  <si>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</si>
  <si>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</si>
  <si>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</si>
  <si>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</si>
  <si>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</si>
  <si>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</si>
  <si>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</si>
  <si>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</si>
  <si>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</si>
  <si>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</si>
  <si>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</si>
  <si>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</si>
  <si>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</si>
  <si>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</si>
  <si>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</si>
  <si>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</si>
  <si>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</si>
  <si>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</si>
  <si>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</si>
  <si>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</si>
  <si>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</si>
  <si>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</si>
  <si>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</si>
  <si>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</si>
  <si>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</si>
  <si>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</si>
  <si>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</si>
  <si>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</si>
  <si>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</si>
  <si>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</si>
  <si>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</si>
  <si>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</si>
  <si>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</si>
  <si>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</si>
  <si>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</si>
  <si>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</si>
  <si>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</si>
  <si>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</si>
  <si>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</si>
  <si>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</si>
  <si>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</si>
  <si>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</si>
  <si>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</si>
  <si>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</si>
  <si>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</si>
  <si>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</si>
  <si>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</si>
  <si>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</si>
  <si>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</si>
  <si>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</si>
  <si>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</si>
  <si>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</si>
  <si>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</si>
  <si>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</si>
  <si>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</si>
  <si>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</si>
  <si>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</si>
  <si>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</si>
  <si>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</si>
  <si>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</si>
  <si>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</si>
  <si>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</si>
  <si>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</si>
  <si>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</si>
  <si>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</si>
  <si>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</si>
  <si>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</si>
  <si>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</si>
  <si>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</si>
  <si>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</si>
  <si>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</si>
  <si>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</si>
  <si>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</si>
  <si>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</si>
  <si>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</si>
  <si>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</si>
  <si>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</si>
  <si>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</si>
  <si>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</si>
  <si>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</si>
  <si>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</si>
  <si>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</si>
  <si>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</si>
  <si>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</si>
  <si>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</si>
  <si>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</si>
  <si>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</si>
  <si>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</si>
  <si>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</si>
  <si>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</si>
  <si>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</si>
  <si>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</si>
  <si>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</si>
  <si>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</si>
  <si>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</si>
  <si>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</si>
  <si>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</si>
  <si>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</si>
  <si>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</si>
  <si>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</si>
  <si>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</si>
  <si>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</si>
  <si>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</si>
  <si>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</si>
  <si>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</si>
  <si>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</si>
  <si>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</si>
  <si>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</si>
  <si>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</si>
  <si>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</si>
  <si>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</si>
  <si>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</si>
  <si>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</si>
  <si>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</si>
  <si>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</si>
  <si>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</si>
  <si>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</si>
  <si>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</si>
  <si>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</si>
  <si>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</si>
  <si>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</si>
  <si>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</si>
  <si>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</si>
  <si>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</si>
  <si>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</si>
  <si>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</si>
  <si>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</si>
  <si>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</si>
  <si>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</si>
  <si>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</si>
  <si>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</si>
  <si>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</si>
  <si>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</si>
  <si>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</si>
  <si>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</si>
  <si>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</si>
  <si>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</si>
  <si>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</si>
  <si>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</si>
  <si>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</si>
  <si>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</si>
  <si>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</si>
  <si>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</si>
  <si>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</si>
  <si>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</si>
  <si>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</si>
  <si>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</si>
  <si>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</si>
  <si>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</si>
  <si>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</si>
  <si>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</si>
  <si>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</si>
  <si>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</si>
  <si>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</si>
  <si>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</si>
  <si>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</si>
  <si>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</si>
  <si>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</si>
  <si>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</si>
  <si>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</si>
  <si>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</si>
  <si>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</si>
  <si>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</si>
  <si>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</si>
  <si>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</si>
  <si>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</si>
  <si>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</si>
  <si>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</si>
  <si>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</si>
  <si>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</si>
  <si>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</si>
  <si>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</si>
  <si>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</si>
  <si>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</si>
  <si>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</si>
  <si>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</si>
  <si>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</si>
  <si>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</si>
  <si>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</si>
  <si>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</si>
  <si>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</si>
  <si>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</si>
  <si>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</si>
  <si>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</si>
  <si>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</si>
  <si>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</si>
  <si>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</si>
  <si>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</si>
  <si>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</si>
  <si>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</si>
  <si>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</si>
  <si>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</si>
  <si>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</si>
  <si>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</si>
  <si>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</si>
  <si>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</si>
  <si>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</si>
  <si>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</si>
  <si>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</si>
  <si>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</si>
  <si>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</si>
  <si>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</si>
  <si>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</si>
  <si>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</si>
  <si>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</si>
  <si>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</si>
  <si>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</si>
  <si>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</si>
  <si>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</si>
  <si>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</si>
  <si>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</si>
  <si>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</si>
  <si>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</si>
  <si>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</si>
  <si>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</si>
  <si>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</si>
  <si>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</si>
  <si>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</si>
  <si>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</si>
  <si>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</si>
  <si>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</si>
  <si>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</si>
  <si>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</si>
  <si>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</si>
  <si>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</si>
  <si>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</si>
  <si>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</si>
  <si>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</si>
  <si>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</si>
  <si>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</si>
  <si>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</si>
  <si>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</si>
  <si>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</si>
  <si>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</si>
  <si>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</si>
  <si>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</si>
  <si>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</si>
  <si>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</si>
  <si>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</si>
  <si>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</si>
  <si>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</si>
  <si>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</si>
  <si>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</si>
  <si>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</si>
  <si>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</si>
  <si>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</si>
  <si>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</si>
  <si>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</si>
  <si>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</si>
  <si>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</si>
  <si>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</si>
  <si>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</si>
  <si>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</si>
  <si>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</si>
  <si>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</si>
  <si>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</si>
  <si>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</si>
  <si>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</si>
  <si>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</si>
  <si>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</si>
  <si>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</si>
  <si>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</si>
  <si>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</si>
  <si>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</si>
  <si>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</si>
  <si>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</si>
  <si>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</si>
  <si>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</si>
  <si>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</si>
  <si>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</si>
  <si>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</si>
  <si>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</si>
  <si>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</si>
  <si>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</si>
  <si>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</si>
  <si>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</si>
  <si>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</si>
  <si>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</si>
  <si>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</si>
  <si>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</si>
  <si>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</si>
  <si>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</si>
  <si>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</si>
  <si>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</si>
  <si>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</si>
  <si>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</si>
  <si>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</si>
  <si>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</si>
  <si>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</si>
  <si>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</si>
  <si>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</si>
  <si>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</si>
  <si>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</si>
  <si>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</si>
  <si>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</si>
  <si>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</si>
  <si>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</si>
  <si>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</si>
  <si>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</si>
  <si>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</si>
  <si>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</si>
  <si>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</si>
  <si>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</si>
  <si>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</si>
  <si>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</si>
  <si>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</si>
  <si>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</si>
  <si>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</si>
  <si>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</si>
  <si>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</si>
  <si>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</si>
  <si>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</si>
  <si>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</si>
  <si>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</si>
  <si>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</si>
  <si>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</si>
  <si>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</si>
  <si>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</si>
  <si>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</si>
  <si>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</si>
  <si>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</si>
  <si>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</si>
  <si>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</si>
  <si>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</si>
  <si>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</si>
  <si>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</si>
  <si>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</si>
  <si>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</si>
  <si>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</si>
  <si>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</si>
  <si>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</si>
  <si>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</si>
  <si>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</si>
  <si>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</si>
  <si>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</si>
  <si>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</si>
  <si>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</si>
  <si>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</si>
  <si>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</si>
  <si>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</si>
  <si>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</si>
  <si>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</si>
  <si>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</si>
  <si>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</si>
  <si>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</si>
  <si>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</si>
  <si>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</si>
  <si>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</si>
  <si>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</si>
  <si>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</si>
  <si>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</si>
  <si>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</si>
  <si>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</si>
  <si>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</si>
  <si>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</si>
  <si>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</si>
  <si>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</si>
  <si>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</si>
  <si>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</si>
  <si>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</si>
  <si>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</si>
  <si>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</si>
  <si>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</si>
  <si>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</si>
  <si>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</si>
  <si>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</si>
  <si>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</si>
  <si>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</si>
  <si>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</si>
  <si>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</si>
  <si>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</si>
  <si>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</si>
  <si>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</si>
  <si>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</si>
  <si>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</si>
  <si>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</si>
  <si>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</si>
  <si>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</si>
  <si>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</si>
  <si>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</si>
  <si>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</si>
  <si>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</si>
  <si>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</si>
  <si>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</si>
  <si>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</si>
  <si>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</si>
  <si>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</si>
  <si>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</si>
  <si>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</si>
  <si>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</si>
  <si>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</si>
  <si>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</si>
  <si>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</si>
  <si>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</si>
  <si>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</si>
  <si>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</si>
  <si>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</si>
  <si>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</si>
  <si>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</si>
  <si>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</si>
  <si>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</si>
  <si>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</si>
  <si>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</si>
  <si>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</si>
  <si>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</si>
  <si>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</si>
  <si>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</si>
  <si>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</si>
  <si>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</si>
  <si>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</si>
  <si>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</si>
  <si>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</si>
  <si>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</si>
  <si>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</si>
  <si>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</si>
  <si>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</si>
  <si>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</si>
  <si>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</si>
  <si>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</si>
  <si>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</si>
  <si>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</si>
  <si>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</si>
  <si>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</si>
  <si>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</si>
  <si>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</si>
  <si>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</si>
  <si>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</si>
  <si>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</si>
  <si>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</si>
  <si>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</si>
  <si>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</si>
  <si>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</si>
  <si>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</si>
  <si>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</si>
  <si>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</si>
  <si>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</si>
  <si>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</si>
  <si>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</si>
  <si>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</si>
  <si>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</si>
  <si>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</si>
  <si>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</si>
  <si>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</si>
  <si>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</si>
  <si>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</si>
  <si>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</si>
  <si>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</si>
  <si>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</si>
  <si>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</si>
  <si>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</si>
  <si>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</si>
  <si>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</si>
  <si>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</si>
  <si>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</si>
  <si>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</si>
  <si>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</si>
  <si>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</si>
  <si>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</si>
  <si>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</si>
  <si>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</si>
  <si>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</si>
  <si>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</si>
  <si>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</si>
  <si>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</si>
  <si>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</si>
  <si>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</si>
  <si>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</si>
  <si>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</si>
  <si>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</si>
  <si>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</si>
  <si>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</si>
  <si>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</si>
  <si>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</si>
  <si>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</si>
  <si>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</si>
  <si>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</si>
  <si>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</si>
  <si>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</si>
  <si>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</si>
  <si>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</si>
  <si>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</si>
  <si>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</si>
  <si>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</si>
  <si>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</si>
  <si>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</si>
  <si>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</si>
  <si>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</si>
  <si>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</si>
  <si>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</si>
  <si>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</si>
  <si>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</si>
  <si>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</si>
  <si>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</si>
  <si>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</si>
  <si>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</si>
  <si>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</si>
  <si>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</si>
  <si>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</si>
  <si>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</si>
  <si>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</si>
  <si>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</si>
  <si>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</si>
  <si>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</si>
  <si>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</si>
  <si>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</si>
  <si>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</si>
  <si>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</si>
  <si>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</si>
  <si>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</si>
  <si>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</si>
  <si>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</si>
  <si>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</si>
  <si>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</si>
  <si>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</si>
  <si>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</si>
  <si>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</si>
  <si>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</si>
  <si>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</si>
  <si>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</si>
  <si>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</si>
  <si>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</si>
  <si>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</si>
  <si>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</si>
  <si>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</si>
  <si>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</si>
  <si>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</si>
  <si>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</si>
  <si>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</si>
  <si>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</si>
  <si>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</si>
  <si>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</si>
  <si>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</si>
  <si>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</si>
  <si>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</si>
  <si>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</si>
  <si>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</si>
  <si>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</si>
  <si>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</si>
  <si>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</si>
  <si>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</si>
  <si>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</si>
  <si>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</si>
  <si>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</si>
  <si>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</si>
  <si>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</si>
  <si>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</si>
  <si>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</si>
  <si>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</si>
  <si>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</si>
  <si>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</si>
  <si>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</si>
  <si>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</si>
  <si>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</si>
  <si>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</si>
  <si>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</si>
  <si>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</si>
  <si>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</si>
  <si>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</si>
  <si>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</si>
  <si>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</si>
  <si>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</si>
  <si>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</si>
  <si>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</si>
  <si>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</si>
  <si>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</si>
  <si>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</si>
  <si>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</si>
  <si>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</si>
  <si>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</si>
  <si>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</si>
  <si>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</si>
  <si>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</si>
  <si>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</si>
  <si>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</si>
  <si>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</si>
  <si>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</si>
  <si>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</si>
  <si>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</si>
  <si>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</si>
  <si>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</si>
  <si>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</si>
  <si>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</si>
  <si>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</si>
  <si>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</si>
  <si>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</si>
  <si>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</si>
  <si>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</si>
  <si>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</si>
  <si>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</si>
  <si>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</si>
  <si>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</si>
  <si>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</si>
  <si>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</si>
  <si>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</si>
  <si>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</si>
  <si>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</si>
  <si>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</si>
  <si>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</si>
  <si>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</si>
  <si>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</si>
  <si>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</si>
  <si>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</si>
  <si>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</si>
  <si>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</si>
  <si>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</si>
  <si>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</si>
  <si>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</si>
  <si>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</si>
  <si>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</si>
  <si>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</si>
  <si>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</si>
  <si>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</si>
  <si>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</si>
  <si>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</si>
  <si>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</si>
  <si>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</si>
  <si>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</si>
  <si>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</si>
  <si>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</si>
  <si>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</si>
  <si>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</si>
  <si>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</si>
  <si>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</si>
  <si>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</si>
  <si>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</si>
  <si>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</si>
  <si>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</si>
  <si>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</si>
  <si>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</si>
  <si>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</si>
  <si>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</si>
  <si>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</si>
  <si>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</si>
  <si>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</si>
  <si>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</si>
  <si>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</si>
  <si>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</si>
  <si>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</si>
  <si>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</si>
  <si>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</si>
  <si>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</si>
  <si>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</si>
  <si>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</si>
  <si>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</si>
  <si>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</si>
  <si>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</si>
  <si>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</si>
  <si>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</si>
  <si>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</si>
  <si>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</si>
  <si>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</si>
  <si>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</si>
  <si>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</si>
  <si>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</si>
  <si>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</si>
  <si>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</si>
  <si>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</si>
  <si>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</si>
  <si>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</si>
  <si>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</si>
  <si>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</si>
  <si>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</si>
  <si>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</si>
  <si>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</si>
  <si>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</si>
  <si>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</si>
  <si>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</si>
  <si>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</si>
  <si>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</si>
  <si>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</si>
  <si>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</si>
  <si>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</si>
  <si>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</si>
  <si>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</si>
  <si>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</si>
  <si>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</si>
  <si>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</si>
  <si>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</si>
  <si>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</si>
  <si>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</si>
  <si>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</si>
  <si>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</si>
  <si>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</si>
  <si>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</si>
  <si>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</si>
  <si>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</si>
  <si>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</si>
  <si>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</si>
  <si>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</si>
  <si>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</si>
  <si>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</si>
  <si>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</si>
  <si>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</si>
  <si>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</si>
  <si>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</si>
  <si>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</si>
  <si>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</si>
  <si>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</si>
  <si>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</si>
  <si>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</si>
  <si>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</si>
  <si>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</si>
  <si>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</si>
  <si>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</si>
  <si>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</si>
  <si>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</si>
  <si>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</si>
  <si>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</si>
  <si>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</si>
  <si>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</si>
  <si>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</si>
  <si>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</si>
  <si>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</si>
  <si>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</si>
  <si>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</si>
  <si>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</si>
  <si>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</si>
  <si>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</si>
  <si>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</si>
  <si>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</si>
  <si>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</si>
  <si>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</si>
  <si>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</si>
  <si>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</si>
  <si>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</si>
  <si>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</si>
  <si>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</si>
  <si>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</si>
  <si>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</si>
  <si>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</si>
  <si>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</si>
  <si>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</si>
  <si>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</si>
  <si>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</si>
  <si>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</si>
  <si>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</si>
  <si>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</si>
  <si>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</si>
  <si>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</si>
  <si>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</si>
  <si>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</si>
  <si>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</si>
  <si>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</si>
  <si>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</si>
  <si>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</si>
  <si>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</si>
  <si>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</si>
  <si>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</si>
  <si>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</si>
  <si>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</si>
  <si>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</si>
  <si>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</si>
  <si>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</si>
  <si>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</si>
  <si>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</si>
  <si>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</si>
  <si>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</si>
  <si>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</si>
  <si>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</si>
  <si>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</si>
  <si>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</si>
  <si>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</si>
  <si>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</si>
  <si>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</si>
  <si>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</si>
  <si>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</si>
  <si>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</si>
  <si>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</si>
  <si>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</si>
  <si>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</si>
  <si>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</si>
  <si>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</si>
  <si>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</si>
  <si>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</si>
  <si>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</si>
  <si>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</si>
  <si>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</si>
  <si>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</si>
  <si>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</si>
  <si>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</si>
  <si>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</si>
  <si>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</si>
  <si>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</si>
  <si>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</si>
  <si>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</si>
  <si>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</si>
  <si>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</si>
  <si>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</si>
  <si>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</si>
  <si>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</si>
  <si>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</si>
  <si>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</si>
  <si>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</si>
  <si>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</si>
  <si>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</si>
  <si>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</si>
  <si>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</si>
  <si>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</si>
  <si>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</si>
  <si>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</si>
  <si>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</si>
  <si>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</si>
  <si>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</si>
  <si>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</si>
  <si>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</si>
  <si>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</si>
  <si>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</si>
  <si>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</si>
  <si>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</si>
  <si>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</si>
  <si>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</si>
  <si>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</si>
  <si>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</si>
  <si>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</si>
  <si>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</si>
  <si>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</si>
  <si>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</si>
  <si>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</si>
  <si>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</si>
  <si>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</si>
  <si>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</si>
  <si>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</si>
  <si>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</si>
  <si>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</si>
  <si>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</si>
  <si>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</si>
  <si>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</si>
  <si>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</si>
  <si>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</si>
  <si>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</si>
  <si>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</si>
  <si>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</si>
  <si>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</si>
  <si>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</si>
  <si>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</si>
  <si>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</si>
  <si>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</si>
  <si>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</si>
  <si>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</si>
  <si>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</si>
  <si>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</si>
  <si>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</si>
  <si>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</si>
  <si>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</si>
  <si>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</si>
  <si>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</si>
  <si>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</si>
  <si>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</si>
  <si>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</si>
  <si>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</si>
  <si>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</si>
  <si>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</si>
  <si>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</si>
  <si>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</si>
  <si>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</si>
  <si>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</si>
  <si>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</si>
  <si>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</si>
  <si>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1800-1850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</si>
  <si>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</si>
  <si>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</si>
  <si>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</si>
  <si>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</si>
  <si>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</si>
  <si>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</si>
  <si>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</si>
  <si>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</si>
  <si>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</si>
  <si>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</si>
  <si>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</si>
  <si>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</si>
  <si>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</si>
  <si>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</si>
  <si>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</si>
  <si>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</si>
  <si>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</si>
  <si>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</si>
  <si>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</si>
  <si>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</si>
  <si>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</si>
  <si>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</si>
  <si>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</si>
  <si>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</si>
  <si>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</si>
  <si>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</si>
  <si>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</si>
  <si>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</si>
  <si>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</si>
  <si>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</si>
  <si>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</si>
  <si>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</si>
  <si>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</si>
  <si>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</si>
  <si>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</si>
  <si>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</si>
  <si>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ALPHA LEON ENTERPRISES LLP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</si>
  <si>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</si>
  <si>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</si>
  <si>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</si>
  <si>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</si>
  <si>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</si>
  <si>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</si>
  <si>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</si>
  <si>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</si>
  <si>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</si>
  <si>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</si>
  <si>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</si>
  <si>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</si>
  <si>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</si>
  <si>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</si>
  <si>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</si>
  <si>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Ujaas Energy Limited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</si>
  <si>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</si>
  <si>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</si>
  <si>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</si>
  <si>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</si>
  <si>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</si>
  <si>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</si>
  <si>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</si>
  <si>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</si>
  <si>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</si>
  <si>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</si>
  <si>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350-360</t>
  </si>
  <si>
    <t>Loss of Rs.9/-</t>
  </si>
  <si>
    <t>Loss of Rs.14/-</t>
  </si>
  <si>
    <t>Profit of Rs.1/-</t>
  </si>
  <si>
    <t>Profit of Rs.130/-</t>
  </si>
  <si>
    <t>Profit of Rs.3.6/-</t>
  </si>
  <si>
    <t>Profit of Rs.12.5/-</t>
  </si>
  <si>
    <t xml:space="preserve">AUROPHARMA DEC FUT </t>
  </si>
  <si>
    <t>376-377</t>
  </si>
  <si>
    <t>390-395</t>
  </si>
  <si>
    <t>Loss of Rs.30/-</t>
  </si>
  <si>
    <t>Snowman Logistics Ltd.</t>
  </si>
  <si>
    <t>ADANI LOGISTICS LIMITED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</si>
  <si>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</si>
  <si>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</si>
  <si>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</si>
  <si>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</si>
  <si>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</si>
  <si>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</si>
  <si>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</si>
  <si>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</si>
  <si>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225-230</t>
  </si>
  <si>
    <t>BANKNIFTY 30400 CE 10-DEC</t>
  </si>
  <si>
    <t>Profit of Rs.50/-</t>
  </si>
  <si>
    <t>NIFTY 13450 PE 17-DEC</t>
  </si>
  <si>
    <t>NIFTY 13250 PE 17-DEC</t>
  </si>
  <si>
    <t>Profit of Rs.6.5/-</t>
  </si>
  <si>
    <t>370-375</t>
  </si>
  <si>
    <t>2250-2300</t>
  </si>
  <si>
    <t>3710-3720</t>
  </si>
  <si>
    <t>3820-3850</t>
  </si>
  <si>
    <t>COLPAL DEC FUT</t>
  </si>
  <si>
    <t>90-92</t>
  </si>
  <si>
    <t>15.5-16.5</t>
  </si>
  <si>
    <t>DABUR 520 CE DEC</t>
  </si>
  <si>
    <t xml:space="preserve">DABUR 510 CE DEC </t>
  </si>
  <si>
    <t>11.5-12.5</t>
  </si>
  <si>
    <t>PIDILITIND  DEC FUT</t>
  </si>
  <si>
    <t>1644-1646</t>
  </si>
  <si>
    <t>HKG</t>
  </si>
  <si>
    <t>QUADRANT</t>
  </si>
  <si>
    <t>IDBI BANK LIMITED</t>
  </si>
  <si>
    <t>Part Profit of Rs.8.5/-</t>
  </si>
  <si>
    <t>Part Profit of Rs.85/-</t>
  </si>
  <si>
    <t>Profit of Rs.2.85/-</t>
  </si>
  <si>
    <t>736-738</t>
  </si>
  <si>
    <t>770-775</t>
  </si>
  <si>
    <t>NIFTY 31-DEC 13300 PE</t>
  </si>
  <si>
    <t>Loss of Rs.20/-</t>
  </si>
  <si>
    <t>Profit of Rs.18/-</t>
  </si>
  <si>
    <t>OZONEWORLD</t>
  </si>
  <si>
    <t>PATEL JAYESH</t>
  </si>
  <si>
    <t>SCTL</t>
  </si>
  <si>
    <t>Majesco Limited</t>
  </si>
  <si>
    <t>Profit of Rs.82.5/-</t>
  </si>
  <si>
    <t>Part Profit of Rs.142.5/-</t>
  </si>
  <si>
    <t>HINDUNILVR  DEC FUT</t>
  </si>
  <si>
    <t>2380-2400</t>
  </si>
  <si>
    <t>Profit of Rs.28/-</t>
  </si>
  <si>
    <t>196-197</t>
  </si>
  <si>
    <t>215-218</t>
  </si>
  <si>
    <t>Profit of Rs.3.9/-</t>
  </si>
  <si>
    <t>Loss of Rs.17.5/-</t>
  </si>
  <si>
    <t>970-975</t>
  </si>
  <si>
    <t>NIFTY 13600 PE 17-DEC</t>
  </si>
  <si>
    <t>BANKNIFTY 30400 PE 17-DEC</t>
  </si>
  <si>
    <t>BANKNIFTY 30500 PE 17-DEC</t>
  </si>
  <si>
    <t>200-250</t>
  </si>
  <si>
    <t>Profit of Rs.56/-</t>
  </si>
  <si>
    <t>Loss of Rs.126.5/-</t>
  </si>
  <si>
    <t xml:space="preserve">BHARATFORG  DEC FUT </t>
  </si>
  <si>
    <t>997-1001</t>
  </si>
  <si>
    <t>1100-1140</t>
  </si>
  <si>
    <t>HITECHWIND</t>
  </si>
  <si>
    <t>HI GROWTH CORPORATE SERVICES PVT LTD</t>
  </si>
  <si>
    <t>GRAVITON RESEARCH CAPITAL LLP</t>
  </si>
  <si>
    <t>THIRD ALPHA LLP</t>
  </si>
  <si>
    <t>Southern Petro Ind Corp</t>
  </si>
  <si>
    <t>FINQUEST SECURITIES PVT. LTD.</t>
  </si>
  <si>
    <t>JK Tyre &amp; Industries Ltd</t>
  </si>
  <si>
    <t>EDGEFIELD SECURITIES LIMITED</t>
  </si>
  <si>
    <t>RUCHIT B. PATEL</t>
  </si>
  <si>
    <t>537-540</t>
  </si>
  <si>
    <t>570-575</t>
  </si>
  <si>
    <t>BHARATFORG  DEC FUT</t>
  </si>
  <si>
    <t>13725-13735</t>
  </si>
  <si>
    <t xml:space="preserve"> TVSMOTOR DEC FUT</t>
  </si>
  <si>
    <t>485-480</t>
  </si>
  <si>
    <t>2318-2322</t>
  </si>
  <si>
    <t>GODREJCP DEC FUT</t>
  </si>
  <si>
    <t>719-721</t>
  </si>
  <si>
    <t>SUNTV DEC FUT</t>
  </si>
  <si>
    <t>497-498</t>
  </si>
  <si>
    <t>Loss of Rs, 65/</t>
  </si>
  <si>
    <t>Loss of Rs.31/-</t>
  </si>
  <si>
    <t>Loss of Rs.88/-</t>
  </si>
  <si>
    <t>Part Profit of Rs.17/-</t>
  </si>
  <si>
    <t>461-463</t>
  </si>
  <si>
    <t>460-462</t>
  </si>
  <si>
    <t>Profit of Rs.26.5/-</t>
  </si>
  <si>
    <t>Profit of Rs.10/-</t>
  </si>
  <si>
    <t>ADORMUL</t>
  </si>
  <si>
    <t>CARAVAN FREIGHT CARRIER PVT LTD</t>
  </si>
  <si>
    <t>ALEXANDER</t>
  </si>
  <si>
    <t>KAHAR NIKLESH KANAIYABHAI</t>
  </si>
  <si>
    <t>ANJANIFIN</t>
  </si>
  <si>
    <t>SHARAD KUMAR DARAK</t>
  </si>
  <si>
    <t>AVAILFC</t>
  </si>
  <si>
    <t>SAURABH JAIN</t>
  </si>
  <si>
    <t>MANORAMA JAIN</t>
  </si>
  <si>
    <t>VIJAY JAIN</t>
  </si>
  <si>
    <t>VINOD AGARWAL LEGACY TRUST</t>
  </si>
  <si>
    <t>DYNAMIND</t>
  </si>
  <si>
    <t>ANITA GUPTA</t>
  </si>
  <si>
    <t>SHANKAR LAL JALAN</t>
  </si>
  <si>
    <t>SHRADDHA CHHAYA DEVELOPERS LLP</t>
  </si>
  <si>
    <t>KAPILRAJ</t>
  </si>
  <si>
    <t>KARTIK NARENDRA SHAH</t>
  </si>
  <si>
    <t>RANJEET SINGH</t>
  </si>
  <si>
    <t>MJCO</t>
  </si>
  <si>
    <t>RAM FAMILY TRUST I</t>
  </si>
  <si>
    <t>NEWLIGHT</t>
  </si>
  <si>
    <t>SAGAR SURESH SANGHAVI</t>
  </si>
  <si>
    <t>OSIAJEE</t>
  </si>
  <si>
    <t>RAJ KUMAR AND SONS HUF</t>
  </si>
  <si>
    <t>NAVRAAV ELECTRO LIMITED</t>
  </si>
  <si>
    <t>JIGAR MUKESHKUMAR SHAH</t>
  </si>
  <si>
    <t>PRANAVSP</t>
  </si>
  <si>
    <t>NISHANT INBUILD LIMITED</t>
  </si>
  <si>
    <t>AMRUIT PROMOTERS AND FINANCE LLP</t>
  </si>
  <si>
    <t>RATNABHUMI</t>
  </si>
  <si>
    <t>BABULAL VADILAL SHAH</t>
  </si>
  <si>
    <t>PREMIUM TRADELINK</t>
  </si>
  <si>
    <t>RCL</t>
  </si>
  <si>
    <t>AISHWARYA DAS</t>
  </si>
  <si>
    <t>NITU TRADING COMPANY LIMITED</t>
  </si>
  <si>
    <t>KSHATRI NEHA JIGAR</t>
  </si>
  <si>
    <t>SHANGAR</t>
  </si>
  <si>
    <t>RAMESHBHAI CHINUBHAI SHAH</t>
  </si>
  <si>
    <t>DEEPAL PRAVINKUMAR SHAH</t>
  </si>
  <si>
    <t>PROFICIENT MERCHANDISE LIMITED</t>
  </si>
  <si>
    <t>UNIAUTO</t>
  </si>
  <si>
    <t>A V CASTERS PRIVATE LIMITED</t>
  </si>
  <si>
    <t>ASLIND</t>
  </si>
  <si>
    <t>ASL Industries Limited</t>
  </si>
  <si>
    <t>D D MASTER HUF</t>
  </si>
  <si>
    <t>MOHIT GOSWAMI</t>
  </si>
  <si>
    <t>B.C. Power Controls Ltd</t>
  </si>
  <si>
    <t>ASHIT MAHENDRA MEHTA</t>
  </si>
  <si>
    <t>BEML Limited</t>
  </si>
  <si>
    <t>EQUITY INTELLIGENCE INDIA</t>
  </si>
  <si>
    <t>Creative Peripherals and</t>
  </si>
  <si>
    <t>PRANITH REALITIES LLP</t>
  </si>
  <si>
    <t>Cybertech Systems &amp; Softw</t>
  </si>
  <si>
    <t>GANGAFORGE</t>
  </si>
  <si>
    <t>Ganga Forging Limited</t>
  </si>
  <si>
    <t>JADEJA DHARMJITSINH HIMATSINH</t>
  </si>
  <si>
    <t>GLOBE</t>
  </si>
  <si>
    <t>Globe Textiles (I) Ltd.</t>
  </si>
  <si>
    <t>PARAMOUNT TRADING</t>
  </si>
  <si>
    <t>Ind Terrain Fashions Ltd</t>
  </si>
  <si>
    <t>DHIREN KISHORE SHAH</t>
  </si>
  <si>
    <t>ICICI BANK LTD A/C ICICI TREASURY</t>
  </si>
  <si>
    <t>MPTODAY</t>
  </si>
  <si>
    <t>M P Today Media Limited</t>
  </si>
  <si>
    <t>RAHUL MAHESH AGARWAL</t>
  </si>
  <si>
    <t>Premier Polyfilm Ltd</t>
  </si>
  <si>
    <t>MONEY GROW INVESTMENT</t>
  </si>
  <si>
    <t>Nucent Finance Limited</t>
  </si>
  <si>
    <t>SUCHANTI NAVIN CHAND</t>
  </si>
  <si>
    <t>RattanIndia Power Limited</t>
  </si>
  <si>
    <t>MULTIPLIER S AND S ADV PVT LTD</t>
  </si>
  <si>
    <t>AGRO TRADE SOLUTIONS</t>
  </si>
  <si>
    <t>Star Paper Mills Ltd</t>
  </si>
  <si>
    <t>VIPULKUMAR GOVINDBHAI PANCHAL</t>
  </si>
  <si>
    <t>Suven Life Sciences Ltd</t>
  </si>
  <si>
    <t>Tarmat Limited</t>
  </si>
  <si>
    <t>ARIHANT TRACOM PRIVATE LIMITED</t>
  </si>
  <si>
    <t>KPR CAPITAL MANAGEMENT LLP</t>
  </si>
  <si>
    <t>IDFC Limited</t>
  </si>
  <si>
    <t>SIPADAN INVESTMENTS (MAURITIUS) LIMITED</t>
  </si>
  <si>
    <t>MALABAR INDIA FUND LIMITED</t>
  </si>
  <si>
    <t>FOCUS SHARES AND SECURITIES PRIVATE LIMITED</t>
  </si>
  <si>
    <t>SUCHANTI SUJATA</t>
  </si>
  <si>
    <t>S H Kelkar and Co. Ltd.</t>
  </si>
  <si>
    <t>KEVA CONSTRUCTIONS PVT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</si>
</sst>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50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6" xfId="160" applyFont="1" applyFill="1" applyBorder="1"/>
    <xf numFmtId="43" fontId="47" fillId="2" borderId="36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5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4" fontId="47" fillId="2" borderId="36" xfId="0" applyNumberFormat="1" applyFont="1" applyFill="1" applyBorder="1" applyAlignment="1">
      <alignment horizontal="center" vertical="center"/>
    </xf>
    <xf numFmtId="165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5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47" fillId="2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4" fontId="47" fillId="49" borderId="36" xfId="0" applyNumberFormat="1" applyFont="1" applyFill="1" applyBorder="1" applyAlignment="1">
      <alignment horizontal="center" vertical="center"/>
    </xf>
    <xf numFmtId="165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43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4" fontId="47" fillId="58" borderId="36" xfId="0" applyNumberFormat="1" applyFont="1" applyFill="1" applyBorder="1" applyAlignment="1">
      <alignment horizontal="center" vertical="center"/>
    </xf>
    <xf numFmtId="165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43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9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4" fontId="0" fillId="58" borderId="36" xfId="0" applyNumberFormat="1" applyFill="1" applyBorder="1" applyAlignment="1">
      <alignment horizontal="center" vertical="center"/>
    </xf>
    <xf numFmtId="43" fontId="6" fillId="58" borderId="36" xfId="160" applyFont="1" applyFill="1" applyBorder="1"/>
    <xf numFmtId="43" fontId="8" fillId="58" borderId="36" xfId="160" applyFont="1" applyFill="1" applyBorder="1" applyAlignment="1">
      <alignment horizontal="left"/>
    </xf>
    <xf numFmtId="43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69" fontId="7" fillId="59" borderId="5" xfId="0" applyNumberFormat="1" applyFont="1" applyFill="1" applyBorder="1" applyAlignment="1">
      <alignment horizontal="center" vertical="center"/>
    </xf>
    <xf numFmtId="43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4" fontId="47" fillId="59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164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9" fontId="7" fillId="59" borderId="36" xfId="0" applyNumberFormat="1" applyFont="1" applyFill="1" applyBorder="1" applyAlignment="1">
      <alignment horizontal="center" vertical="center"/>
    </xf>
    <xf numFmtId="43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4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43" fontId="8" fillId="60" borderId="36" xfId="160" applyFont="1" applyFill="1" applyBorder="1" applyAlignment="1">
      <alignment horizontal="left" vertical="center"/>
    </xf>
    <xf numFmtId="43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169" fontId="7" fillId="2" borderId="36" xfId="0" applyNumberFormat="1" applyFont="1" applyFill="1" applyBorder="1" applyAlignment="1">
      <alignment horizontal="center" vertical="center"/>
    </xf>
    <xf numFmtId="164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43" fontId="0" fillId="2" borderId="0" xfId="160" applyFont="1" applyFill="1" applyBorder="1"/>
    <xf numFmtId="0" fontId="47" fillId="2" borderId="0" xfId="0" applyFont="1" applyFill="1"/>
    <xf numFmtId="0" fontId="7" fillId="59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4" fontId="47" fillId="59" borderId="38" xfId="0" applyNumberFormat="1" applyFont="1" applyFill="1" applyBorder="1" applyAlignment="1">
      <alignment horizontal="center" vertical="center"/>
    </xf>
    <xf numFmtId="164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43" fontId="7" fillId="59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4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164" fontId="47" fillId="59" borderId="37" xfId="0" applyNumberFormat="1" applyFont="1" applyFill="1" applyBorder="1" applyAlignment="1">
      <alignment horizontal="center" vertical="center"/>
    </xf>
    <xf numFmtId="164" fontId="47" fillId="59" borderId="38" xfId="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0" fontId="0" fillId="59" borderId="38" xfId="0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7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 vertical="center"/>
    </xf>
    <xf numFmtId="43" fontId="7" fillId="59" borderId="39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7" fillId="59" borderId="39" xfId="160" applyNumberFormat="1" applyFont="1" applyFill="1" applyBorder="1" applyAlignment="1">
      <alignment horizontal="center" vertical="center"/>
    </xf>
    <xf numFmtId="16" fontId="7" fillId="59" borderId="5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44183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44183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606" t="s">
        <v>16</v>
      </c>
      <c r="B9" s="608" t="s">
        <v>17</v>
      </c>
      <c r="C9" s="608" t="s">
        <v>18</v>
      </c>
      <c r="D9" s="273" t="s">
        <v>19</v>
      </c>
      <c r="E9" s="273" t="s">
        <v>20</v>
      </c>
      <c r="F9" s="603" t="s">
        <v>21</v>
      </c>
      <c r="G9" s="604"/>
      <c r="H9" s="605"/>
      <c r="I9" s="603" t="s">
        <v>22</v>
      </c>
      <c r="J9" s="604"/>
      <c r="K9" s="605"/>
      <c r="L9" s="273"/>
      <c r="M9" s="280"/>
      <c r="N9" s="280"/>
      <c r="O9" s="280"/>
    </row>
    <row r="10" spans="1:15" ht="59.25" customHeight="1">
      <c r="A10" s="607"/>
      <c r="B10" s="609" t="s">
        <v>17</v>
      </c>
      <c r="C10" s="609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30844.400000000001</v>
      </c>
      <c r="E11" s="302">
        <v>30831.55</v>
      </c>
      <c r="F11" s="314">
        <v>30665.1</v>
      </c>
      <c r="G11" s="314">
        <v>30485.8</v>
      </c>
      <c r="H11" s="314">
        <v>30319.35</v>
      </c>
      <c r="I11" s="314">
        <v>31010.85</v>
      </c>
      <c r="J11" s="314">
        <v>31177.300000000003</v>
      </c>
      <c r="K11" s="314">
        <v>31356.6</v>
      </c>
      <c r="L11" s="301">
        <v>30998</v>
      </c>
      <c r="M11" s="301">
        <v>30652.25</v>
      </c>
      <c r="N11" s="318">
        <v>1790600</v>
      </c>
      <c r="O11" s="319">
        <v>8.8014583016861617E-2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13754.4</v>
      </c>
      <c r="E12" s="315">
        <v>13745.35</v>
      </c>
      <c r="F12" s="316">
        <v>13695.95</v>
      </c>
      <c r="G12" s="316">
        <v>13637.5</v>
      </c>
      <c r="H12" s="316">
        <v>13588.1</v>
      </c>
      <c r="I12" s="316">
        <v>13803.800000000001</v>
      </c>
      <c r="J12" s="316">
        <v>13853.199999999999</v>
      </c>
      <c r="K12" s="316">
        <v>13911.650000000001</v>
      </c>
      <c r="L12" s="303">
        <v>13794.75</v>
      </c>
      <c r="M12" s="303">
        <v>13686.9</v>
      </c>
      <c r="N12" s="318">
        <v>14864625</v>
      </c>
      <c r="O12" s="319">
        <v>3.2227991687803048E-2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1640.85</v>
      </c>
      <c r="E13" s="315">
        <v>1647.1666666666667</v>
      </c>
      <c r="F13" s="316">
        <v>1629.9833333333336</v>
      </c>
      <c r="G13" s="316">
        <v>1619.1166666666668</v>
      </c>
      <c r="H13" s="316">
        <v>1601.9333333333336</v>
      </c>
      <c r="I13" s="316">
        <v>1658.0333333333335</v>
      </c>
      <c r="J13" s="316">
        <v>1675.2166666666665</v>
      </c>
      <c r="K13" s="316">
        <v>1686.0833333333335</v>
      </c>
      <c r="L13" s="303">
        <v>1664.35</v>
      </c>
      <c r="M13" s="303">
        <v>1636.3</v>
      </c>
      <c r="N13" s="318">
        <v>3186500</v>
      </c>
      <c r="O13" s="319">
        <v>-3.7747244451155064E-2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460.15</v>
      </c>
      <c r="E14" s="315">
        <v>464.11666666666662</v>
      </c>
      <c r="F14" s="316">
        <v>453.23333333333323</v>
      </c>
      <c r="G14" s="316">
        <v>446.31666666666661</v>
      </c>
      <c r="H14" s="316">
        <v>435.43333333333322</v>
      </c>
      <c r="I14" s="316">
        <v>471.03333333333325</v>
      </c>
      <c r="J14" s="316">
        <v>481.91666666666657</v>
      </c>
      <c r="K14" s="316">
        <v>488.83333333333326</v>
      </c>
      <c r="L14" s="303">
        <v>475</v>
      </c>
      <c r="M14" s="303">
        <v>457.2</v>
      </c>
      <c r="N14" s="318">
        <v>17692000</v>
      </c>
      <c r="O14" s="319">
        <v>3.7444683989560877E-3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469.9</v>
      </c>
      <c r="E15" s="315">
        <v>472.81666666666666</v>
      </c>
      <c r="F15" s="316">
        <v>465.13333333333333</v>
      </c>
      <c r="G15" s="316">
        <v>460.36666666666667</v>
      </c>
      <c r="H15" s="316">
        <v>452.68333333333334</v>
      </c>
      <c r="I15" s="316">
        <v>477.58333333333331</v>
      </c>
      <c r="J15" s="316">
        <v>485.26666666666659</v>
      </c>
      <c r="K15" s="316">
        <v>490.0333333333333</v>
      </c>
      <c r="L15" s="303">
        <v>480.5</v>
      </c>
      <c r="M15" s="303">
        <v>468.05</v>
      </c>
      <c r="N15" s="318">
        <v>52137500</v>
      </c>
      <c r="O15" s="319">
        <v>1.1936532582852152E-2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934.5</v>
      </c>
      <c r="E16" s="315">
        <v>938.94999999999993</v>
      </c>
      <c r="F16" s="316">
        <v>925.39999999999986</v>
      </c>
      <c r="G16" s="316">
        <v>916.3</v>
      </c>
      <c r="H16" s="316">
        <v>902.74999999999989</v>
      </c>
      <c r="I16" s="316">
        <v>948.04999999999984</v>
      </c>
      <c r="J16" s="316">
        <v>961.5999999999998</v>
      </c>
      <c r="K16" s="316">
        <v>970.69999999999982</v>
      </c>
      <c r="L16" s="303">
        <v>952.5</v>
      </c>
      <c r="M16" s="303">
        <v>929.85</v>
      </c>
      <c r="N16" s="318">
        <v>1751000</v>
      </c>
      <c r="O16" s="319">
        <v>2.8185554903112156E-2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247.75</v>
      </c>
      <c r="E17" s="315">
        <v>249.06666666666669</v>
      </c>
      <c r="F17" s="316">
        <v>245.83333333333337</v>
      </c>
      <c r="G17" s="316">
        <v>243.91666666666669</v>
      </c>
      <c r="H17" s="316">
        <v>240.68333333333337</v>
      </c>
      <c r="I17" s="316">
        <v>250.98333333333338</v>
      </c>
      <c r="J17" s="316">
        <v>254.21666666666667</v>
      </c>
      <c r="K17" s="316">
        <v>256.13333333333338</v>
      </c>
      <c r="L17" s="303">
        <v>252.3</v>
      </c>
      <c r="M17" s="303">
        <v>247.15</v>
      </c>
      <c r="N17" s="318">
        <v>19893000</v>
      </c>
      <c r="O17" s="319">
        <v>1.0515086863761049E-2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2409.75</v>
      </c>
      <c r="E18" s="315">
        <v>2408.5833333333335</v>
      </c>
      <c r="F18" s="316">
        <v>2388.2166666666672</v>
      </c>
      <c r="G18" s="316">
        <v>2366.6833333333338</v>
      </c>
      <c r="H18" s="316">
        <v>2346.3166666666675</v>
      </c>
      <c r="I18" s="316">
        <v>2430.1166666666668</v>
      </c>
      <c r="J18" s="316">
        <v>2450.4833333333327</v>
      </c>
      <c r="K18" s="316">
        <v>2472.0166666666664</v>
      </c>
      <c r="L18" s="303">
        <v>2428.9499999999998</v>
      </c>
      <c r="M18" s="303">
        <v>2387.0500000000002</v>
      </c>
      <c r="N18" s="318">
        <v>2246500</v>
      </c>
      <c r="O18" s="319">
        <v>-2.748917748917749E-2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197.45</v>
      </c>
      <c r="E19" s="315">
        <v>197.71666666666667</v>
      </c>
      <c r="F19" s="316">
        <v>195.38333333333333</v>
      </c>
      <c r="G19" s="316">
        <v>193.31666666666666</v>
      </c>
      <c r="H19" s="316">
        <v>190.98333333333332</v>
      </c>
      <c r="I19" s="316">
        <v>199.78333333333333</v>
      </c>
      <c r="J19" s="316">
        <v>202.11666666666665</v>
      </c>
      <c r="K19" s="316">
        <v>204.18333333333334</v>
      </c>
      <c r="L19" s="303">
        <v>200.05</v>
      </c>
      <c r="M19" s="303">
        <v>195.65</v>
      </c>
      <c r="N19" s="318">
        <v>9925000</v>
      </c>
      <c r="O19" s="319">
        <v>-4.29122468659595E-2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99.8</v>
      </c>
      <c r="E20" s="315">
        <v>100.5</v>
      </c>
      <c r="F20" s="316">
        <v>98.5</v>
      </c>
      <c r="G20" s="316">
        <v>97.2</v>
      </c>
      <c r="H20" s="316">
        <v>95.2</v>
      </c>
      <c r="I20" s="316">
        <v>101.8</v>
      </c>
      <c r="J20" s="316">
        <v>103.8</v>
      </c>
      <c r="K20" s="316">
        <v>105.1</v>
      </c>
      <c r="L20" s="303">
        <v>102.5</v>
      </c>
      <c r="M20" s="303">
        <v>99.2</v>
      </c>
      <c r="N20" s="318">
        <v>40887000</v>
      </c>
      <c r="O20" s="319">
        <v>9.3312597200622092E-3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2583.5</v>
      </c>
      <c r="E21" s="315">
        <v>2585.9833333333331</v>
      </c>
      <c r="F21" s="316">
        <v>2563.0666666666662</v>
      </c>
      <c r="G21" s="316">
        <v>2542.6333333333332</v>
      </c>
      <c r="H21" s="316">
        <v>2519.7166666666662</v>
      </c>
      <c r="I21" s="316">
        <v>2606.4166666666661</v>
      </c>
      <c r="J21" s="316">
        <v>2629.333333333333</v>
      </c>
      <c r="K21" s="316">
        <v>2649.766666666666</v>
      </c>
      <c r="L21" s="303">
        <v>2608.9</v>
      </c>
      <c r="M21" s="303">
        <v>2565.5500000000002</v>
      </c>
      <c r="N21" s="318">
        <v>5241000</v>
      </c>
      <c r="O21" s="319">
        <v>-7.3863636363636362E-3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873.4</v>
      </c>
      <c r="E22" s="315">
        <v>878.91666666666663</v>
      </c>
      <c r="F22" s="316">
        <v>865.48333333333323</v>
      </c>
      <c r="G22" s="316">
        <v>857.56666666666661</v>
      </c>
      <c r="H22" s="316">
        <v>844.13333333333321</v>
      </c>
      <c r="I22" s="316">
        <v>886.83333333333326</v>
      </c>
      <c r="J22" s="316">
        <v>900.26666666666665</v>
      </c>
      <c r="K22" s="316">
        <v>908.18333333333328</v>
      </c>
      <c r="L22" s="303">
        <v>892.35</v>
      </c>
      <c r="M22" s="303">
        <v>871</v>
      </c>
      <c r="N22" s="318">
        <v>10877750</v>
      </c>
      <c r="O22" s="319">
        <v>-1.0744344296543902E-3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606.6</v>
      </c>
      <c r="E23" s="315">
        <v>608.33333333333337</v>
      </c>
      <c r="F23" s="316">
        <v>602.9666666666667</v>
      </c>
      <c r="G23" s="316">
        <v>599.33333333333337</v>
      </c>
      <c r="H23" s="316">
        <v>593.9666666666667</v>
      </c>
      <c r="I23" s="316">
        <v>611.9666666666667</v>
      </c>
      <c r="J23" s="316">
        <v>617.33333333333326</v>
      </c>
      <c r="K23" s="316">
        <v>620.9666666666667</v>
      </c>
      <c r="L23" s="303">
        <v>613.70000000000005</v>
      </c>
      <c r="M23" s="303">
        <v>604.70000000000005</v>
      </c>
      <c r="N23" s="318">
        <v>49884000</v>
      </c>
      <c r="O23" s="319">
        <v>-7.1650346310007168E-3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3284.2</v>
      </c>
      <c r="E24" s="315">
        <v>3293.9666666666667</v>
      </c>
      <c r="F24" s="316">
        <v>3257.4833333333336</v>
      </c>
      <c r="G24" s="316">
        <v>3230.7666666666669</v>
      </c>
      <c r="H24" s="316">
        <v>3194.2833333333338</v>
      </c>
      <c r="I24" s="316">
        <v>3320.6833333333334</v>
      </c>
      <c r="J24" s="316">
        <v>3357.1666666666661</v>
      </c>
      <c r="K24" s="316">
        <v>3383.8833333333332</v>
      </c>
      <c r="L24" s="303">
        <v>3330.45</v>
      </c>
      <c r="M24" s="303">
        <v>3267.25</v>
      </c>
      <c r="N24" s="318">
        <v>1828000</v>
      </c>
      <c r="O24" s="319">
        <v>2.1657118904568954E-2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9328.6</v>
      </c>
      <c r="E25" s="315">
        <v>9336.4833333333354</v>
      </c>
      <c r="F25" s="316">
        <v>9233.0166666666701</v>
      </c>
      <c r="G25" s="316">
        <v>9137.4333333333343</v>
      </c>
      <c r="H25" s="316">
        <v>9033.966666666669</v>
      </c>
      <c r="I25" s="316">
        <v>9432.0666666666712</v>
      </c>
      <c r="J25" s="316">
        <v>9535.5333333333347</v>
      </c>
      <c r="K25" s="316">
        <v>9631.1166666666722</v>
      </c>
      <c r="L25" s="303">
        <v>9439.9500000000007</v>
      </c>
      <c r="M25" s="303">
        <v>9240.9</v>
      </c>
      <c r="N25" s="318">
        <v>905750</v>
      </c>
      <c r="O25" s="319">
        <v>-3.1930527722110885E-2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5296.35</v>
      </c>
      <c r="E26" s="315">
        <v>5242.1500000000005</v>
      </c>
      <c r="F26" s="316">
        <v>5169.6500000000015</v>
      </c>
      <c r="G26" s="316">
        <v>5042.9500000000007</v>
      </c>
      <c r="H26" s="316">
        <v>4970.4500000000016</v>
      </c>
      <c r="I26" s="316">
        <v>5368.8500000000013</v>
      </c>
      <c r="J26" s="316">
        <v>5441.3499999999995</v>
      </c>
      <c r="K26" s="316">
        <v>5568.0500000000011</v>
      </c>
      <c r="L26" s="303">
        <v>5314.65</v>
      </c>
      <c r="M26" s="303">
        <v>5115.45</v>
      </c>
      <c r="N26" s="318">
        <v>6655750</v>
      </c>
      <c r="O26" s="319">
        <v>1.9686698073461257E-2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1643.05</v>
      </c>
      <c r="E27" s="315">
        <v>1644.2833333333335</v>
      </c>
      <c r="F27" s="316">
        <v>1635.5666666666671</v>
      </c>
      <c r="G27" s="316">
        <v>1628.0833333333335</v>
      </c>
      <c r="H27" s="316">
        <v>1619.366666666667</v>
      </c>
      <c r="I27" s="316">
        <v>1651.7666666666671</v>
      </c>
      <c r="J27" s="316">
        <v>1660.4833333333338</v>
      </c>
      <c r="K27" s="316">
        <v>1667.9666666666672</v>
      </c>
      <c r="L27" s="303">
        <v>1653</v>
      </c>
      <c r="M27" s="303">
        <v>1636.8</v>
      </c>
      <c r="N27" s="318">
        <v>1888400</v>
      </c>
      <c r="O27" s="319">
        <v>-3.1192284013954442E-2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407.5</v>
      </c>
      <c r="E28" s="315">
        <v>409.55</v>
      </c>
      <c r="F28" s="316">
        <v>403.5</v>
      </c>
      <c r="G28" s="316">
        <v>399.5</v>
      </c>
      <c r="H28" s="316">
        <v>393.45</v>
      </c>
      <c r="I28" s="316">
        <v>413.55</v>
      </c>
      <c r="J28" s="316">
        <v>419.60000000000008</v>
      </c>
      <c r="K28" s="316">
        <v>423.6</v>
      </c>
      <c r="L28" s="303">
        <v>415.6</v>
      </c>
      <c r="M28" s="303">
        <v>405.55</v>
      </c>
      <c r="N28" s="318">
        <v>10364400</v>
      </c>
      <c r="O28" s="319">
        <v>-2.8677462887989204E-2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63.5</v>
      </c>
      <c r="E29" s="315">
        <v>64.533333333333331</v>
      </c>
      <c r="F29" s="316">
        <v>62.066666666666663</v>
      </c>
      <c r="G29" s="316">
        <v>60.633333333333333</v>
      </c>
      <c r="H29" s="316">
        <v>58.166666666666664</v>
      </c>
      <c r="I29" s="316">
        <v>65.966666666666669</v>
      </c>
      <c r="J29" s="316">
        <v>68.433333333333337</v>
      </c>
      <c r="K29" s="316">
        <v>69.86666666666666</v>
      </c>
      <c r="L29" s="303">
        <v>67</v>
      </c>
      <c r="M29" s="303">
        <v>63.1</v>
      </c>
      <c r="N29" s="318">
        <v>56397200</v>
      </c>
      <c r="O29" s="319">
        <v>-1.4945967802504328E-2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1595.5</v>
      </c>
      <c r="E30" s="315">
        <v>1604.0166666666664</v>
      </c>
      <c r="F30" s="316">
        <v>1580.8333333333328</v>
      </c>
      <c r="G30" s="316">
        <v>1566.1666666666663</v>
      </c>
      <c r="H30" s="316">
        <v>1542.9833333333327</v>
      </c>
      <c r="I30" s="316">
        <v>1618.6833333333329</v>
      </c>
      <c r="J30" s="316">
        <v>1641.8666666666663</v>
      </c>
      <c r="K30" s="316">
        <v>1656.5333333333331</v>
      </c>
      <c r="L30" s="303">
        <v>1627.2</v>
      </c>
      <c r="M30" s="303">
        <v>1589.35</v>
      </c>
      <c r="N30" s="318">
        <v>1278750</v>
      </c>
      <c r="O30" s="319">
        <v>6.0191518467852256E-2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120.75</v>
      </c>
      <c r="E31" s="315">
        <v>119.43333333333332</v>
      </c>
      <c r="F31" s="316">
        <v>117.66666666666664</v>
      </c>
      <c r="G31" s="316">
        <v>114.58333333333331</v>
      </c>
      <c r="H31" s="316">
        <v>112.81666666666663</v>
      </c>
      <c r="I31" s="316">
        <v>122.51666666666665</v>
      </c>
      <c r="J31" s="316">
        <v>124.28333333333333</v>
      </c>
      <c r="K31" s="316">
        <v>127.36666666666666</v>
      </c>
      <c r="L31" s="303">
        <v>121.2</v>
      </c>
      <c r="M31" s="303">
        <v>116.35</v>
      </c>
      <c r="N31" s="318">
        <v>36274800</v>
      </c>
      <c r="O31" s="319">
        <v>4.9010989010989013E-2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709.95</v>
      </c>
      <c r="E32" s="315">
        <v>704.51666666666677</v>
      </c>
      <c r="F32" s="316">
        <v>695.78333333333353</v>
      </c>
      <c r="G32" s="316">
        <v>681.61666666666679</v>
      </c>
      <c r="H32" s="316">
        <v>672.88333333333355</v>
      </c>
      <c r="I32" s="316">
        <v>718.68333333333351</v>
      </c>
      <c r="J32" s="316">
        <v>727.41666666666686</v>
      </c>
      <c r="K32" s="316">
        <v>741.58333333333348</v>
      </c>
      <c r="L32" s="303">
        <v>713.25</v>
      </c>
      <c r="M32" s="303">
        <v>690.35</v>
      </c>
      <c r="N32" s="318">
        <v>2468400</v>
      </c>
      <c r="O32" s="319">
        <v>1.5844273426889995E-2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558.65</v>
      </c>
      <c r="E33" s="315">
        <v>558.66666666666663</v>
      </c>
      <c r="F33" s="316">
        <v>552.33333333333326</v>
      </c>
      <c r="G33" s="316">
        <v>546.01666666666665</v>
      </c>
      <c r="H33" s="316">
        <v>539.68333333333328</v>
      </c>
      <c r="I33" s="316">
        <v>564.98333333333323</v>
      </c>
      <c r="J33" s="316">
        <v>571.31666666666649</v>
      </c>
      <c r="K33" s="316">
        <v>577.63333333333321</v>
      </c>
      <c r="L33" s="303">
        <v>565</v>
      </c>
      <c r="M33" s="303">
        <v>552.35</v>
      </c>
      <c r="N33" s="318">
        <v>5860500</v>
      </c>
      <c r="O33" s="319">
        <v>-2.8351156428749066E-2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515.5</v>
      </c>
      <c r="E34" s="315">
        <v>517.2833333333333</v>
      </c>
      <c r="F34" s="316">
        <v>511.56666666666661</v>
      </c>
      <c r="G34" s="316">
        <v>507.63333333333333</v>
      </c>
      <c r="H34" s="316">
        <v>501.91666666666663</v>
      </c>
      <c r="I34" s="316">
        <v>521.21666666666658</v>
      </c>
      <c r="J34" s="316">
        <v>526.93333333333328</v>
      </c>
      <c r="K34" s="316">
        <v>530.86666666666656</v>
      </c>
      <c r="L34" s="303">
        <v>523</v>
      </c>
      <c r="M34" s="303">
        <v>513.35</v>
      </c>
      <c r="N34" s="318">
        <v>101780937</v>
      </c>
      <c r="O34" s="319">
        <v>8.2697667595716586E-3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35.950000000000003</v>
      </c>
      <c r="E35" s="315">
        <v>36.233333333333334</v>
      </c>
      <c r="F35" s="316">
        <v>35.516666666666666</v>
      </c>
      <c r="G35" s="316">
        <v>35.083333333333329</v>
      </c>
      <c r="H35" s="316">
        <v>34.36666666666666</v>
      </c>
      <c r="I35" s="316">
        <v>36.666666666666671</v>
      </c>
      <c r="J35" s="316">
        <v>37.38333333333334</v>
      </c>
      <c r="K35" s="316">
        <v>37.816666666666677</v>
      </c>
      <c r="L35" s="303">
        <v>36.950000000000003</v>
      </c>
      <c r="M35" s="303">
        <v>35.799999999999997</v>
      </c>
      <c r="N35" s="318">
        <v>105504000</v>
      </c>
      <c r="O35" s="319">
        <v>2.3217922606924644E-2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462.2</v>
      </c>
      <c r="E36" s="315">
        <v>463.23333333333335</v>
      </c>
      <c r="F36" s="316">
        <v>458.9666666666667</v>
      </c>
      <c r="G36" s="316">
        <v>455.73333333333335</v>
      </c>
      <c r="H36" s="316">
        <v>451.4666666666667</v>
      </c>
      <c r="I36" s="316">
        <v>466.4666666666667</v>
      </c>
      <c r="J36" s="316">
        <v>470.73333333333335</v>
      </c>
      <c r="K36" s="316">
        <v>473.9666666666667</v>
      </c>
      <c r="L36" s="303">
        <v>467.5</v>
      </c>
      <c r="M36" s="303">
        <v>460</v>
      </c>
      <c r="N36" s="318">
        <v>10819200</v>
      </c>
      <c r="O36" s="319">
        <v>-4.4444444444444444E-3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13359.95</v>
      </c>
      <c r="E37" s="315">
        <v>13372.65</v>
      </c>
      <c r="F37" s="316">
        <v>13288.3</v>
      </c>
      <c r="G37" s="316">
        <v>13216.65</v>
      </c>
      <c r="H37" s="316">
        <v>13132.3</v>
      </c>
      <c r="I37" s="316">
        <v>13444.3</v>
      </c>
      <c r="J37" s="316">
        <v>13528.650000000001</v>
      </c>
      <c r="K37" s="316">
        <v>13600.3</v>
      </c>
      <c r="L37" s="303">
        <v>13457</v>
      </c>
      <c r="M37" s="303">
        <v>13301</v>
      </c>
      <c r="N37" s="318">
        <v>192750</v>
      </c>
      <c r="O37" s="319">
        <v>-1.1284944857655809E-2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395.95</v>
      </c>
      <c r="E38" s="315">
        <v>398.3</v>
      </c>
      <c r="F38" s="316">
        <v>392.65000000000003</v>
      </c>
      <c r="G38" s="316">
        <v>389.35</v>
      </c>
      <c r="H38" s="316">
        <v>383.70000000000005</v>
      </c>
      <c r="I38" s="316">
        <v>401.6</v>
      </c>
      <c r="J38" s="316">
        <v>407.25</v>
      </c>
      <c r="K38" s="316">
        <v>410.55</v>
      </c>
      <c r="L38" s="303">
        <v>403.95</v>
      </c>
      <c r="M38" s="303">
        <v>395</v>
      </c>
      <c r="N38" s="318">
        <v>29239200</v>
      </c>
      <c r="O38" s="319">
        <v>8.3804084673164067E-3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3744.05</v>
      </c>
      <c r="E39" s="315">
        <v>3753.3166666666671</v>
      </c>
      <c r="F39" s="316">
        <v>3725.6333333333341</v>
      </c>
      <c r="G39" s="316">
        <v>3707.2166666666672</v>
      </c>
      <c r="H39" s="316">
        <v>3679.5333333333342</v>
      </c>
      <c r="I39" s="316">
        <v>3771.733333333334</v>
      </c>
      <c r="J39" s="316">
        <v>3799.4166666666674</v>
      </c>
      <c r="K39" s="316">
        <v>3817.8333333333339</v>
      </c>
      <c r="L39" s="303">
        <v>3781</v>
      </c>
      <c r="M39" s="303">
        <v>3734.9</v>
      </c>
      <c r="N39" s="318">
        <v>2105000</v>
      </c>
      <c r="O39" s="319">
        <v>1.4555619818777713E-2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476.35</v>
      </c>
      <c r="E40" s="315">
        <v>476.15000000000003</v>
      </c>
      <c r="F40" s="316">
        <v>469.50000000000006</v>
      </c>
      <c r="G40" s="316">
        <v>462.65000000000003</v>
      </c>
      <c r="H40" s="316">
        <v>456.00000000000006</v>
      </c>
      <c r="I40" s="316">
        <v>483.00000000000006</v>
      </c>
      <c r="J40" s="316">
        <v>489.65000000000003</v>
      </c>
      <c r="K40" s="316">
        <v>496.50000000000006</v>
      </c>
      <c r="L40" s="303">
        <v>482.8</v>
      </c>
      <c r="M40" s="303">
        <v>469.3</v>
      </c>
      <c r="N40" s="318">
        <v>7385400</v>
      </c>
      <c r="O40" s="319">
        <v>4.7425897035881438E-2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124.75</v>
      </c>
      <c r="E41" s="315">
        <v>124.36666666666667</v>
      </c>
      <c r="F41" s="316">
        <v>121.93333333333335</v>
      </c>
      <c r="G41" s="316">
        <v>119.11666666666667</v>
      </c>
      <c r="H41" s="316">
        <v>116.68333333333335</v>
      </c>
      <c r="I41" s="316">
        <v>127.18333333333335</v>
      </c>
      <c r="J41" s="316">
        <v>129.61666666666667</v>
      </c>
      <c r="K41" s="316">
        <v>132.43333333333334</v>
      </c>
      <c r="L41" s="303">
        <v>126.8</v>
      </c>
      <c r="M41" s="303">
        <v>121.55</v>
      </c>
      <c r="N41" s="318">
        <v>38267200</v>
      </c>
      <c r="O41" s="319">
        <v>-2.0753258850202926E-2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375.95</v>
      </c>
      <c r="E42" s="315">
        <v>377.58333333333331</v>
      </c>
      <c r="F42" s="316">
        <v>372.66666666666663</v>
      </c>
      <c r="G42" s="316">
        <v>369.38333333333333</v>
      </c>
      <c r="H42" s="316">
        <v>364.46666666666664</v>
      </c>
      <c r="I42" s="316">
        <v>380.86666666666662</v>
      </c>
      <c r="J42" s="316">
        <v>385.78333333333325</v>
      </c>
      <c r="K42" s="316">
        <v>389.06666666666661</v>
      </c>
      <c r="L42" s="303">
        <v>382.5</v>
      </c>
      <c r="M42" s="303">
        <v>374.3</v>
      </c>
      <c r="N42" s="318">
        <v>5275000</v>
      </c>
      <c r="O42" s="319">
        <v>-3.6969420356001828E-2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785.6</v>
      </c>
      <c r="E43" s="315">
        <v>788.7166666666667</v>
      </c>
      <c r="F43" s="316">
        <v>780.53333333333342</v>
      </c>
      <c r="G43" s="316">
        <v>775.4666666666667</v>
      </c>
      <c r="H43" s="316">
        <v>767.28333333333342</v>
      </c>
      <c r="I43" s="316">
        <v>793.78333333333342</v>
      </c>
      <c r="J43" s="316">
        <v>801.96666666666681</v>
      </c>
      <c r="K43" s="316">
        <v>807.03333333333342</v>
      </c>
      <c r="L43" s="303">
        <v>796.9</v>
      </c>
      <c r="M43" s="303">
        <v>783.65</v>
      </c>
      <c r="N43" s="318">
        <v>17375800</v>
      </c>
      <c r="O43" s="319">
        <v>3.2123552123552127E-2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143.75</v>
      </c>
      <c r="E44" s="315">
        <v>144.16666666666666</v>
      </c>
      <c r="F44" s="316">
        <v>142.68333333333331</v>
      </c>
      <c r="G44" s="316">
        <v>141.61666666666665</v>
      </c>
      <c r="H44" s="316">
        <v>140.1333333333333</v>
      </c>
      <c r="I44" s="316">
        <v>145.23333333333332</v>
      </c>
      <c r="J44" s="316">
        <v>146.71666666666667</v>
      </c>
      <c r="K44" s="316">
        <v>147.78333333333333</v>
      </c>
      <c r="L44" s="303">
        <v>145.65</v>
      </c>
      <c r="M44" s="303">
        <v>143.1</v>
      </c>
      <c r="N44" s="318">
        <v>32949900</v>
      </c>
      <c r="O44" s="319">
        <v>-1.655593560287244E-2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2520.6999999999998</v>
      </c>
      <c r="E45" s="315">
        <v>2528.25</v>
      </c>
      <c r="F45" s="316">
        <v>2501.5</v>
      </c>
      <c r="G45" s="316">
        <v>2482.3000000000002</v>
      </c>
      <c r="H45" s="316">
        <v>2455.5500000000002</v>
      </c>
      <c r="I45" s="316">
        <v>2547.4499999999998</v>
      </c>
      <c r="J45" s="316">
        <v>2574.1999999999998</v>
      </c>
      <c r="K45" s="316">
        <v>2593.3999999999996</v>
      </c>
      <c r="L45" s="303">
        <v>2555</v>
      </c>
      <c r="M45" s="303">
        <v>2509.0500000000002</v>
      </c>
      <c r="N45" s="318">
        <v>496500</v>
      </c>
      <c r="O45" s="319">
        <v>9.9160945842868033E-3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1609.2</v>
      </c>
      <c r="E46" s="315">
        <v>1613.4333333333332</v>
      </c>
      <c r="F46" s="316">
        <v>1602.1166666666663</v>
      </c>
      <c r="G46" s="316">
        <v>1595.0333333333331</v>
      </c>
      <c r="H46" s="316">
        <v>1583.7166666666662</v>
      </c>
      <c r="I46" s="316">
        <v>1620.5166666666664</v>
      </c>
      <c r="J46" s="316">
        <v>1631.8333333333335</v>
      </c>
      <c r="K46" s="316">
        <v>1638.9166666666665</v>
      </c>
      <c r="L46" s="303">
        <v>1624.75</v>
      </c>
      <c r="M46" s="303">
        <v>1606.35</v>
      </c>
      <c r="N46" s="318">
        <v>2514400</v>
      </c>
      <c r="O46" s="319">
        <v>-2.2222222222222222E-3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408.4</v>
      </c>
      <c r="E47" s="315">
        <v>410.45</v>
      </c>
      <c r="F47" s="316">
        <v>403.09999999999997</v>
      </c>
      <c r="G47" s="316">
        <v>397.79999999999995</v>
      </c>
      <c r="H47" s="316">
        <v>390.44999999999993</v>
      </c>
      <c r="I47" s="316">
        <v>415.75</v>
      </c>
      <c r="J47" s="316">
        <v>423.1</v>
      </c>
      <c r="K47" s="316">
        <v>428.40000000000003</v>
      </c>
      <c r="L47" s="303">
        <v>417.8</v>
      </c>
      <c r="M47" s="303">
        <v>405.15</v>
      </c>
      <c r="N47" s="318">
        <v>12297684</v>
      </c>
      <c r="O47" s="319">
        <v>-6.843476201752309E-2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591.65</v>
      </c>
      <c r="E48" s="315">
        <v>596.18333333333328</v>
      </c>
      <c r="F48" s="316">
        <v>584.41666666666652</v>
      </c>
      <c r="G48" s="316">
        <v>577.18333333333328</v>
      </c>
      <c r="H48" s="316">
        <v>565.41666666666652</v>
      </c>
      <c r="I48" s="316">
        <v>603.41666666666652</v>
      </c>
      <c r="J48" s="316">
        <v>615.18333333333317</v>
      </c>
      <c r="K48" s="316">
        <v>622.41666666666652</v>
      </c>
      <c r="L48" s="303">
        <v>607.95000000000005</v>
      </c>
      <c r="M48" s="303">
        <v>588.95000000000005</v>
      </c>
      <c r="N48" s="318">
        <v>1908000</v>
      </c>
      <c r="O48" s="319">
        <v>-5.4134443783462223E-2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513.79999999999995</v>
      </c>
      <c r="E49" s="315">
        <v>515.19999999999993</v>
      </c>
      <c r="F49" s="316">
        <v>511.39999999999986</v>
      </c>
      <c r="G49" s="316">
        <v>508.99999999999989</v>
      </c>
      <c r="H49" s="316">
        <v>505.19999999999982</v>
      </c>
      <c r="I49" s="316">
        <v>517.59999999999991</v>
      </c>
      <c r="J49" s="316">
        <v>521.39999999999986</v>
      </c>
      <c r="K49" s="316">
        <v>523.79999999999995</v>
      </c>
      <c r="L49" s="303">
        <v>519</v>
      </c>
      <c r="M49" s="303">
        <v>512.79999999999995</v>
      </c>
      <c r="N49" s="318">
        <v>16747500</v>
      </c>
      <c r="O49" s="319">
        <v>1.9401963022141065E-2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3831.5</v>
      </c>
      <c r="E50" s="315">
        <v>3799.0166666666664</v>
      </c>
      <c r="F50" s="316">
        <v>3749.0333333333328</v>
      </c>
      <c r="G50" s="316">
        <v>3666.5666666666666</v>
      </c>
      <c r="H50" s="316">
        <v>3616.583333333333</v>
      </c>
      <c r="I50" s="316">
        <v>3881.4833333333327</v>
      </c>
      <c r="J50" s="316">
        <v>3931.4666666666662</v>
      </c>
      <c r="K50" s="316">
        <v>4013.9333333333325</v>
      </c>
      <c r="L50" s="303">
        <v>3849</v>
      </c>
      <c r="M50" s="303">
        <v>3716.55</v>
      </c>
      <c r="N50" s="318">
        <v>2915000</v>
      </c>
      <c r="O50" s="319">
        <v>-3.7445515783912295E-2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234.1</v>
      </c>
      <c r="E51" s="315">
        <v>234.5</v>
      </c>
      <c r="F51" s="316">
        <v>231.2</v>
      </c>
      <c r="G51" s="316">
        <v>228.29999999999998</v>
      </c>
      <c r="H51" s="316">
        <v>224.99999999999997</v>
      </c>
      <c r="I51" s="316">
        <v>237.4</v>
      </c>
      <c r="J51" s="316">
        <v>240.70000000000002</v>
      </c>
      <c r="K51" s="316">
        <v>243.60000000000002</v>
      </c>
      <c r="L51" s="303">
        <v>237.8</v>
      </c>
      <c r="M51" s="303">
        <v>231.6</v>
      </c>
      <c r="N51" s="318">
        <v>28960800</v>
      </c>
      <c r="O51" s="319">
        <v>-2.3043526661471667E-2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5092.7</v>
      </c>
      <c r="E52" s="315">
        <v>5094.8166666666666</v>
      </c>
      <c r="F52" s="316">
        <v>5037.9333333333334</v>
      </c>
      <c r="G52" s="316">
        <v>4983.166666666667</v>
      </c>
      <c r="H52" s="316">
        <v>4926.2833333333338</v>
      </c>
      <c r="I52" s="316">
        <v>5149.583333333333</v>
      </c>
      <c r="J52" s="316">
        <v>5206.4666666666662</v>
      </c>
      <c r="K52" s="316">
        <v>5261.2333333333327</v>
      </c>
      <c r="L52" s="303">
        <v>5151.7</v>
      </c>
      <c r="M52" s="303">
        <v>5040.05</v>
      </c>
      <c r="N52" s="318">
        <v>3651375</v>
      </c>
      <c r="O52" s="319">
        <v>1.7273202159150271E-2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2465.6999999999998</v>
      </c>
      <c r="E53" s="315">
        <v>2471.6833333333329</v>
      </c>
      <c r="F53" s="316">
        <v>2439.3666666666659</v>
      </c>
      <c r="G53" s="316">
        <v>2413.0333333333328</v>
      </c>
      <c r="H53" s="316">
        <v>2380.7166666666658</v>
      </c>
      <c r="I53" s="316">
        <v>2498.016666666666</v>
      </c>
      <c r="J53" s="316">
        <v>2530.3333333333326</v>
      </c>
      <c r="K53" s="316">
        <v>2556.6666666666661</v>
      </c>
      <c r="L53" s="303">
        <v>2504</v>
      </c>
      <c r="M53" s="303">
        <v>2445.35</v>
      </c>
      <c r="N53" s="318">
        <v>2725450</v>
      </c>
      <c r="O53" s="319">
        <v>2.0175553517620858E-2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1335.15</v>
      </c>
      <c r="E54" s="315">
        <v>1341.4166666666667</v>
      </c>
      <c r="F54" s="316">
        <v>1322.2333333333336</v>
      </c>
      <c r="G54" s="316">
        <v>1309.3166666666668</v>
      </c>
      <c r="H54" s="316">
        <v>1290.1333333333337</v>
      </c>
      <c r="I54" s="316">
        <v>1354.3333333333335</v>
      </c>
      <c r="J54" s="316">
        <v>1373.5166666666664</v>
      </c>
      <c r="K54" s="316">
        <v>1386.4333333333334</v>
      </c>
      <c r="L54" s="303">
        <v>1360.6</v>
      </c>
      <c r="M54" s="303">
        <v>1328.5</v>
      </c>
      <c r="N54" s="318">
        <v>3519450</v>
      </c>
      <c r="O54" s="319">
        <v>4.1673449454663843E-2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192</v>
      </c>
      <c r="E55" s="315">
        <v>192.85</v>
      </c>
      <c r="F55" s="316">
        <v>190.54999999999998</v>
      </c>
      <c r="G55" s="316">
        <v>189.1</v>
      </c>
      <c r="H55" s="316">
        <v>186.79999999999998</v>
      </c>
      <c r="I55" s="316">
        <v>194.29999999999998</v>
      </c>
      <c r="J55" s="316">
        <v>196.6</v>
      </c>
      <c r="K55" s="316">
        <v>198.04999999999998</v>
      </c>
      <c r="L55" s="303">
        <v>195.15</v>
      </c>
      <c r="M55" s="303">
        <v>191.4</v>
      </c>
      <c r="N55" s="318">
        <v>12081600</v>
      </c>
      <c r="O55" s="319">
        <v>-2.3851076207097151E-2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67.2</v>
      </c>
      <c r="E56" s="315">
        <v>67.783333333333346</v>
      </c>
      <c r="F56" s="316">
        <v>66.466666666666697</v>
      </c>
      <c r="G56" s="316">
        <v>65.733333333333348</v>
      </c>
      <c r="H56" s="316">
        <v>64.4166666666667</v>
      </c>
      <c r="I56" s="316">
        <v>68.516666666666694</v>
      </c>
      <c r="J56" s="316">
        <v>69.833333333333329</v>
      </c>
      <c r="K56" s="316">
        <v>70.566666666666691</v>
      </c>
      <c r="L56" s="303">
        <v>69.099999999999994</v>
      </c>
      <c r="M56" s="303">
        <v>67.05</v>
      </c>
      <c r="N56" s="318">
        <v>103581500</v>
      </c>
      <c r="O56" s="319">
        <v>-6.0784701551939567E-4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124.45</v>
      </c>
      <c r="E57" s="315">
        <v>124.7</v>
      </c>
      <c r="F57" s="316">
        <v>123.65</v>
      </c>
      <c r="G57" s="316">
        <v>122.85000000000001</v>
      </c>
      <c r="H57" s="316">
        <v>121.80000000000001</v>
      </c>
      <c r="I57" s="316">
        <v>125.5</v>
      </c>
      <c r="J57" s="316">
        <v>126.54999999999998</v>
      </c>
      <c r="K57" s="316">
        <v>127.35</v>
      </c>
      <c r="L57" s="303">
        <v>125.75</v>
      </c>
      <c r="M57" s="303">
        <v>123.9</v>
      </c>
      <c r="N57" s="318">
        <v>28060000</v>
      </c>
      <c r="O57" s="319">
        <v>3.5569563259792887E-2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519.35</v>
      </c>
      <c r="E58" s="315">
        <v>524.68333333333339</v>
      </c>
      <c r="F58" s="316">
        <v>512.06666666666683</v>
      </c>
      <c r="G58" s="316">
        <v>504.78333333333342</v>
      </c>
      <c r="H58" s="316">
        <v>492.16666666666686</v>
      </c>
      <c r="I58" s="316">
        <v>531.96666666666681</v>
      </c>
      <c r="J58" s="316">
        <v>544.58333333333337</v>
      </c>
      <c r="K58" s="316">
        <v>551.86666666666679</v>
      </c>
      <c r="L58" s="303">
        <v>537.29999999999995</v>
      </c>
      <c r="M58" s="303">
        <v>517.4</v>
      </c>
      <c r="N58" s="318">
        <v>6889650</v>
      </c>
      <c r="O58" s="319">
        <v>1.9050858989624084E-2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27.6</v>
      </c>
      <c r="E59" s="315">
        <v>27.8</v>
      </c>
      <c r="F59" s="316">
        <v>27.25</v>
      </c>
      <c r="G59" s="316">
        <v>26.9</v>
      </c>
      <c r="H59" s="316">
        <v>26.349999999999998</v>
      </c>
      <c r="I59" s="316">
        <v>28.150000000000002</v>
      </c>
      <c r="J59" s="316">
        <v>28.700000000000006</v>
      </c>
      <c r="K59" s="316">
        <v>29.050000000000004</v>
      </c>
      <c r="L59" s="303">
        <v>28.35</v>
      </c>
      <c r="M59" s="303">
        <v>27.45</v>
      </c>
      <c r="N59" s="318">
        <v>69165000</v>
      </c>
      <c r="O59" s="319">
        <v>-7.7469335054874116E-3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721.5</v>
      </c>
      <c r="E60" s="315">
        <v>724.83333333333337</v>
      </c>
      <c r="F60" s="316">
        <v>715.66666666666674</v>
      </c>
      <c r="G60" s="316">
        <v>709.83333333333337</v>
      </c>
      <c r="H60" s="316">
        <v>700.66666666666674</v>
      </c>
      <c r="I60" s="316">
        <v>730.66666666666674</v>
      </c>
      <c r="J60" s="316">
        <v>739.83333333333348</v>
      </c>
      <c r="K60" s="316">
        <v>745.66666666666674</v>
      </c>
      <c r="L60" s="303">
        <v>734</v>
      </c>
      <c r="M60" s="303">
        <v>719</v>
      </c>
      <c r="N60" s="318">
        <v>6604000</v>
      </c>
      <c r="O60" s="319">
        <v>2.733070148800486E-3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1360.6</v>
      </c>
      <c r="E61" s="315">
        <v>1359.8833333333332</v>
      </c>
      <c r="F61" s="316">
        <v>1329.7666666666664</v>
      </c>
      <c r="G61" s="316">
        <v>1298.9333333333332</v>
      </c>
      <c r="H61" s="316">
        <v>1268.8166666666664</v>
      </c>
      <c r="I61" s="316">
        <v>1390.7166666666665</v>
      </c>
      <c r="J61" s="316">
        <v>1420.8333333333333</v>
      </c>
      <c r="K61" s="316">
        <v>1451.6666666666665</v>
      </c>
      <c r="L61" s="303">
        <v>1390</v>
      </c>
      <c r="M61" s="303">
        <v>1329.05</v>
      </c>
      <c r="N61" s="318">
        <v>1609400</v>
      </c>
      <c r="O61" s="319">
        <v>-5.9270516717325229E-2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916.6</v>
      </c>
      <c r="E62" s="315">
        <v>920.7166666666667</v>
      </c>
      <c r="F62" s="316">
        <v>910.98333333333335</v>
      </c>
      <c r="G62" s="316">
        <v>905.36666666666667</v>
      </c>
      <c r="H62" s="316">
        <v>895.63333333333333</v>
      </c>
      <c r="I62" s="316">
        <v>926.33333333333337</v>
      </c>
      <c r="J62" s="316">
        <v>936.06666666666672</v>
      </c>
      <c r="K62" s="316">
        <v>941.68333333333339</v>
      </c>
      <c r="L62" s="303">
        <v>930.45</v>
      </c>
      <c r="M62" s="303">
        <v>915.1</v>
      </c>
      <c r="N62" s="318">
        <v>17464800</v>
      </c>
      <c r="O62" s="319">
        <v>1.034576640348489E-3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912.25</v>
      </c>
      <c r="E63" s="315">
        <v>911.38333333333333</v>
      </c>
      <c r="F63" s="316">
        <v>895.9666666666667</v>
      </c>
      <c r="G63" s="316">
        <v>879.68333333333339</v>
      </c>
      <c r="H63" s="316">
        <v>864.26666666666677</v>
      </c>
      <c r="I63" s="316">
        <v>927.66666666666663</v>
      </c>
      <c r="J63" s="316">
        <v>943.08333333333337</v>
      </c>
      <c r="K63" s="316">
        <v>959.36666666666656</v>
      </c>
      <c r="L63" s="303">
        <v>926.8</v>
      </c>
      <c r="M63" s="303">
        <v>895.1</v>
      </c>
      <c r="N63" s="318">
        <v>3490000</v>
      </c>
      <c r="O63" s="319">
        <v>-0.13784584980237155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882.7</v>
      </c>
      <c r="E64" s="315">
        <v>884.61666666666667</v>
      </c>
      <c r="F64" s="316">
        <v>878.08333333333337</v>
      </c>
      <c r="G64" s="316">
        <v>873.4666666666667</v>
      </c>
      <c r="H64" s="316">
        <v>866.93333333333339</v>
      </c>
      <c r="I64" s="316">
        <v>889.23333333333335</v>
      </c>
      <c r="J64" s="316">
        <v>895.76666666666665</v>
      </c>
      <c r="K64" s="316">
        <v>900.38333333333333</v>
      </c>
      <c r="L64" s="303">
        <v>891.15</v>
      </c>
      <c r="M64" s="303">
        <v>880</v>
      </c>
      <c r="N64" s="318">
        <v>19808600</v>
      </c>
      <c r="O64" s="319">
        <v>1.408349758107866E-2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2495.85</v>
      </c>
      <c r="E65" s="315">
        <v>2477.8666666666668</v>
      </c>
      <c r="F65" s="316">
        <v>2443.7333333333336</v>
      </c>
      <c r="G65" s="316">
        <v>2391.6166666666668</v>
      </c>
      <c r="H65" s="316">
        <v>2357.4833333333336</v>
      </c>
      <c r="I65" s="316">
        <v>2529.9833333333336</v>
      </c>
      <c r="J65" s="316">
        <v>2564.1166666666668</v>
      </c>
      <c r="K65" s="316">
        <v>2616.2333333333336</v>
      </c>
      <c r="L65" s="303">
        <v>2512</v>
      </c>
      <c r="M65" s="303">
        <v>2425.75</v>
      </c>
      <c r="N65" s="318">
        <v>21821700</v>
      </c>
      <c r="O65" s="319">
        <v>-1.3440933134409331E-2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1441.9</v>
      </c>
      <c r="E66" s="315">
        <v>1437.6166666666668</v>
      </c>
      <c r="F66" s="316">
        <v>1395.2333333333336</v>
      </c>
      <c r="G66" s="316">
        <v>1348.5666666666668</v>
      </c>
      <c r="H66" s="316">
        <v>1306.1833333333336</v>
      </c>
      <c r="I66" s="316">
        <v>1484.2833333333335</v>
      </c>
      <c r="J66" s="316">
        <v>1526.6666666666667</v>
      </c>
      <c r="K66" s="316">
        <v>1573.3333333333335</v>
      </c>
      <c r="L66" s="303">
        <v>1480</v>
      </c>
      <c r="M66" s="303">
        <v>1390.95</v>
      </c>
      <c r="N66" s="318">
        <v>30280800</v>
      </c>
      <c r="O66" s="319">
        <v>-1.8557142093160062E-2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655.9</v>
      </c>
      <c r="E67" s="315">
        <v>656.61666666666667</v>
      </c>
      <c r="F67" s="316">
        <v>651.23333333333335</v>
      </c>
      <c r="G67" s="316">
        <v>646.56666666666672</v>
      </c>
      <c r="H67" s="316">
        <v>641.18333333333339</v>
      </c>
      <c r="I67" s="316">
        <v>661.2833333333333</v>
      </c>
      <c r="J67" s="316">
        <v>666.66666666666674</v>
      </c>
      <c r="K67" s="316">
        <v>671.33333333333326</v>
      </c>
      <c r="L67" s="303">
        <v>662</v>
      </c>
      <c r="M67" s="303">
        <v>651.95000000000005</v>
      </c>
      <c r="N67" s="318">
        <v>15834500</v>
      </c>
      <c r="O67" s="319">
        <v>3.2757178700864231E-3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3119.35</v>
      </c>
      <c r="E68" s="315">
        <v>3131.25</v>
      </c>
      <c r="F68" s="316">
        <v>3099</v>
      </c>
      <c r="G68" s="316">
        <v>3078.65</v>
      </c>
      <c r="H68" s="316">
        <v>3046.4</v>
      </c>
      <c r="I68" s="316">
        <v>3151.6</v>
      </c>
      <c r="J68" s="316">
        <v>3183.85</v>
      </c>
      <c r="K68" s="316">
        <v>3204.2</v>
      </c>
      <c r="L68" s="303">
        <v>3163.5</v>
      </c>
      <c r="M68" s="303">
        <v>3110.9</v>
      </c>
      <c r="N68" s="318">
        <v>4093800</v>
      </c>
      <c r="O68" s="319">
        <v>-3.6231372272053114E-2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246.6</v>
      </c>
      <c r="E69" s="315">
        <v>249.18333333333331</v>
      </c>
      <c r="F69" s="316">
        <v>242.96666666666661</v>
      </c>
      <c r="G69" s="316">
        <v>239.33333333333331</v>
      </c>
      <c r="H69" s="316">
        <v>233.11666666666662</v>
      </c>
      <c r="I69" s="316">
        <v>252.81666666666661</v>
      </c>
      <c r="J69" s="316">
        <v>259.0333333333333</v>
      </c>
      <c r="K69" s="316">
        <v>262.66666666666663</v>
      </c>
      <c r="L69" s="303">
        <v>255.4</v>
      </c>
      <c r="M69" s="303">
        <v>245.55</v>
      </c>
      <c r="N69" s="318">
        <v>27034100</v>
      </c>
      <c r="O69" s="319">
        <v>2.5277234181343769E-2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226</v>
      </c>
      <c r="E70" s="315">
        <v>227.95000000000002</v>
      </c>
      <c r="F70" s="316">
        <v>223.20000000000005</v>
      </c>
      <c r="G70" s="316">
        <v>220.40000000000003</v>
      </c>
      <c r="H70" s="316">
        <v>215.65000000000006</v>
      </c>
      <c r="I70" s="316">
        <v>230.75000000000003</v>
      </c>
      <c r="J70" s="316">
        <v>235.49999999999997</v>
      </c>
      <c r="K70" s="316">
        <v>238.3</v>
      </c>
      <c r="L70" s="303">
        <v>232.7</v>
      </c>
      <c r="M70" s="303">
        <v>225.15</v>
      </c>
      <c r="N70" s="318">
        <v>32051700</v>
      </c>
      <c r="O70" s="319">
        <v>-1.3790811664035889E-2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2318.8000000000002</v>
      </c>
      <c r="E71" s="315">
        <v>2323.6166666666668</v>
      </c>
      <c r="F71" s="316">
        <v>2307.2333333333336</v>
      </c>
      <c r="G71" s="316">
        <v>2295.666666666667</v>
      </c>
      <c r="H71" s="316">
        <v>2279.2833333333338</v>
      </c>
      <c r="I71" s="316">
        <v>2335.1833333333334</v>
      </c>
      <c r="J71" s="316">
        <v>2351.5666666666666</v>
      </c>
      <c r="K71" s="316">
        <v>2363.1333333333332</v>
      </c>
      <c r="L71" s="303">
        <v>2340</v>
      </c>
      <c r="M71" s="303">
        <v>2312.0500000000002</v>
      </c>
      <c r="N71" s="318">
        <v>5943600</v>
      </c>
      <c r="O71" s="319">
        <v>3.5650810245687399E-2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205.55</v>
      </c>
      <c r="E72" s="315">
        <v>206.21666666666667</v>
      </c>
      <c r="F72" s="316">
        <v>203.08333333333334</v>
      </c>
      <c r="G72" s="316">
        <v>200.61666666666667</v>
      </c>
      <c r="H72" s="316">
        <v>197.48333333333335</v>
      </c>
      <c r="I72" s="316">
        <v>208.68333333333334</v>
      </c>
      <c r="J72" s="316">
        <v>211.81666666666666</v>
      </c>
      <c r="K72" s="316">
        <v>214.28333333333333</v>
      </c>
      <c r="L72" s="303">
        <v>209.35</v>
      </c>
      <c r="M72" s="303">
        <v>203.75</v>
      </c>
      <c r="N72" s="318">
        <v>25692800</v>
      </c>
      <c r="O72" s="319">
        <v>-2.4022609514837492E-2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512.4</v>
      </c>
      <c r="E73" s="315">
        <v>513.88333333333333</v>
      </c>
      <c r="F73" s="316">
        <v>509.36666666666667</v>
      </c>
      <c r="G73" s="316">
        <v>506.33333333333337</v>
      </c>
      <c r="H73" s="316">
        <v>501.81666666666672</v>
      </c>
      <c r="I73" s="316">
        <v>516.91666666666663</v>
      </c>
      <c r="J73" s="316">
        <v>521.43333333333328</v>
      </c>
      <c r="K73" s="316">
        <v>524.46666666666658</v>
      </c>
      <c r="L73" s="303">
        <v>518.4</v>
      </c>
      <c r="M73" s="303">
        <v>510.85</v>
      </c>
      <c r="N73" s="318">
        <v>101337500</v>
      </c>
      <c r="O73" s="319">
        <v>-1.4745397911848455E-2</v>
      </c>
    </row>
    <row r="74" spans="1:15" ht="15">
      <c r="A74" s="276">
        <v>64</v>
      </c>
      <c r="B74" s="408" t="s">
        <v>57</v>
      </c>
      <c r="C74" t="s">
        <v>256</v>
      </c>
      <c r="D74" s="453">
        <v>1477.35</v>
      </c>
      <c r="E74" s="453">
        <v>1480.3999999999999</v>
      </c>
      <c r="F74" s="454">
        <v>1464.4999999999998</v>
      </c>
      <c r="G74" s="454">
        <v>1451.6499999999999</v>
      </c>
      <c r="H74" s="454">
        <v>1435.7499999999998</v>
      </c>
      <c r="I74" s="454">
        <v>1493.2499999999998</v>
      </c>
      <c r="J74" s="454">
        <v>1509.1499999999999</v>
      </c>
      <c r="K74" s="454">
        <v>1521.9999999999998</v>
      </c>
      <c r="L74" s="455">
        <v>1496.3</v>
      </c>
      <c r="M74" s="455">
        <v>1467.55</v>
      </c>
      <c r="N74" s="456">
        <v>615825</v>
      </c>
      <c r="O74" s="457">
        <v>5.2287581699346407E-2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483.2</v>
      </c>
      <c r="E75" s="315">
        <v>485.08333333333331</v>
      </c>
      <c r="F75" s="316">
        <v>479.16666666666663</v>
      </c>
      <c r="G75" s="316">
        <v>475.13333333333333</v>
      </c>
      <c r="H75" s="316">
        <v>469.21666666666664</v>
      </c>
      <c r="I75" s="316">
        <v>489.11666666666662</v>
      </c>
      <c r="J75" s="316">
        <v>495.03333333333325</v>
      </c>
      <c r="K75" s="316">
        <v>499.06666666666661</v>
      </c>
      <c r="L75" s="303">
        <v>491</v>
      </c>
      <c r="M75" s="303">
        <v>481.05</v>
      </c>
      <c r="N75" s="318">
        <v>4143000</v>
      </c>
      <c r="O75" s="319">
        <v>-3.5951134380453754E-2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9.9499999999999993</v>
      </c>
      <c r="E76" s="315">
        <v>10.033333333333333</v>
      </c>
      <c r="F76" s="316">
        <v>9.7666666666666657</v>
      </c>
      <c r="G76" s="316">
        <v>9.5833333333333321</v>
      </c>
      <c r="H76" s="316">
        <v>9.3166666666666647</v>
      </c>
      <c r="I76" s="316">
        <v>10.216666666666667</v>
      </c>
      <c r="J76" s="316">
        <v>10.483333333333336</v>
      </c>
      <c r="K76" s="316">
        <v>10.666666666666668</v>
      </c>
      <c r="L76" s="303">
        <v>10.3</v>
      </c>
      <c r="M76" s="303">
        <v>9.85</v>
      </c>
      <c r="N76" s="318">
        <v>715330000</v>
      </c>
      <c r="O76" s="319">
        <v>-1.8159108378170637E-2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37.35</v>
      </c>
      <c r="E77" s="315">
        <v>37.43333333333333</v>
      </c>
      <c r="F77" s="316">
        <v>36.966666666666661</v>
      </c>
      <c r="G77" s="316">
        <v>36.583333333333329</v>
      </c>
      <c r="H77" s="316">
        <v>36.11666666666666</v>
      </c>
      <c r="I77" s="316">
        <v>37.816666666666663</v>
      </c>
      <c r="J77" s="316">
        <v>38.283333333333331</v>
      </c>
      <c r="K77" s="316">
        <v>38.666666666666664</v>
      </c>
      <c r="L77" s="303">
        <v>37.9</v>
      </c>
      <c r="M77" s="303">
        <v>37.049999999999997</v>
      </c>
      <c r="N77" s="318">
        <v>152057000</v>
      </c>
      <c r="O77" s="319">
        <v>-4.3543169942771836E-3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481.8</v>
      </c>
      <c r="E78" s="315">
        <v>483.73333333333335</v>
      </c>
      <c r="F78" s="316">
        <v>478.61666666666667</v>
      </c>
      <c r="G78" s="316">
        <v>475.43333333333334</v>
      </c>
      <c r="H78" s="316">
        <v>470.31666666666666</v>
      </c>
      <c r="I78" s="316">
        <v>486.91666666666669</v>
      </c>
      <c r="J78" s="316">
        <v>492.03333333333336</v>
      </c>
      <c r="K78" s="316">
        <v>495.2166666666667</v>
      </c>
      <c r="L78" s="303">
        <v>488.85</v>
      </c>
      <c r="M78" s="303">
        <v>480.55</v>
      </c>
      <c r="N78" s="318">
        <v>6235625</v>
      </c>
      <c r="O78" s="319">
        <v>1.5222744571300649E-2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1648.9</v>
      </c>
      <c r="E79" s="315">
        <v>1645.7666666666667</v>
      </c>
      <c r="F79" s="316">
        <v>1634.1833333333334</v>
      </c>
      <c r="G79" s="316">
        <v>1619.4666666666667</v>
      </c>
      <c r="H79" s="316">
        <v>1607.8833333333334</v>
      </c>
      <c r="I79" s="316">
        <v>1660.4833333333333</v>
      </c>
      <c r="J79" s="316">
        <v>1672.0666666666668</v>
      </c>
      <c r="K79" s="316">
        <v>1686.7833333333333</v>
      </c>
      <c r="L79" s="303">
        <v>1657.35</v>
      </c>
      <c r="M79" s="303">
        <v>1631.05</v>
      </c>
      <c r="N79" s="318">
        <v>3069000</v>
      </c>
      <c r="O79" s="319">
        <v>1.1036073134574205E-2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939.7</v>
      </c>
      <c r="E80" s="315">
        <v>936.26666666666677</v>
      </c>
      <c r="F80" s="316">
        <v>920.53333333333353</v>
      </c>
      <c r="G80" s="316">
        <v>901.36666666666679</v>
      </c>
      <c r="H80" s="316">
        <v>885.63333333333355</v>
      </c>
      <c r="I80" s="316">
        <v>955.43333333333351</v>
      </c>
      <c r="J80" s="316">
        <v>971.16666666666686</v>
      </c>
      <c r="K80" s="316">
        <v>990.33333333333348</v>
      </c>
      <c r="L80" s="303">
        <v>952</v>
      </c>
      <c r="M80" s="303">
        <v>917.1</v>
      </c>
      <c r="N80" s="318">
        <v>18810300</v>
      </c>
      <c r="O80" s="319">
        <v>0.10395563119901402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242.45</v>
      </c>
      <c r="E81" s="315">
        <v>244.04999999999998</v>
      </c>
      <c r="F81" s="316">
        <v>239.84999999999997</v>
      </c>
      <c r="G81" s="316">
        <v>237.24999999999997</v>
      </c>
      <c r="H81" s="316">
        <v>233.04999999999995</v>
      </c>
      <c r="I81" s="316">
        <v>246.64999999999998</v>
      </c>
      <c r="J81" s="316">
        <v>250.84999999999997</v>
      </c>
      <c r="K81" s="316">
        <v>253.45</v>
      </c>
      <c r="L81" s="303">
        <v>248.25</v>
      </c>
      <c r="M81" s="303">
        <v>241.45</v>
      </c>
      <c r="N81" s="318">
        <v>10108000</v>
      </c>
      <c r="O81" s="319">
        <v>5.2910052910052907E-3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1161.5999999999999</v>
      </c>
      <c r="E82" s="315">
        <v>1163.8166666666666</v>
      </c>
      <c r="F82" s="316">
        <v>1157.1333333333332</v>
      </c>
      <c r="G82" s="316">
        <v>1152.6666666666665</v>
      </c>
      <c r="H82" s="316">
        <v>1145.9833333333331</v>
      </c>
      <c r="I82" s="316">
        <v>1168.2833333333333</v>
      </c>
      <c r="J82" s="316">
        <v>1174.9666666666667</v>
      </c>
      <c r="K82" s="316">
        <v>1179.4333333333334</v>
      </c>
      <c r="L82" s="303">
        <v>1170.5</v>
      </c>
      <c r="M82" s="303">
        <v>1159.3499999999999</v>
      </c>
      <c r="N82" s="318">
        <v>40746600</v>
      </c>
      <c r="O82" s="319">
        <v>2.4360444069023771E-2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95.5</v>
      </c>
      <c r="E83" s="315">
        <v>95.866666666666674</v>
      </c>
      <c r="F83" s="316">
        <v>94.733333333333348</v>
      </c>
      <c r="G83" s="316">
        <v>93.966666666666669</v>
      </c>
      <c r="H83" s="316">
        <v>92.833333333333343</v>
      </c>
      <c r="I83" s="316">
        <v>96.633333333333354</v>
      </c>
      <c r="J83" s="316">
        <v>97.76666666666668</v>
      </c>
      <c r="K83" s="316">
        <v>98.53333333333336</v>
      </c>
      <c r="L83" s="303">
        <v>97</v>
      </c>
      <c r="M83" s="303">
        <v>95.1</v>
      </c>
      <c r="N83" s="318">
        <v>55148800</v>
      </c>
      <c r="O83" s="319">
        <v>-1.9817360363146463E-2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213.9</v>
      </c>
      <c r="E84" s="315">
        <v>213.76666666666665</v>
      </c>
      <c r="F84" s="316">
        <v>211.93333333333331</v>
      </c>
      <c r="G84" s="316">
        <v>209.96666666666667</v>
      </c>
      <c r="H84" s="316">
        <v>208.13333333333333</v>
      </c>
      <c r="I84" s="316">
        <v>215.73333333333329</v>
      </c>
      <c r="J84" s="316">
        <v>217.56666666666666</v>
      </c>
      <c r="K84" s="316">
        <v>219.53333333333327</v>
      </c>
      <c r="L84" s="303">
        <v>215.6</v>
      </c>
      <c r="M84" s="303">
        <v>211.8</v>
      </c>
      <c r="N84" s="318">
        <v>86819200</v>
      </c>
      <c r="O84" s="319">
        <v>-1.8912273088884067E-2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278.35000000000002</v>
      </c>
      <c r="E85" s="315">
        <v>280.83333333333331</v>
      </c>
      <c r="F85" s="316">
        <v>274.06666666666661</v>
      </c>
      <c r="G85" s="316">
        <v>269.7833333333333</v>
      </c>
      <c r="H85" s="316">
        <v>263.01666666666659</v>
      </c>
      <c r="I85" s="316">
        <v>285.11666666666662</v>
      </c>
      <c r="J85" s="316">
        <v>291.88333333333338</v>
      </c>
      <c r="K85" s="316">
        <v>296.16666666666663</v>
      </c>
      <c r="L85" s="303">
        <v>287.60000000000002</v>
      </c>
      <c r="M85" s="303">
        <v>276.55</v>
      </c>
      <c r="N85" s="318">
        <v>23420000</v>
      </c>
      <c r="O85" s="319">
        <v>-5.3928499293072106E-2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367.25</v>
      </c>
      <c r="E86" s="315">
        <v>368.93333333333334</v>
      </c>
      <c r="F86" s="316">
        <v>364.06666666666666</v>
      </c>
      <c r="G86" s="316">
        <v>360.88333333333333</v>
      </c>
      <c r="H86" s="316">
        <v>356.01666666666665</v>
      </c>
      <c r="I86" s="316">
        <v>372.11666666666667</v>
      </c>
      <c r="J86" s="316">
        <v>376.98333333333335</v>
      </c>
      <c r="K86" s="316">
        <v>380.16666666666669</v>
      </c>
      <c r="L86" s="303">
        <v>373.8</v>
      </c>
      <c r="M86" s="303">
        <v>365.75</v>
      </c>
      <c r="N86" s="318">
        <v>36204300</v>
      </c>
      <c r="O86" s="319">
        <v>-1.5347334410339256E-2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2809.55</v>
      </c>
      <c r="E87" s="315">
        <v>2811.25</v>
      </c>
      <c r="F87" s="316">
        <v>2696.25</v>
      </c>
      <c r="G87" s="316">
        <v>2582.9499999999998</v>
      </c>
      <c r="H87" s="316">
        <v>2467.9499999999998</v>
      </c>
      <c r="I87" s="316">
        <v>2924.55</v>
      </c>
      <c r="J87" s="316">
        <v>3039.55</v>
      </c>
      <c r="K87" s="316">
        <v>3152.8500000000004</v>
      </c>
      <c r="L87" s="303">
        <v>2926.25</v>
      </c>
      <c r="M87" s="303">
        <v>2697.95</v>
      </c>
      <c r="N87" s="318">
        <v>1873500</v>
      </c>
      <c r="O87" s="319">
        <v>8.0138368405880664E-2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1963.55</v>
      </c>
      <c r="E88" s="315">
        <v>1956.2833333333335</v>
      </c>
      <c r="F88" s="316">
        <v>1945.5166666666671</v>
      </c>
      <c r="G88" s="316">
        <v>1927.4833333333336</v>
      </c>
      <c r="H88" s="316">
        <v>1916.7166666666672</v>
      </c>
      <c r="I88" s="316">
        <v>1974.3166666666671</v>
      </c>
      <c r="J88" s="316">
        <v>1985.0833333333335</v>
      </c>
      <c r="K88" s="316">
        <v>2003.116666666667</v>
      </c>
      <c r="L88" s="303">
        <v>1967.05</v>
      </c>
      <c r="M88" s="303">
        <v>1938.25</v>
      </c>
      <c r="N88" s="318">
        <v>24603200</v>
      </c>
      <c r="O88" s="319">
        <v>-8.1224211312908154E-4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91.55</v>
      </c>
      <c r="E89" s="315">
        <v>91.8</v>
      </c>
      <c r="F89" s="316">
        <v>90.6</v>
      </c>
      <c r="G89" s="316">
        <v>89.649999999999991</v>
      </c>
      <c r="H89" s="316">
        <v>88.449999999999989</v>
      </c>
      <c r="I89" s="316">
        <v>92.75</v>
      </c>
      <c r="J89" s="316">
        <v>93.950000000000017</v>
      </c>
      <c r="K89" s="316">
        <v>94.9</v>
      </c>
      <c r="L89" s="303">
        <v>93</v>
      </c>
      <c r="M89" s="303">
        <v>90.85</v>
      </c>
      <c r="N89" s="318">
        <v>26537900</v>
      </c>
      <c r="O89" s="319">
        <v>3.0146474181429018E-5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376</v>
      </c>
      <c r="E90" s="315">
        <v>378.43333333333339</v>
      </c>
      <c r="F90" s="316">
        <v>372.4166666666668</v>
      </c>
      <c r="G90" s="316">
        <v>368.83333333333343</v>
      </c>
      <c r="H90" s="316">
        <v>362.81666666666683</v>
      </c>
      <c r="I90" s="316">
        <v>382.01666666666677</v>
      </c>
      <c r="J90" s="316">
        <v>388.03333333333342</v>
      </c>
      <c r="K90" s="316">
        <v>391.61666666666673</v>
      </c>
      <c r="L90" s="303">
        <v>384.45</v>
      </c>
      <c r="M90" s="303">
        <v>374.85</v>
      </c>
      <c r="N90" s="318">
        <v>8754000</v>
      </c>
      <c r="O90" s="319">
        <v>3.6688832836505388E-3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1279.25</v>
      </c>
      <c r="E91" s="315">
        <v>1273.9833333333333</v>
      </c>
      <c r="F91" s="316">
        <v>1262.0666666666666</v>
      </c>
      <c r="G91" s="316">
        <v>1244.8833333333332</v>
      </c>
      <c r="H91" s="316">
        <v>1232.9666666666665</v>
      </c>
      <c r="I91" s="316">
        <v>1291.1666666666667</v>
      </c>
      <c r="J91" s="316">
        <v>1303.0833333333333</v>
      </c>
      <c r="K91" s="316">
        <v>1320.2666666666669</v>
      </c>
      <c r="L91" s="303">
        <v>1285.9000000000001</v>
      </c>
      <c r="M91" s="303">
        <v>1256.8</v>
      </c>
      <c r="N91" s="318">
        <v>15575725</v>
      </c>
      <c r="O91" s="319">
        <v>-1.0293888925410994E-3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971.45</v>
      </c>
      <c r="E92" s="315">
        <v>973.5</v>
      </c>
      <c r="F92" s="316">
        <v>960.55</v>
      </c>
      <c r="G92" s="316">
        <v>949.65</v>
      </c>
      <c r="H92" s="316">
        <v>936.69999999999993</v>
      </c>
      <c r="I92" s="316">
        <v>984.4</v>
      </c>
      <c r="J92" s="316">
        <v>997.35</v>
      </c>
      <c r="K92" s="316">
        <v>1008.25</v>
      </c>
      <c r="L92" s="303">
        <v>986.45</v>
      </c>
      <c r="M92" s="303">
        <v>962.6</v>
      </c>
      <c r="N92" s="318">
        <v>9267550</v>
      </c>
      <c r="O92" s="319">
        <v>-5.4379878577623587E-2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731.65</v>
      </c>
      <c r="E93" s="315">
        <v>732.91666666666663</v>
      </c>
      <c r="F93" s="316">
        <v>726.2833333333333</v>
      </c>
      <c r="G93" s="316">
        <v>720.91666666666663</v>
      </c>
      <c r="H93" s="316">
        <v>714.2833333333333</v>
      </c>
      <c r="I93" s="316">
        <v>738.2833333333333</v>
      </c>
      <c r="J93" s="316">
        <v>744.91666666666674</v>
      </c>
      <c r="K93" s="316">
        <v>750.2833333333333</v>
      </c>
      <c r="L93" s="303">
        <v>739.55</v>
      </c>
      <c r="M93" s="303">
        <v>727.55</v>
      </c>
      <c r="N93" s="318">
        <v>15040200</v>
      </c>
      <c r="O93" s="319">
        <v>-1.9351894112277498E-2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177.05</v>
      </c>
      <c r="E94" s="315">
        <v>178.13333333333335</v>
      </c>
      <c r="F94" s="316">
        <v>174.7166666666667</v>
      </c>
      <c r="G94" s="316">
        <v>172.38333333333335</v>
      </c>
      <c r="H94" s="316">
        <v>168.9666666666667</v>
      </c>
      <c r="I94" s="316">
        <v>180.4666666666667</v>
      </c>
      <c r="J94" s="316">
        <v>183.88333333333338</v>
      </c>
      <c r="K94" s="316">
        <v>186.2166666666667</v>
      </c>
      <c r="L94" s="303">
        <v>181.55</v>
      </c>
      <c r="M94" s="303">
        <v>175.8</v>
      </c>
      <c r="N94" s="318">
        <v>14224884</v>
      </c>
      <c r="O94" s="319">
        <v>-9.211915986925899E-2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174.75</v>
      </c>
      <c r="E95" s="315">
        <v>175.23333333333335</v>
      </c>
      <c r="F95" s="316">
        <v>173.01666666666671</v>
      </c>
      <c r="G95" s="316">
        <v>171.28333333333336</v>
      </c>
      <c r="H95" s="316">
        <v>169.06666666666672</v>
      </c>
      <c r="I95" s="316">
        <v>176.9666666666667</v>
      </c>
      <c r="J95" s="316">
        <v>179.18333333333334</v>
      </c>
      <c r="K95" s="316">
        <v>180.91666666666669</v>
      </c>
      <c r="L95" s="303">
        <v>177.45</v>
      </c>
      <c r="M95" s="303">
        <v>173.5</v>
      </c>
      <c r="N95" s="318">
        <v>19632000</v>
      </c>
      <c r="O95" s="319">
        <v>-3.7363930567814063E-2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413.65</v>
      </c>
      <c r="E96" s="315">
        <v>412.98333333333335</v>
      </c>
      <c r="F96" s="316">
        <v>410.9666666666667</v>
      </c>
      <c r="G96" s="316">
        <v>408.28333333333336</v>
      </c>
      <c r="H96" s="316">
        <v>406.26666666666671</v>
      </c>
      <c r="I96" s="316">
        <v>415.66666666666669</v>
      </c>
      <c r="J96" s="316">
        <v>417.68333333333334</v>
      </c>
      <c r="K96" s="316">
        <v>420.36666666666667</v>
      </c>
      <c r="L96" s="303">
        <v>415</v>
      </c>
      <c r="M96" s="303">
        <v>410.3</v>
      </c>
      <c r="N96" s="318">
        <v>10086000</v>
      </c>
      <c r="O96" s="319">
        <v>1.5505436971405558E-2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7706.3</v>
      </c>
      <c r="E97" s="315">
        <v>7734.3</v>
      </c>
      <c r="F97" s="316">
        <v>7624.75</v>
      </c>
      <c r="G97" s="316">
        <v>7543.2</v>
      </c>
      <c r="H97" s="316">
        <v>7433.65</v>
      </c>
      <c r="I97" s="316">
        <v>7815.85</v>
      </c>
      <c r="J97" s="316">
        <v>7925.4000000000015</v>
      </c>
      <c r="K97" s="316">
        <v>8006.9500000000007</v>
      </c>
      <c r="L97" s="303">
        <v>7843.85</v>
      </c>
      <c r="M97" s="303">
        <v>7652.75</v>
      </c>
      <c r="N97" s="318">
        <v>2674900</v>
      </c>
      <c r="O97" s="319">
        <v>-5.9090233387840045E-3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586.04999999999995</v>
      </c>
      <c r="E98" s="315">
        <v>590.35</v>
      </c>
      <c r="F98" s="316">
        <v>580.70000000000005</v>
      </c>
      <c r="G98" s="316">
        <v>575.35</v>
      </c>
      <c r="H98" s="316">
        <v>565.70000000000005</v>
      </c>
      <c r="I98" s="316">
        <v>595.70000000000005</v>
      </c>
      <c r="J98" s="316">
        <v>605.34999999999991</v>
      </c>
      <c r="K98" s="316">
        <v>610.70000000000005</v>
      </c>
      <c r="L98" s="303">
        <v>600</v>
      </c>
      <c r="M98" s="303">
        <v>585</v>
      </c>
      <c r="N98" s="318">
        <v>12540000</v>
      </c>
      <c r="O98" s="319">
        <v>3.6256585063526497E-2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660.2</v>
      </c>
      <c r="E99" s="315">
        <v>659.69999999999993</v>
      </c>
      <c r="F99" s="316">
        <v>645.49999999999989</v>
      </c>
      <c r="G99" s="316">
        <v>630.79999999999995</v>
      </c>
      <c r="H99" s="316">
        <v>616.59999999999991</v>
      </c>
      <c r="I99" s="316">
        <v>674.39999999999986</v>
      </c>
      <c r="J99" s="316">
        <v>688.59999999999991</v>
      </c>
      <c r="K99" s="316">
        <v>703.29999999999984</v>
      </c>
      <c r="L99" s="303">
        <v>673.9</v>
      </c>
      <c r="M99" s="303">
        <v>645</v>
      </c>
      <c r="N99" s="318">
        <v>8080800</v>
      </c>
      <c r="O99" s="319">
        <v>9.5523440253789213E-2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1047.3499999999999</v>
      </c>
      <c r="E100" s="315">
        <v>1053.9166666666667</v>
      </c>
      <c r="F100" s="316">
        <v>1038.4833333333336</v>
      </c>
      <c r="G100" s="316">
        <v>1029.6166666666668</v>
      </c>
      <c r="H100" s="316">
        <v>1014.1833333333336</v>
      </c>
      <c r="I100" s="316">
        <v>1062.7833333333335</v>
      </c>
      <c r="J100" s="316">
        <v>1078.2166666666665</v>
      </c>
      <c r="K100" s="316">
        <v>1087.0833333333335</v>
      </c>
      <c r="L100" s="303">
        <v>1069.3499999999999</v>
      </c>
      <c r="M100" s="303">
        <v>1045.05</v>
      </c>
      <c r="N100" s="318">
        <v>1404000</v>
      </c>
      <c r="O100" s="319">
        <v>4.3710972346119537E-2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1458.45</v>
      </c>
      <c r="E101" s="315">
        <v>1461.6000000000001</v>
      </c>
      <c r="F101" s="316">
        <v>1450.2500000000002</v>
      </c>
      <c r="G101" s="316">
        <v>1442.0500000000002</v>
      </c>
      <c r="H101" s="316">
        <v>1430.7000000000003</v>
      </c>
      <c r="I101" s="316">
        <v>1469.8000000000002</v>
      </c>
      <c r="J101" s="316">
        <v>1481.15</v>
      </c>
      <c r="K101" s="316">
        <v>1489.3500000000001</v>
      </c>
      <c r="L101" s="303">
        <v>1472.95</v>
      </c>
      <c r="M101" s="303">
        <v>1453.4</v>
      </c>
      <c r="N101" s="318">
        <v>1471200</v>
      </c>
      <c r="O101" s="319">
        <v>3.8396386222473176E-2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158.65</v>
      </c>
      <c r="E102" s="315">
        <v>159.85</v>
      </c>
      <c r="F102" s="316">
        <v>156.79999999999998</v>
      </c>
      <c r="G102" s="316">
        <v>154.94999999999999</v>
      </c>
      <c r="H102" s="316">
        <v>151.89999999999998</v>
      </c>
      <c r="I102" s="316">
        <v>161.69999999999999</v>
      </c>
      <c r="J102" s="316">
        <v>164.75</v>
      </c>
      <c r="K102" s="316">
        <v>166.6</v>
      </c>
      <c r="L102" s="303">
        <v>162.9</v>
      </c>
      <c r="M102" s="303">
        <v>158</v>
      </c>
      <c r="N102" s="318">
        <v>24710000</v>
      </c>
      <c r="O102" s="319">
        <v>7.7076791321724234E-3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77518.149999999994</v>
      </c>
      <c r="E103" s="315">
        <v>78034.7</v>
      </c>
      <c r="F103" s="316">
        <v>76764.649999999994</v>
      </c>
      <c r="G103" s="316">
        <v>76011.149999999994</v>
      </c>
      <c r="H103" s="316">
        <v>74741.099999999991</v>
      </c>
      <c r="I103" s="316">
        <v>78788.2</v>
      </c>
      <c r="J103" s="316">
        <v>80058.250000000015</v>
      </c>
      <c r="K103" s="316">
        <v>80811.75</v>
      </c>
      <c r="L103" s="303">
        <v>79304.75</v>
      </c>
      <c r="M103" s="303">
        <v>77281.2</v>
      </c>
      <c r="N103" s="318">
        <v>59300</v>
      </c>
      <c r="O103" s="319">
        <v>2.8750211398613224E-3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1221.4000000000001</v>
      </c>
      <c r="E104" s="315">
        <v>1224.95</v>
      </c>
      <c r="F104" s="316">
        <v>1212</v>
      </c>
      <c r="G104" s="316">
        <v>1202.5999999999999</v>
      </c>
      <c r="H104" s="316">
        <v>1189.6499999999999</v>
      </c>
      <c r="I104" s="316">
        <v>1234.3500000000001</v>
      </c>
      <c r="J104" s="316">
        <v>1247.3000000000004</v>
      </c>
      <c r="K104" s="316">
        <v>1256.7000000000003</v>
      </c>
      <c r="L104" s="303">
        <v>1237.9000000000001</v>
      </c>
      <c r="M104" s="303">
        <v>1215.55</v>
      </c>
      <c r="N104" s="318">
        <v>4784250</v>
      </c>
      <c r="O104" s="319">
        <v>-2.1325559987726297E-2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43.45</v>
      </c>
      <c r="E105" s="315">
        <v>43.933333333333337</v>
      </c>
      <c r="F105" s="316">
        <v>42.666666666666671</v>
      </c>
      <c r="G105" s="316">
        <v>41.883333333333333</v>
      </c>
      <c r="H105" s="316">
        <v>40.616666666666667</v>
      </c>
      <c r="I105" s="316">
        <v>44.716666666666676</v>
      </c>
      <c r="J105" s="316">
        <v>45.983333333333341</v>
      </c>
      <c r="K105" s="316">
        <v>46.76666666666668</v>
      </c>
      <c r="L105" s="303">
        <v>45.2</v>
      </c>
      <c r="M105" s="303">
        <v>43.15</v>
      </c>
      <c r="N105" s="318">
        <v>59245000</v>
      </c>
      <c r="O105" s="319">
        <v>9.852216748768473E-3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4578.45</v>
      </c>
      <c r="E106" s="315">
        <v>4602.7833333333328</v>
      </c>
      <c r="F106" s="316">
        <v>4525.6666666666661</v>
      </c>
      <c r="G106" s="316">
        <v>4472.8833333333332</v>
      </c>
      <c r="H106" s="316">
        <v>4395.7666666666664</v>
      </c>
      <c r="I106" s="316">
        <v>4655.5666666666657</v>
      </c>
      <c r="J106" s="316">
        <v>4732.6833333333325</v>
      </c>
      <c r="K106" s="316">
        <v>4785.4666666666653</v>
      </c>
      <c r="L106" s="303">
        <v>4679.8999999999996</v>
      </c>
      <c r="M106" s="303">
        <v>4550</v>
      </c>
      <c r="N106" s="318">
        <v>851500</v>
      </c>
      <c r="O106" s="319">
        <v>-3.2661175802328885E-2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18367.599999999999</v>
      </c>
      <c r="E107" s="315">
        <v>18332.583333333332</v>
      </c>
      <c r="F107" s="316">
        <v>18201.516666666663</v>
      </c>
      <c r="G107" s="316">
        <v>18035.433333333331</v>
      </c>
      <c r="H107" s="316">
        <v>17904.366666666661</v>
      </c>
      <c r="I107" s="316">
        <v>18498.666666666664</v>
      </c>
      <c r="J107" s="316">
        <v>18629.733333333337</v>
      </c>
      <c r="K107" s="316">
        <v>18795.816666666666</v>
      </c>
      <c r="L107" s="303">
        <v>18463.650000000001</v>
      </c>
      <c r="M107" s="303">
        <v>18166.5</v>
      </c>
      <c r="N107" s="318">
        <v>342000</v>
      </c>
      <c r="O107" s="319">
        <v>-1.2559549588566478E-2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116</v>
      </c>
      <c r="E108" s="315">
        <v>116.33333333333333</v>
      </c>
      <c r="F108" s="316">
        <v>114.41666666666666</v>
      </c>
      <c r="G108" s="316">
        <v>112.83333333333333</v>
      </c>
      <c r="H108" s="316">
        <v>110.91666666666666</v>
      </c>
      <c r="I108" s="316">
        <v>117.91666666666666</v>
      </c>
      <c r="J108" s="316">
        <v>119.83333333333331</v>
      </c>
      <c r="K108" s="316">
        <v>121.41666666666666</v>
      </c>
      <c r="L108" s="303">
        <v>118.25</v>
      </c>
      <c r="M108" s="303">
        <v>114.75</v>
      </c>
      <c r="N108" s="318">
        <v>36769600</v>
      </c>
      <c r="O108" s="319">
        <v>-6.9199457259158756E-2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104.8</v>
      </c>
      <c r="E109" s="315">
        <v>104.98333333333333</v>
      </c>
      <c r="F109" s="316">
        <v>104.11666666666667</v>
      </c>
      <c r="G109" s="316">
        <v>103.43333333333334</v>
      </c>
      <c r="H109" s="316">
        <v>102.56666666666668</v>
      </c>
      <c r="I109" s="316">
        <v>105.66666666666667</v>
      </c>
      <c r="J109" s="316">
        <v>106.53333333333332</v>
      </c>
      <c r="K109" s="316">
        <v>107.21666666666667</v>
      </c>
      <c r="L109" s="303">
        <v>105.85</v>
      </c>
      <c r="M109" s="303">
        <v>104.3</v>
      </c>
      <c r="N109" s="318">
        <v>65407500</v>
      </c>
      <c r="O109" s="319">
        <v>-1.034928848641656E-2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101.75</v>
      </c>
      <c r="E110" s="315">
        <v>102.76666666666667</v>
      </c>
      <c r="F110" s="316">
        <v>100.13333333333333</v>
      </c>
      <c r="G110" s="316">
        <v>98.516666666666666</v>
      </c>
      <c r="H110" s="316">
        <v>95.883333333333326</v>
      </c>
      <c r="I110" s="316">
        <v>104.38333333333333</v>
      </c>
      <c r="J110" s="316">
        <v>107.01666666666668</v>
      </c>
      <c r="K110" s="316">
        <v>108.63333333333333</v>
      </c>
      <c r="L110" s="303">
        <v>105.4</v>
      </c>
      <c r="M110" s="303">
        <v>101.15</v>
      </c>
      <c r="N110" s="318">
        <v>44852500</v>
      </c>
      <c r="O110" s="319">
        <v>-1.036357458375807E-2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27281.05</v>
      </c>
      <c r="E111" s="315">
        <v>27037.866666666665</v>
      </c>
      <c r="F111" s="316">
        <v>26157.133333333331</v>
      </c>
      <c r="G111" s="316">
        <v>25033.216666666667</v>
      </c>
      <c r="H111" s="316">
        <v>24152.483333333334</v>
      </c>
      <c r="I111" s="316">
        <v>28161.783333333329</v>
      </c>
      <c r="J111" s="316">
        <v>29042.516666666659</v>
      </c>
      <c r="K111" s="316">
        <v>30166.433333333327</v>
      </c>
      <c r="L111" s="303">
        <v>27918.6</v>
      </c>
      <c r="M111" s="303">
        <v>25913.95</v>
      </c>
      <c r="N111" s="318">
        <v>66780</v>
      </c>
      <c r="O111" s="319">
        <v>-0.1372093023255814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1445.25</v>
      </c>
      <c r="E112" s="315">
        <v>1458.6333333333332</v>
      </c>
      <c r="F112" s="316">
        <v>1427.2666666666664</v>
      </c>
      <c r="G112" s="316">
        <v>1409.2833333333333</v>
      </c>
      <c r="H112" s="316">
        <v>1377.9166666666665</v>
      </c>
      <c r="I112" s="316">
        <v>1476.6166666666663</v>
      </c>
      <c r="J112" s="316">
        <v>1507.9833333333331</v>
      </c>
      <c r="K112" s="316">
        <v>1525.9666666666662</v>
      </c>
      <c r="L112" s="303">
        <v>1490</v>
      </c>
      <c r="M112" s="303">
        <v>1440.65</v>
      </c>
      <c r="N112" s="318">
        <v>4134900</v>
      </c>
      <c r="O112" s="319">
        <v>1.2934518997574777E-2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260.45</v>
      </c>
      <c r="E113" s="315">
        <v>261.63333333333338</v>
      </c>
      <c r="F113" s="316">
        <v>258.01666666666677</v>
      </c>
      <c r="G113" s="316">
        <v>255.58333333333337</v>
      </c>
      <c r="H113" s="316">
        <v>251.96666666666675</v>
      </c>
      <c r="I113" s="316">
        <v>264.06666666666678</v>
      </c>
      <c r="J113" s="316">
        <v>267.68333333333345</v>
      </c>
      <c r="K113" s="316">
        <v>270.11666666666679</v>
      </c>
      <c r="L113" s="303">
        <v>265.25</v>
      </c>
      <c r="M113" s="303">
        <v>259.2</v>
      </c>
      <c r="N113" s="318">
        <v>12903000</v>
      </c>
      <c r="O113" s="319">
        <v>1.8711511132164852E-2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118.95</v>
      </c>
      <c r="E114" s="315">
        <v>119.53333333333335</v>
      </c>
      <c r="F114" s="316">
        <v>117.86666666666669</v>
      </c>
      <c r="G114" s="316">
        <v>116.78333333333335</v>
      </c>
      <c r="H114" s="316">
        <v>115.11666666666669</v>
      </c>
      <c r="I114" s="316">
        <v>120.61666666666669</v>
      </c>
      <c r="J114" s="316">
        <v>122.28333333333335</v>
      </c>
      <c r="K114" s="316">
        <v>123.36666666666669</v>
      </c>
      <c r="L114" s="303">
        <v>121.2</v>
      </c>
      <c r="M114" s="303">
        <v>118.45</v>
      </c>
      <c r="N114" s="318">
        <v>26678600</v>
      </c>
      <c r="O114" s="319">
        <v>1.9426676143094054E-2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1635.6</v>
      </c>
      <c r="E115" s="315">
        <v>1642</v>
      </c>
      <c r="F115" s="316">
        <v>1624.8</v>
      </c>
      <c r="G115" s="316">
        <v>1614</v>
      </c>
      <c r="H115" s="316">
        <v>1596.8</v>
      </c>
      <c r="I115" s="316">
        <v>1652.8</v>
      </c>
      <c r="J115" s="316">
        <v>1669.9999999999998</v>
      </c>
      <c r="K115" s="316">
        <v>1680.8</v>
      </c>
      <c r="L115" s="303">
        <v>1659.2</v>
      </c>
      <c r="M115" s="303">
        <v>1631.2</v>
      </c>
      <c r="N115" s="318">
        <v>3349000</v>
      </c>
      <c r="O115" s="319">
        <v>9.6472716309918601E-3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32.950000000000003</v>
      </c>
      <c r="E116" s="315">
        <v>33.433333333333337</v>
      </c>
      <c r="F116" s="316">
        <v>31.516666666666673</v>
      </c>
      <c r="G116" s="316">
        <v>30.083333333333336</v>
      </c>
      <c r="H116" s="316">
        <v>28.166666666666671</v>
      </c>
      <c r="I116" s="316">
        <v>34.866666666666674</v>
      </c>
      <c r="J116" s="316">
        <v>36.783333333333331</v>
      </c>
      <c r="K116" s="316">
        <v>38.216666666666676</v>
      </c>
      <c r="L116" s="303">
        <v>35.35</v>
      </c>
      <c r="M116" s="303">
        <v>32</v>
      </c>
      <c r="N116" s="318">
        <v>215346000</v>
      </c>
      <c r="O116" s="319">
        <v>-3.658667525634831E-2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193.65</v>
      </c>
      <c r="E117" s="315">
        <v>193.56666666666669</v>
      </c>
      <c r="F117" s="316">
        <v>191.53333333333339</v>
      </c>
      <c r="G117" s="316">
        <v>189.41666666666669</v>
      </c>
      <c r="H117" s="316">
        <v>187.38333333333338</v>
      </c>
      <c r="I117" s="316">
        <v>195.68333333333339</v>
      </c>
      <c r="J117" s="316">
        <v>197.7166666666667</v>
      </c>
      <c r="K117" s="316">
        <v>199.8333333333334</v>
      </c>
      <c r="L117" s="303">
        <v>195.6</v>
      </c>
      <c r="M117" s="303">
        <v>191.45</v>
      </c>
      <c r="N117" s="318">
        <v>25996000</v>
      </c>
      <c r="O117" s="319">
        <v>-4.5948326482677625E-2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1404.7</v>
      </c>
      <c r="E118" s="315">
        <v>1419.5666666666666</v>
      </c>
      <c r="F118" s="316">
        <v>1381.9333333333332</v>
      </c>
      <c r="G118" s="316">
        <v>1359.1666666666665</v>
      </c>
      <c r="H118" s="316">
        <v>1321.5333333333331</v>
      </c>
      <c r="I118" s="316">
        <v>1442.3333333333333</v>
      </c>
      <c r="J118" s="316">
        <v>1479.9666666666665</v>
      </c>
      <c r="K118" s="316">
        <v>1502.7333333333333</v>
      </c>
      <c r="L118" s="303">
        <v>1457.2</v>
      </c>
      <c r="M118" s="303">
        <v>1396.8</v>
      </c>
      <c r="N118" s="318">
        <v>1544565</v>
      </c>
      <c r="O118" s="319">
        <v>3.4059945504087197E-2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844.15</v>
      </c>
      <c r="E119" s="315">
        <v>851.86666666666667</v>
      </c>
      <c r="F119" s="316">
        <v>834.2833333333333</v>
      </c>
      <c r="G119" s="316">
        <v>824.41666666666663</v>
      </c>
      <c r="H119" s="316">
        <v>806.83333333333326</v>
      </c>
      <c r="I119" s="316">
        <v>861.73333333333335</v>
      </c>
      <c r="J119" s="316">
        <v>879.31666666666661</v>
      </c>
      <c r="K119" s="316">
        <v>889.18333333333339</v>
      </c>
      <c r="L119" s="303">
        <v>869.45</v>
      </c>
      <c r="M119" s="303">
        <v>842</v>
      </c>
      <c r="N119" s="318">
        <v>1524900</v>
      </c>
      <c r="O119" s="319">
        <v>6.0283687943262408E-2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235.65</v>
      </c>
      <c r="E120" s="315">
        <v>237.45000000000002</v>
      </c>
      <c r="F120" s="316">
        <v>232.10000000000002</v>
      </c>
      <c r="G120" s="316">
        <v>228.55</v>
      </c>
      <c r="H120" s="316">
        <v>223.20000000000002</v>
      </c>
      <c r="I120" s="316">
        <v>241.00000000000003</v>
      </c>
      <c r="J120" s="316">
        <v>246.35</v>
      </c>
      <c r="K120" s="316">
        <v>249.90000000000003</v>
      </c>
      <c r="L120" s="303">
        <v>242.8</v>
      </c>
      <c r="M120" s="303">
        <v>233.9</v>
      </c>
      <c r="N120" s="318">
        <v>15265600</v>
      </c>
      <c r="O120" s="319">
        <v>-4.9044097951149015E-2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138.30000000000001</v>
      </c>
      <c r="E121" s="315">
        <v>139.35</v>
      </c>
      <c r="F121" s="316">
        <v>136.5</v>
      </c>
      <c r="G121" s="316">
        <v>134.70000000000002</v>
      </c>
      <c r="H121" s="316">
        <v>131.85000000000002</v>
      </c>
      <c r="I121" s="316">
        <v>141.14999999999998</v>
      </c>
      <c r="J121" s="316">
        <v>143.99999999999994</v>
      </c>
      <c r="K121" s="316">
        <v>145.79999999999995</v>
      </c>
      <c r="L121" s="303">
        <v>142.19999999999999</v>
      </c>
      <c r="M121" s="303">
        <v>137.55000000000001</v>
      </c>
      <c r="N121" s="318">
        <v>17064000</v>
      </c>
      <c r="O121" s="319">
        <v>3.9093898428936791E-2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1991.5</v>
      </c>
      <c r="E122" s="315">
        <v>1995.7833333333335</v>
      </c>
      <c r="F122" s="316">
        <v>1978.7666666666671</v>
      </c>
      <c r="G122" s="316">
        <v>1966.0333333333335</v>
      </c>
      <c r="H122" s="316">
        <v>1949.0166666666671</v>
      </c>
      <c r="I122" s="316">
        <v>2008.5166666666671</v>
      </c>
      <c r="J122" s="316">
        <v>2025.5333333333335</v>
      </c>
      <c r="K122" s="316">
        <v>2038.2666666666671</v>
      </c>
      <c r="L122" s="303">
        <v>2012.8</v>
      </c>
      <c r="M122" s="303">
        <v>1983.05</v>
      </c>
      <c r="N122" s="318">
        <v>37875465</v>
      </c>
      <c r="O122" s="319">
        <v>9.6565970152118399E-3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57.45</v>
      </c>
      <c r="E123" s="315">
        <v>58.333333333333336</v>
      </c>
      <c r="F123" s="316">
        <v>56.116666666666674</v>
      </c>
      <c r="G123" s="316">
        <v>54.783333333333339</v>
      </c>
      <c r="H123" s="316">
        <v>52.566666666666677</v>
      </c>
      <c r="I123" s="316">
        <v>59.666666666666671</v>
      </c>
      <c r="J123" s="316">
        <v>61.883333333333326</v>
      </c>
      <c r="K123" s="316">
        <v>63.216666666666669</v>
      </c>
      <c r="L123" s="303">
        <v>60.55</v>
      </c>
      <c r="M123" s="303">
        <v>57</v>
      </c>
      <c r="N123" s="318">
        <v>100814000</v>
      </c>
      <c r="O123" s="319">
        <v>-1.2102029417240737E-2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858.05</v>
      </c>
      <c r="E124" s="315">
        <v>860.1</v>
      </c>
      <c r="F124" s="316">
        <v>853</v>
      </c>
      <c r="G124" s="316">
        <v>847.94999999999993</v>
      </c>
      <c r="H124" s="316">
        <v>840.84999999999991</v>
      </c>
      <c r="I124" s="316">
        <v>865.15000000000009</v>
      </c>
      <c r="J124" s="316">
        <v>872.25000000000023</v>
      </c>
      <c r="K124" s="316">
        <v>877.30000000000018</v>
      </c>
      <c r="L124" s="303">
        <v>867.2</v>
      </c>
      <c r="M124" s="303">
        <v>855.05</v>
      </c>
      <c r="N124" s="318">
        <v>6602250</v>
      </c>
      <c r="O124" s="319">
        <v>5.0234044982303914E-3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268.45</v>
      </c>
      <c r="E125" s="315">
        <v>269.76666666666665</v>
      </c>
      <c r="F125" s="316">
        <v>266.23333333333329</v>
      </c>
      <c r="G125" s="316">
        <v>264.01666666666665</v>
      </c>
      <c r="H125" s="316">
        <v>260.48333333333329</v>
      </c>
      <c r="I125" s="316">
        <v>271.98333333333329</v>
      </c>
      <c r="J125" s="316">
        <v>275.51666666666659</v>
      </c>
      <c r="K125" s="316">
        <v>277.73333333333329</v>
      </c>
      <c r="L125" s="303">
        <v>273.3</v>
      </c>
      <c r="M125" s="303">
        <v>267.55</v>
      </c>
      <c r="N125" s="318">
        <v>78630000</v>
      </c>
      <c r="O125" s="319">
        <v>-2.8912729209465116E-3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24540.6</v>
      </c>
      <c r="E126" s="315">
        <v>24631.266666666666</v>
      </c>
      <c r="F126" s="316">
        <v>24312.533333333333</v>
      </c>
      <c r="G126" s="316">
        <v>24084.466666666667</v>
      </c>
      <c r="H126" s="316">
        <v>23765.733333333334</v>
      </c>
      <c r="I126" s="316">
        <v>24859.333333333332</v>
      </c>
      <c r="J126" s="316">
        <v>25178.066666666662</v>
      </c>
      <c r="K126" s="316">
        <v>25406.133333333331</v>
      </c>
      <c r="L126" s="303">
        <v>24950</v>
      </c>
      <c r="M126" s="303">
        <v>24403.200000000001</v>
      </c>
      <c r="N126" s="318">
        <v>142850</v>
      </c>
      <c r="O126" s="319">
        <v>-2.3581681476418318E-2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1531.65</v>
      </c>
      <c r="E127" s="315">
        <v>1541.6666666666667</v>
      </c>
      <c r="F127" s="316">
        <v>1516.3833333333334</v>
      </c>
      <c r="G127" s="316">
        <v>1501.1166666666668</v>
      </c>
      <c r="H127" s="316">
        <v>1475.8333333333335</v>
      </c>
      <c r="I127" s="316">
        <v>1556.9333333333334</v>
      </c>
      <c r="J127" s="316">
        <v>1582.2166666666667</v>
      </c>
      <c r="K127" s="316">
        <v>1597.4833333333333</v>
      </c>
      <c r="L127" s="303">
        <v>1566.95</v>
      </c>
      <c r="M127" s="303">
        <v>1526.4</v>
      </c>
      <c r="N127" s="318">
        <v>1682450</v>
      </c>
      <c r="O127" s="319">
        <v>2.5134048257372654E-2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5549.1</v>
      </c>
      <c r="E128" s="315">
        <v>5501.6833333333334</v>
      </c>
      <c r="F128" s="316">
        <v>5396.3666666666668</v>
      </c>
      <c r="G128" s="316">
        <v>5243.6333333333332</v>
      </c>
      <c r="H128" s="316">
        <v>5138.3166666666666</v>
      </c>
      <c r="I128" s="316">
        <v>5654.416666666667</v>
      </c>
      <c r="J128" s="316">
        <v>5759.7333333333345</v>
      </c>
      <c r="K128" s="316">
        <v>5912.4666666666672</v>
      </c>
      <c r="L128" s="303">
        <v>5607</v>
      </c>
      <c r="M128" s="303">
        <v>5348.95</v>
      </c>
      <c r="N128" s="318">
        <v>415625</v>
      </c>
      <c r="O128" s="319">
        <v>5.388272583201268E-2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1060.45</v>
      </c>
      <c r="E129" s="315">
        <v>1065.6833333333332</v>
      </c>
      <c r="F129" s="316">
        <v>1051.3666666666663</v>
      </c>
      <c r="G129" s="316">
        <v>1042.2833333333331</v>
      </c>
      <c r="H129" s="316">
        <v>1027.9666666666662</v>
      </c>
      <c r="I129" s="316">
        <v>1074.7666666666664</v>
      </c>
      <c r="J129" s="316">
        <v>1089.0833333333335</v>
      </c>
      <c r="K129" s="316">
        <v>1098.1666666666665</v>
      </c>
      <c r="L129" s="303">
        <v>1080</v>
      </c>
      <c r="M129" s="303">
        <v>1056.5999999999999</v>
      </c>
      <c r="N129" s="318">
        <v>4550845</v>
      </c>
      <c r="O129" s="319">
        <v>-3.1598293886625682E-2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573.54999999999995</v>
      </c>
      <c r="E130" s="315">
        <v>577.83333333333337</v>
      </c>
      <c r="F130" s="316">
        <v>567.91666666666674</v>
      </c>
      <c r="G130" s="316">
        <v>562.28333333333342</v>
      </c>
      <c r="H130" s="316">
        <v>552.36666666666679</v>
      </c>
      <c r="I130" s="316">
        <v>583.4666666666667</v>
      </c>
      <c r="J130" s="316">
        <v>593.38333333333344</v>
      </c>
      <c r="K130" s="316">
        <v>599.01666666666665</v>
      </c>
      <c r="L130" s="303">
        <v>587.75</v>
      </c>
      <c r="M130" s="303">
        <v>572.20000000000005</v>
      </c>
      <c r="N130" s="318">
        <v>35723800</v>
      </c>
      <c r="O130" s="319">
        <v>2.5438032470663879E-2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499.05</v>
      </c>
      <c r="E131" s="315">
        <v>504.88333333333338</v>
      </c>
      <c r="F131" s="316">
        <v>490.16666666666674</v>
      </c>
      <c r="G131" s="316">
        <v>481.28333333333336</v>
      </c>
      <c r="H131" s="316">
        <v>466.56666666666672</v>
      </c>
      <c r="I131" s="316">
        <v>513.76666666666677</v>
      </c>
      <c r="J131" s="316">
        <v>528.48333333333335</v>
      </c>
      <c r="K131" s="316">
        <v>537.36666666666679</v>
      </c>
      <c r="L131" s="303">
        <v>519.6</v>
      </c>
      <c r="M131" s="303">
        <v>496</v>
      </c>
      <c r="N131" s="318">
        <v>12342000</v>
      </c>
      <c r="O131" s="319">
        <v>2.6959560659011481E-2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496</v>
      </c>
      <c r="E132" s="315">
        <v>499.26666666666671</v>
      </c>
      <c r="F132" s="316">
        <v>490.83333333333343</v>
      </c>
      <c r="G132" s="316">
        <v>485.66666666666674</v>
      </c>
      <c r="H132" s="316">
        <v>477.23333333333346</v>
      </c>
      <c r="I132" s="316">
        <v>504.43333333333339</v>
      </c>
      <c r="J132" s="316">
        <v>512.86666666666667</v>
      </c>
      <c r="K132" s="316">
        <v>518.0333333333333</v>
      </c>
      <c r="L132" s="303">
        <v>507.7</v>
      </c>
      <c r="M132" s="303">
        <v>494.1</v>
      </c>
      <c r="N132" s="318">
        <v>7692000</v>
      </c>
      <c r="O132" s="319">
        <v>1.7998941238750663E-2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579.6</v>
      </c>
      <c r="E133" s="315">
        <v>584.11666666666667</v>
      </c>
      <c r="F133" s="316">
        <v>573.2833333333333</v>
      </c>
      <c r="G133" s="316">
        <v>566.96666666666658</v>
      </c>
      <c r="H133" s="316">
        <v>556.13333333333321</v>
      </c>
      <c r="I133" s="316">
        <v>590.43333333333339</v>
      </c>
      <c r="J133" s="316">
        <v>601.26666666666665</v>
      </c>
      <c r="K133" s="316">
        <v>607.58333333333348</v>
      </c>
      <c r="L133" s="303">
        <v>594.95000000000005</v>
      </c>
      <c r="M133" s="303">
        <v>577.79999999999995</v>
      </c>
      <c r="N133" s="318">
        <v>13186800</v>
      </c>
      <c r="O133" s="319">
        <v>2.7237354085603113E-2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181.65</v>
      </c>
      <c r="E134" s="315">
        <v>182.2833333333333</v>
      </c>
      <c r="F134" s="316">
        <v>180.06666666666661</v>
      </c>
      <c r="G134" s="316">
        <v>178.48333333333329</v>
      </c>
      <c r="H134" s="316">
        <v>176.26666666666659</v>
      </c>
      <c r="I134" s="316">
        <v>183.86666666666662</v>
      </c>
      <c r="J134" s="316">
        <v>186.08333333333331</v>
      </c>
      <c r="K134" s="316">
        <v>187.66666666666663</v>
      </c>
      <c r="L134" s="303">
        <v>184.5</v>
      </c>
      <c r="M134" s="303">
        <v>180.7</v>
      </c>
      <c r="N134" s="318">
        <v>62990700</v>
      </c>
      <c r="O134" s="319">
        <v>-2.6515151515151516E-2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75.400000000000006</v>
      </c>
      <c r="E135" s="315">
        <v>75.75</v>
      </c>
      <c r="F135" s="316">
        <v>74.5</v>
      </c>
      <c r="G135" s="316">
        <v>73.599999999999994</v>
      </c>
      <c r="H135" s="316">
        <v>72.349999999999994</v>
      </c>
      <c r="I135" s="316">
        <v>76.650000000000006</v>
      </c>
      <c r="J135" s="316">
        <v>77.900000000000006</v>
      </c>
      <c r="K135" s="316">
        <v>78.800000000000011</v>
      </c>
      <c r="L135" s="303">
        <v>77</v>
      </c>
      <c r="M135" s="303">
        <v>74.849999999999994</v>
      </c>
      <c r="N135" s="318">
        <v>95836500</v>
      </c>
      <c r="O135" s="319">
        <v>1.8800229621125143E-2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636.95000000000005</v>
      </c>
      <c r="E136" s="315">
        <v>639.5</v>
      </c>
      <c r="F136" s="316">
        <v>631.1</v>
      </c>
      <c r="G136" s="316">
        <v>625.25</v>
      </c>
      <c r="H136" s="316">
        <v>616.85</v>
      </c>
      <c r="I136" s="316">
        <v>645.35</v>
      </c>
      <c r="J136" s="316">
        <v>653.75000000000011</v>
      </c>
      <c r="K136" s="316">
        <v>659.6</v>
      </c>
      <c r="L136" s="303">
        <v>647.9</v>
      </c>
      <c r="M136" s="303">
        <v>633.65</v>
      </c>
      <c r="N136" s="318">
        <v>37476500</v>
      </c>
      <c r="O136" s="319">
        <v>-2.2438029355682676E-2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2841.65</v>
      </c>
      <c r="E137" s="315">
        <v>2833.1</v>
      </c>
      <c r="F137" s="316">
        <v>2816.7</v>
      </c>
      <c r="G137" s="316">
        <v>2791.75</v>
      </c>
      <c r="H137" s="316">
        <v>2775.35</v>
      </c>
      <c r="I137" s="316">
        <v>2858.0499999999997</v>
      </c>
      <c r="J137" s="316">
        <v>2874.4500000000003</v>
      </c>
      <c r="K137" s="316">
        <v>2899.3999999999996</v>
      </c>
      <c r="L137" s="303">
        <v>2849.5</v>
      </c>
      <c r="M137" s="303">
        <v>2808.15</v>
      </c>
      <c r="N137" s="318">
        <v>6048000</v>
      </c>
      <c r="O137" s="319">
        <v>-1.5625E-2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932.4</v>
      </c>
      <c r="E138" s="315">
        <v>928.31666666666661</v>
      </c>
      <c r="F138" s="316">
        <v>920.63333333333321</v>
      </c>
      <c r="G138" s="316">
        <v>908.86666666666656</v>
      </c>
      <c r="H138" s="316">
        <v>901.18333333333317</v>
      </c>
      <c r="I138" s="316">
        <v>940.08333333333326</v>
      </c>
      <c r="J138" s="316">
        <v>947.76666666666665</v>
      </c>
      <c r="K138" s="316">
        <v>959.5333333333333</v>
      </c>
      <c r="L138" s="303">
        <v>936</v>
      </c>
      <c r="M138" s="303">
        <v>916.55</v>
      </c>
      <c r="N138" s="318">
        <v>11192400</v>
      </c>
      <c r="O138" s="319">
        <v>-3.3271144278606966E-2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1505.9</v>
      </c>
      <c r="E139" s="315">
        <v>1507.8333333333333</v>
      </c>
      <c r="F139" s="316">
        <v>1496.0666666666666</v>
      </c>
      <c r="G139" s="316">
        <v>1486.2333333333333</v>
      </c>
      <c r="H139" s="316">
        <v>1474.4666666666667</v>
      </c>
      <c r="I139" s="316">
        <v>1517.6666666666665</v>
      </c>
      <c r="J139" s="316">
        <v>1529.4333333333334</v>
      </c>
      <c r="K139" s="316">
        <v>1539.2666666666664</v>
      </c>
      <c r="L139" s="303">
        <v>1519.6</v>
      </c>
      <c r="M139" s="303">
        <v>1498</v>
      </c>
      <c r="N139" s="318">
        <v>6508500</v>
      </c>
      <c r="O139" s="319">
        <v>-1.3415188722146431E-2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2766.6</v>
      </c>
      <c r="E140" s="315">
        <v>2772.7333333333331</v>
      </c>
      <c r="F140" s="316">
        <v>2747.0166666666664</v>
      </c>
      <c r="G140" s="316">
        <v>2727.4333333333334</v>
      </c>
      <c r="H140" s="316">
        <v>2701.7166666666667</v>
      </c>
      <c r="I140" s="316">
        <v>2792.3166666666662</v>
      </c>
      <c r="J140" s="316">
        <v>2818.0333333333324</v>
      </c>
      <c r="K140" s="316">
        <v>2837.6166666666659</v>
      </c>
      <c r="L140" s="303">
        <v>2798.45</v>
      </c>
      <c r="M140" s="303">
        <v>2753.15</v>
      </c>
      <c r="N140" s="318">
        <v>854250</v>
      </c>
      <c r="O140" s="319">
        <v>6.7766647024160281E-3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327.64999999999998</v>
      </c>
      <c r="E141" s="315">
        <v>329.11666666666662</v>
      </c>
      <c r="F141" s="316">
        <v>325.23333333333323</v>
      </c>
      <c r="G141" s="316">
        <v>322.81666666666661</v>
      </c>
      <c r="H141" s="316">
        <v>318.93333333333322</v>
      </c>
      <c r="I141" s="316">
        <v>331.53333333333325</v>
      </c>
      <c r="J141" s="316">
        <v>335.41666666666657</v>
      </c>
      <c r="K141" s="316">
        <v>337.83333333333326</v>
      </c>
      <c r="L141" s="303">
        <v>333</v>
      </c>
      <c r="M141" s="303">
        <v>326.7</v>
      </c>
      <c r="N141" s="318">
        <v>4494000</v>
      </c>
      <c r="O141" s="319">
        <v>7.0764832022873481E-2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491.15</v>
      </c>
      <c r="E142" s="315">
        <v>493.95</v>
      </c>
      <c r="F142" s="316">
        <v>486.2</v>
      </c>
      <c r="G142" s="316">
        <v>481.25</v>
      </c>
      <c r="H142" s="316">
        <v>473.5</v>
      </c>
      <c r="I142" s="316">
        <v>498.9</v>
      </c>
      <c r="J142" s="316">
        <v>506.65</v>
      </c>
      <c r="K142" s="316">
        <v>511.59999999999997</v>
      </c>
      <c r="L142" s="303">
        <v>501.7</v>
      </c>
      <c r="M142" s="303">
        <v>489</v>
      </c>
      <c r="N142" s="318">
        <v>5555200</v>
      </c>
      <c r="O142" s="319">
        <v>3.2869785082174463E-3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1142.5999999999999</v>
      </c>
      <c r="E143" s="315">
        <v>1150.2666666666667</v>
      </c>
      <c r="F143" s="316">
        <v>1130.5333333333333</v>
      </c>
      <c r="G143" s="316">
        <v>1118.4666666666667</v>
      </c>
      <c r="H143" s="316">
        <v>1098.7333333333333</v>
      </c>
      <c r="I143" s="316">
        <v>1162.3333333333333</v>
      </c>
      <c r="J143" s="316">
        <v>1182.0666666666664</v>
      </c>
      <c r="K143" s="316">
        <v>1194.1333333333332</v>
      </c>
      <c r="L143" s="303">
        <v>1170</v>
      </c>
      <c r="M143" s="303">
        <v>1138.2</v>
      </c>
      <c r="N143" s="318">
        <v>1410500</v>
      </c>
      <c r="O143" s="319">
        <v>7.2378924960085148E-2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5173.6499999999996</v>
      </c>
      <c r="E144" s="315">
        <v>5179.5666666666666</v>
      </c>
      <c r="F144" s="316">
        <v>5129.2333333333336</v>
      </c>
      <c r="G144" s="316">
        <v>5084.8166666666666</v>
      </c>
      <c r="H144" s="316">
        <v>5034.4833333333336</v>
      </c>
      <c r="I144" s="316">
        <v>5223.9833333333336</v>
      </c>
      <c r="J144" s="316">
        <v>5274.3166666666675</v>
      </c>
      <c r="K144" s="316">
        <v>5318.7333333333336</v>
      </c>
      <c r="L144" s="303">
        <v>5229.8999999999996</v>
      </c>
      <c r="M144" s="303">
        <v>5135.1499999999996</v>
      </c>
      <c r="N144" s="318">
        <v>1420200</v>
      </c>
      <c r="O144" s="319">
        <v>-8.5171739737503489E-3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456.6</v>
      </c>
      <c r="E145" s="315">
        <v>459.68333333333339</v>
      </c>
      <c r="F145" s="316">
        <v>452.06666666666678</v>
      </c>
      <c r="G145" s="316">
        <v>447.53333333333336</v>
      </c>
      <c r="H145" s="316">
        <v>439.91666666666674</v>
      </c>
      <c r="I145" s="316">
        <v>464.21666666666681</v>
      </c>
      <c r="J145" s="316">
        <v>471.83333333333337</v>
      </c>
      <c r="K145" s="316">
        <v>476.36666666666684</v>
      </c>
      <c r="L145" s="303">
        <v>467.3</v>
      </c>
      <c r="M145" s="303">
        <v>455.15</v>
      </c>
      <c r="N145" s="318">
        <v>23548200</v>
      </c>
      <c r="O145" s="319">
        <v>-2.0864864864864864E-2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147.05000000000001</v>
      </c>
      <c r="E146" s="315">
        <v>147.81666666666669</v>
      </c>
      <c r="F146" s="316">
        <v>145.73333333333338</v>
      </c>
      <c r="G146" s="316">
        <v>144.41666666666669</v>
      </c>
      <c r="H146" s="316">
        <v>142.33333333333337</v>
      </c>
      <c r="I146" s="316">
        <v>149.13333333333338</v>
      </c>
      <c r="J146" s="316">
        <v>151.2166666666667</v>
      </c>
      <c r="K146" s="316">
        <v>152.53333333333339</v>
      </c>
      <c r="L146" s="303">
        <v>149.9</v>
      </c>
      <c r="M146" s="303">
        <v>146.5</v>
      </c>
      <c r="N146" s="318">
        <v>125314400</v>
      </c>
      <c r="O146" s="319">
        <v>1.0246413755185684E-2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826.6</v>
      </c>
      <c r="E147" s="315">
        <v>833.01666666666677</v>
      </c>
      <c r="F147" s="316">
        <v>818.13333333333355</v>
      </c>
      <c r="G147" s="316">
        <v>809.66666666666674</v>
      </c>
      <c r="H147" s="316">
        <v>794.78333333333353</v>
      </c>
      <c r="I147" s="316">
        <v>841.48333333333358</v>
      </c>
      <c r="J147" s="316">
        <v>856.36666666666679</v>
      </c>
      <c r="K147" s="316">
        <v>864.8333333333336</v>
      </c>
      <c r="L147" s="303">
        <v>847.9</v>
      </c>
      <c r="M147" s="303">
        <v>824.55</v>
      </c>
      <c r="N147" s="318">
        <v>2713000</v>
      </c>
      <c r="O147" s="319">
        <v>5.4411193159735714E-2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358.25</v>
      </c>
      <c r="E148" s="315">
        <v>358.26666666666665</v>
      </c>
      <c r="F148" s="316">
        <v>356.68333333333328</v>
      </c>
      <c r="G148" s="316">
        <v>355.11666666666662</v>
      </c>
      <c r="H148" s="316">
        <v>353.53333333333325</v>
      </c>
      <c r="I148" s="316">
        <v>359.83333333333331</v>
      </c>
      <c r="J148" s="316">
        <v>361.41666666666669</v>
      </c>
      <c r="K148" s="316">
        <v>362.98333333333335</v>
      </c>
      <c r="L148" s="303">
        <v>359.85</v>
      </c>
      <c r="M148" s="303">
        <v>356.7</v>
      </c>
      <c r="N148" s="318">
        <v>31302400</v>
      </c>
      <c r="O148" s="319">
        <v>-1.9385776961534538E-3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226.25</v>
      </c>
      <c r="E149" s="315">
        <v>229.7833333333333</v>
      </c>
      <c r="F149" s="316">
        <v>221.1666666666666</v>
      </c>
      <c r="G149" s="316">
        <v>216.08333333333329</v>
      </c>
      <c r="H149" s="316">
        <v>207.46666666666658</v>
      </c>
      <c r="I149" s="316">
        <v>234.86666666666662</v>
      </c>
      <c r="J149" s="316">
        <v>243.48333333333329</v>
      </c>
      <c r="K149" s="316">
        <v>248.56666666666663</v>
      </c>
      <c r="L149" s="303">
        <v>238.4</v>
      </c>
      <c r="M149" s="303">
        <v>224.7</v>
      </c>
      <c r="N149" s="318">
        <v>34476000</v>
      </c>
      <c r="O149" s="319">
        <v>-5.2206185567010309E-2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G27" sqref="G2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44183</v>
      </c>
    </row>
    <row r="7" spans="1:15">
      <c r="A7"/>
    </row>
    <row r="8" spans="1:15" ht="28.5" customHeight="1">
      <c r="A8" s="611" t="s">
        <v>16</v>
      </c>
      <c r="B8" s="612" t="s">
        <v>18</v>
      </c>
      <c r="C8" s="610" t="s">
        <v>19</v>
      </c>
      <c r="D8" s="610" t="s">
        <v>20</v>
      </c>
      <c r="E8" s="610" t="s">
        <v>21</v>
      </c>
      <c r="F8" s="610"/>
      <c r="G8" s="610"/>
      <c r="H8" s="610" t="s">
        <v>22</v>
      </c>
      <c r="I8" s="610"/>
      <c r="J8" s="610"/>
      <c r="K8" s="273"/>
      <c r="L8" s="281"/>
      <c r="M8" s="281"/>
    </row>
    <row r="9" spans="1:15" ht="36" customHeight="1">
      <c r="A9" s="606"/>
      <c r="B9" s="608"/>
      <c r="C9" s="613" t="s">
        <v>23</v>
      </c>
      <c r="D9" s="613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13740.7</v>
      </c>
      <c r="D10" s="302">
        <v>13729.166666666666</v>
      </c>
      <c r="E10" s="302">
        <v>13685.083333333332</v>
      </c>
      <c r="F10" s="302">
        <v>13629.466666666665</v>
      </c>
      <c r="G10" s="302">
        <v>13585.383333333331</v>
      </c>
      <c r="H10" s="302">
        <v>13784.783333333333</v>
      </c>
      <c r="I10" s="302">
        <v>13828.866666666665</v>
      </c>
      <c r="J10" s="302">
        <v>13884.483333333334</v>
      </c>
      <c r="K10" s="301">
        <v>13773.25</v>
      </c>
      <c r="L10" s="301">
        <v>13673.55</v>
      </c>
      <c r="M10" s="306"/>
    </row>
    <row r="11" spans="1:15">
      <c r="A11" s="300">
        <v>2</v>
      </c>
      <c r="B11" s="276" t="s">
        <v>220</v>
      </c>
      <c r="C11" s="303">
        <v>30847.05</v>
      </c>
      <c r="D11" s="278">
        <v>30812.05</v>
      </c>
      <c r="E11" s="278">
        <v>30678.899999999998</v>
      </c>
      <c r="F11" s="278">
        <v>30510.75</v>
      </c>
      <c r="G11" s="278">
        <v>30377.599999999999</v>
      </c>
      <c r="H11" s="278">
        <v>30980.199999999997</v>
      </c>
      <c r="I11" s="278">
        <v>31113.35</v>
      </c>
      <c r="J11" s="278">
        <v>31281.499999999996</v>
      </c>
      <c r="K11" s="303">
        <v>30945.200000000001</v>
      </c>
      <c r="L11" s="303">
        <v>30643.9</v>
      </c>
      <c r="M11" s="306"/>
    </row>
    <row r="12" spans="1:15">
      <c r="A12" s="300">
        <v>3</v>
      </c>
      <c r="B12" s="284" t="s">
        <v>221</v>
      </c>
      <c r="C12" s="303">
        <v>1703.85</v>
      </c>
      <c r="D12" s="278">
        <v>1708.9333333333332</v>
      </c>
      <c r="E12" s="278">
        <v>1693.5666666666664</v>
      </c>
      <c r="F12" s="278">
        <v>1683.2833333333333</v>
      </c>
      <c r="G12" s="278">
        <v>1667.9166666666665</v>
      </c>
      <c r="H12" s="278">
        <v>1719.2166666666662</v>
      </c>
      <c r="I12" s="278">
        <v>1734.583333333333</v>
      </c>
      <c r="J12" s="278">
        <v>1744.8666666666661</v>
      </c>
      <c r="K12" s="303">
        <v>1724.3</v>
      </c>
      <c r="L12" s="303">
        <v>1698.65</v>
      </c>
      <c r="M12" s="306"/>
    </row>
    <row r="13" spans="1:15">
      <c r="A13" s="300">
        <v>4</v>
      </c>
      <c r="B13" s="276" t="s">
        <v>222</v>
      </c>
      <c r="C13" s="303">
        <v>3676.35</v>
      </c>
      <c r="D13" s="278">
        <v>3680.7999999999997</v>
      </c>
      <c r="E13" s="278">
        <v>3662.7499999999995</v>
      </c>
      <c r="F13" s="278">
        <v>3649.1499999999996</v>
      </c>
      <c r="G13" s="278">
        <v>3631.0999999999995</v>
      </c>
      <c r="H13" s="278">
        <v>3694.3999999999996</v>
      </c>
      <c r="I13" s="278">
        <v>3712.45</v>
      </c>
      <c r="J13" s="278">
        <v>3726.0499999999997</v>
      </c>
      <c r="K13" s="303">
        <v>3698.85</v>
      </c>
      <c r="L13" s="303">
        <v>3667.2</v>
      </c>
      <c r="M13" s="306"/>
    </row>
    <row r="14" spans="1:15">
      <c r="A14" s="300">
        <v>5</v>
      </c>
      <c r="B14" s="276" t="s">
        <v>223</v>
      </c>
      <c r="C14" s="303">
        <v>22892.25</v>
      </c>
      <c r="D14" s="278">
        <v>22896.05</v>
      </c>
      <c r="E14" s="278">
        <v>22831.599999999999</v>
      </c>
      <c r="F14" s="278">
        <v>22770.95</v>
      </c>
      <c r="G14" s="278">
        <v>22706.5</v>
      </c>
      <c r="H14" s="278">
        <v>22956.699999999997</v>
      </c>
      <c r="I14" s="278">
        <v>23021.15</v>
      </c>
      <c r="J14" s="278">
        <v>23081.799999999996</v>
      </c>
      <c r="K14" s="303">
        <v>22960.5</v>
      </c>
      <c r="L14" s="303">
        <v>22835.4</v>
      </c>
      <c r="M14" s="306"/>
    </row>
    <row r="15" spans="1:15">
      <c r="A15" s="300">
        <v>6</v>
      </c>
      <c r="B15" s="276" t="s">
        <v>224</v>
      </c>
      <c r="C15" s="303">
        <v>2888</v>
      </c>
      <c r="D15" s="278">
        <v>2897.4</v>
      </c>
      <c r="E15" s="278">
        <v>2870.05</v>
      </c>
      <c r="F15" s="278">
        <v>2852.1</v>
      </c>
      <c r="G15" s="278">
        <v>2824.75</v>
      </c>
      <c r="H15" s="278">
        <v>2915.3500000000004</v>
      </c>
      <c r="I15" s="278">
        <v>2942.7</v>
      </c>
      <c r="J15" s="278">
        <v>2960.6500000000005</v>
      </c>
      <c r="K15" s="303">
        <v>2924.75</v>
      </c>
      <c r="L15" s="303">
        <v>2879.45</v>
      </c>
      <c r="M15" s="306"/>
    </row>
    <row r="16" spans="1:15">
      <c r="A16" s="300">
        <v>7</v>
      </c>
      <c r="B16" s="276" t="s">
        <v>225</v>
      </c>
      <c r="C16" s="303">
        <v>5883.2</v>
      </c>
      <c r="D16" s="278">
        <v>5901.5166666666664</v>
      </c>
      <c r="E16" s="278">
        <v>5848.4833333333327</v>
      </c>
      <c r="F16" s="278">
        <v>5813.7666666666664</v>
      </c>
      <c r="G16" s="278">
        <v>5760.7333333333327</v>
      </c>
      <c r="H16" s="278">
        <v>5936.2333333333327</v>
      </c>
      <c r="I16" s="278">
        <v>5989.2666666666655</v>
      </c>
      <c r="J16" s="278">
        <v>6023.9833333333327</v>
      </c>
      <c r="K16" s="303">
        <v>5954.55</v>
      </c>
      <c r="L16" s="303">
        <v>5866.8</v>
      </c>
      <c r="M16" s="306"/>
    </row>
    <row r="17" spans="1:13">
      <c r="A17" s="300">
        <v>8</v>
      </c>
      <c r="B17" s="276" t="s">
        <v>802</v>
      </c>
      <c r="C17" s="276">
        <v>1217.6500000000001</v>
      </c>
      <c r="D17" s="278">
        <v>1215.3999999999999</v>
      </c>
      <c r="E17" s="278">
        <v>1208.7999999999997</v>
      </c>
      <c r="F17" s="278">
        <v>1199.9499999999998</v>
      </c>
      <c r="G17" s="278">
        <v>1193.3499999999997</v>
      </c>
      <c r="H17" s="278">
        <v>1224.2499999999998</v>
      </c>
      <c r="I17" s="278">
        <v>1230.8499999999997</v>
      </c>
      <c r="J17" s="278">
        <v>1239.6999999999998</v>
      </c>
      <c r="K17" s="276">
        <v>1222</v>
      </c>
      <c r="L17" s="276">
        <v>1206.55</v>
      </c>
      <c r="M17" s="276">
        <v>2.6072000000000002</v>
      </c>
    </row>
    <row r="18" spans="1:13">
      <c r="A18" s="300">
        <v>9</v>
      </c>
      <c r="B18" s="276" t="s">
        <v>295</v>
      </c>
      <c r="C18" s="276">
        <v>16096.25</v>
      </c>
      <c r="D18" s="278">
        <v>16162.266666666668</v>
      </c>
      <c r="E18" s="278">
        <v>15938.983333333337</v>
      </c>
      <c r="F18" s="278">
        <v>15781.716666666669</v>
      </c>
      <c r="G18" s="278">
        <v>15558.433333333338</v>
      </c>
      <c r="H18" s="278">
        <v>16319.533333333336</v>
      </c>
      <c r="I18" s="278">
        <v>16542.816666666666</v>
      </c>
      <c r="J18" s="278">
        <v>16700.083333333336</v>
      </c>
      <c r="K18" s="276">
        <v>16385.55</v>
      </c>
      <c r="L18" s="276">
        <v>16005</v>
      </c>
      <c r="M18" s="276">
        <v>0.20330999999999999</v>
      </c>
    </row>
    <row r="19" spans="1:13">
      <c r="A19" s="300">
        <v>10</v>
      </c>
      <c r="B19" s="276" t="s">
        <v>227</v>
      </c>
      <c r="C19" s="276">
        <v>89.95</v>
      </c>
      <c r="D19" s="278">
        <v>90.399999999999991</v>
      </c>
      <c r="E19" s="278">
        <v>88.999999999999986</v>
      </c>
      <c r="F19" s="278">
        <v>88.05</v>
      </c>
      <c r="G19" s="278">
        <v>86.649999999999991</v>
      </c>
      <c r="H19" s="278">
        <v>91.34999999999998</v>
      </c>
      <c r="I19" s="278">
        <v>92.749999999999986</v>
      </c>
      <c r="J19" s="278">
        <v>93.699999999999974</v>
      </c>
      <c r="K19" s="276">
        <v>91.8</v>
      </c>
      <c r="L19" s="276">
        <v>89.45</v>
      </c>
      <c r="M19" s="276">
        <v>14.31986</v>
      </c>
    </row>
    <row r="20" spans="1:13">
      <c r="A20" s="300">
        <v>11</v>
      </c>
      <c r="B20" s="276" t="s">
        <v>228</v>
      </c>
      <c r="C20" s="276">
        <v>163.95</v>
      </c>
      <c r="D20" s="278">
        <v>164.28333333333333</v>
      </c>
      <c r="E20" s="278">
        <v>161.71666666666667</v>
      </c>
      <c r="F20" s="278">
        <v>159.48333333333335</v>
      </c>
      <c r="G20" s="278">
        <v>156.91666666666669</v>
      </c>
      <c r="H20" s="278">
        <v>166.51666666666665</v>
      </c>
      <c r="I20" s="278">
        <v>169.08333333333331</v>
      </c>
      <c r="J20" s="278">
        <v>171.31666666666663</v>
      </c>
      <c r="K20" s="276">
        <v>166.85</v>
      </c>
      <c r="L20" s="276">
        <v>162.05000000000001</v>
      </c>
      <c r="M20" s="276">
        <v>24.22776</v>
      </c>
    </row>
    <row r="21" spans="1:13">
      <c r="A21" s="300">
        <v>12</v>
      </c>
      <c r="B21" s="276" t="s">
        <v>38</v>
      </c>
      <c r="C21" s="276">
        <v>1639.3</v>
      </c>
      <c r="D21" s="278">
        <v>1644.3833333333332</v>
      </c>
      <c r="E21" s="278">
        <v>1628.9166666666665</v>
      </c>
      <c r="F21" s="278">
        <v>1618.5333333333333</v>
      </c>
      <c r="G21" s="278">
        <v>1603.0666666666666</v>
      </c>
      <c r="H21" s="278">
        <v>1654.7666666666664</v>
      </c>
      <c r="I21" s="278">
        <v>1670.2333333333331</v>
      </c>
      <c r="J21" s="278">
        <v>1680.6166666666663</v>
      </c>
      <c r="K21" s="276">
        <v>1659.85</v>
      </c>
      <c r="L21" s="276">
        <v>1634</v>
      </c>
      <c r="M21" s="276">
        <v>12.03365</v>
      </c>
    </row>
    <row r="22" spans="1:13">
      <c r="A22" s="300">
        <v>13</v>
      </c>
      <c r="B22" s="276" t="s">
        <v>296</v>
      </c>
      <c r="C22" s="276">
        <v>362.2</v>
      </c>
      <c r="D22" s="278">
        <v>365.15000000000003</v>
      </c>
      <c r="E22" s="278">
        <v>357.10000000000008</v>
      </c>
      <c r="F22" s="278">
        <v>352.00000000000006</v>
      </c>
      <c r="G22" s="278">
        <v>343.9500000000001</v>
      </c>
      <c r="H22" s="278">
        <v>370.25000000000006</v>
      </c>
      <c r="I22" s="278">
        <v>378.3</v>
      </c>
      <c r="J22" s="278">
        <v>383.40000000000003</v>
      </c>
      <c r="K22" s="276">
        <v>373.2</v>
      </c>
      <c r="L22" s="276">
        <v>360.05</v>
      </c>
      <c r="M22" s="276">
        <v>36.566110000000002</v>
      </c>
    </row>
    <row r="23" spans="1:13">
      <c r="A23" s="300">
        <v>14</v>
      </c>
      <c r="B23" s="276" t="s">
        <v>41</v>
      </c>
      <c r="C23" s="276">
        <v>467.75</v>
      </c>
      <c r="D23" s="278">
        <v>470.7</v>
      </c>
      <c r="E23" s="278">
        <v>462.59999999999997</v>
      </c>
      <c r="F23" s="278">
        <v>457.45</v>
      </c>
      <c r="G23" s="278">
        <v>449.34999999999997</v>
      </c>
      <c r="H23" s="278">
        <v>475.84999999999997</v>
      </c>
      <c r="I23" s="278">
        <v>483.95</v>
      </c>
      <c r="J23" s="278">
        <v>489.09999999999997</v>
      </c>
      <c r="K23" s="276">
        <v>478.8</v>
      </c>
      <c r="L23" s="276">
        <v>465.55</v>
      </c>
      <c r="M23" s="276">
        <v>67.577029999999993</v>
      </c>
    </row>
    <row r="24" spans="1:13">
      <c r="A24" s="300">
        <v>15</v>
      </c>
      <c r="B24" s="276" t="s">
        <v>43</v>
      </c>
      <c r="C24" s="276">
        <v>47.2</v>
      </c>
      <c r="D24" s="278">
        <v>47.066666666666663</v>
      </c>
      <c r="E24" s="278">
        <v>46.333333333333329</v>
      </c>
      <c r="F24" s="278">
        <v>45.466666666666669</v>
      </c>
      <c r="G24" s="278">
        <v>44.733333333333334</v>
      </c>
      <c r="H24" s="278">
        <v>47.933333333333323</v>
      </c>
      <c r="I24" s="278">
        <v>48.666666666666657</v>
      </c>
      <c r="J24" s="278">
        <v>49.533333333333317</v>
      </c>
      <c r="K24" s="276">
        <v>47.8</v>
      </c>
      <c r="L24" s="276">
        <v>46.2</v>
      </c>
      <c r="M24" s="276">
        <v>109.91099</v>
      </c>
    </row>
    <row r="25" spans="1:13">
      <c r="A25" s="300">
        <v>16</v>
      </c>
      <c r="B25" s="276" t="s">
        <v>298</v>
      </c>
      <c r="C25" s="276">
        <v>429.35</v>
      </c>
      <c r="D25" s="278">
        <v>431.8</v>
      </c>
      <c r="E25" s="278">
        <v>421.70000000000005</v>
      </c>
      <c r="F25" s="278">
        <v>414.05</v>
      </c>
      <c r="G25" s="278">
        <v>403.95000000000005</v>
      </c>
      <c r="H25" s="278">
        <v>439.45000000000005</v>
      </c>
      <c r="I25" s="278">
        <v>449.55000000000007</v>
      </c>
      <c r="J25" s="278">
        <v>457.20000000000005</v>
      </c>
      <c r="K25" s="276">
        <v>441.9</v>
      </c>
      <c r="L25" s="276">
        <v>424.15</v>
      </c>
      <c r="M25" s="276">
        <v>7.0942999999999996</v>
      </c>
    </row>
    <row r="26" spans="1:13">
      <c r="A26" s="300">
        <v>17</v>
      </c>
      <c r="B26" s="276" t="s">
        <v>229</v>
      </c>
      <c r="C26" s="276">
        <v>1653</v>
      </c>
      <c r="D26" s="278">
        <v>1661.3500000000001</v>
      </c>
      <c r="E26" s="278">
        <v>1622.7000000000003</v>
      </c>
      <c r="F26" s="278">
        <v>1592.4</v>
      </c>
      <c r="G26" s="278">
        <v>1553.7500000000002</v>
      </c>
      <c r="H26" s="278">
        <v>1691.6500000000003</v>
      </c>
      <c r="I26" s="278">
        <v>1730.3000000000004</v>
      </c>
      <c r="J26" s="278">
        <v>1760.6000000000004</v>
      </c>
      <c r="K26" s="276">
        <v>1700</v>
      </c>
      <c r="L26" s="276">
        <v>1631.05</v>
      </c>
      <c r="M26" s="276">
        <v>0.63917000000000002</v>
      </c>
    </row>
    <row r="27" spans="1:13">
      <c r="A27" s="300">
        <v>18</v>
      </c>
      <c r="B27" s="276" t="s">
        <v>230</v>
      </c>
      <c r="C27" s="276">
        <v>2937</v>
      </c>
      <c r="D27" s="278">
        <v>2926.2333333333336</v>
      </c>
      <c r="E27" s="278">
        <v>2910.7666666666673</v>
      </c>
      <c r="F27" s="278">
        <v>2884.5333333333338</v>
      </c>
      <c r="G27" s="278">
        <v>2869.0666666666675</v>
      </c>
      <c r="H27" s="278">
        <v>2952.4666666666672</v>
      </c>
      <c r="I27" s="278">
        <v>2967.9333333333334</v>
      </c>
      <c r="J27" s="278">
        <v>2994.166666666667</v>
      </c>
      <c r="K27" s="276">
        <v>2941.7</v>
      </c>
      <c r="L27" s="276">
        <v>2900</v>
      </c>
      <c r="M27" s="276">
        <v>1.1566799999999999</v>
      </c>
    </row>
    <row r="28" spans="1:13">
      <c r="A28" s="300">
        <v>19</v>
      </c>
      <c r="B28" s="276" t="s">
        <v>45</v>
      </c>
      <c r="C28" s="276">
        <v>938.25</v>
      </c>
      <c r="D28" s="278">
        <v>943.41666666666663</v>
      </c>
      <c r="E28" s="278">
        <v>924.93333333333328</v>
      </c>
      <c r="F28" s="278">
        <v>911.61666666666667</v>
      </c>
      <c r="G28" s="278">
        <v>893.13333333333333</v>
      </c>
      <c r="H28" s="278">
        <v>956.73333333333323</v>
      </c>
      <c r="I28" s="278">
        <v>975.21666666666658</v>
      </c>
      <c r="J28" s="278">
        <v>988.53333333333319</v>
      </c>
      <c r="K28" s="276">
        <v>961.9</v>
      </c>
      <c r="L28" s="276">
        <v>930.1</v>
      </c>
      <c r="M28" s="276">
        <v>6.4733299999999998</v>
      </c>
    </row>
    <row r="29" spans="1:13">
      <c r="A29" s="300">
        <v>20</v>
      </c>
      <c r="B29" s="276" t="s">
        <v>46</v>
      </c>
      <c r="C29" s="276">
        <v>246.75</v>
      </c>
      <c r="D29" s="278">
        <v>248.15</v>
      </c>
      <c r="E29" s="278">
        <v>244.8</v>
      </c>
      <c r="F29" s="278">
        <v>242.85</v>
      </c>
      <c r="G29" s="278">
        <v>239.5</v>
      </c>
      <c r="H29" s="278">
        <v>250.10000000000002</v>
      </c>
      <c r="I29" s="278">
        <v>253.45</v>
      </c>
      <c r="J29" s="278">
        <v>255.40000000000003</v>
      </c>
      <c r="K29" s="276">
        <v>251.5</v>
      </c>
      <c r="L29" s="276">
        <v>246.2</v>
      </c>
      <c r="M29" s="276">
        <v>83.214380000000006</v>
      </c>
    </row>
    <row r="30" spans="1:13">
      <c r="A30" s="300">
        <v>21</v>
      </c>
      <c r="B30" s="276" t="s">
        <v>47</v>
      </c>
      <c r="C30" s="276">
        <v>2404.5</v>
      </c>
      <c r="D30" s="278">
        <v>2402.5833333333335</v>
      </c>
      <c r="E30" s="278">
        <v>2382.166666666667</v>
      </c>
      <c r="F30" s="278">
        <v>2359.8333333333335</v>
      </c>
      <c r="G30" s="278">
        <v>2339.416666666667</v>
      </c>
      <c r="H30" s="278">
        <v>2424.916666666667</v>
      </c>
      <c r="I30" s="278">
        <v>2445.3333333333339</v>
      </c>
      <c r="J30" s="278">
        <v>2467.666666666667</v>
      </c>
      <c r="K30" s="276">
        <v>2423</v>
      </c>
      <c r="L30" s="276">
        <v>2380.25</v>
      </c>
      <c r="M30" s="276">
        <v>11.848649999999999</v>
      </c>
    </row>
    <row r="31" spans="1:13">
      <c r="A31" s="300">
        <v>22</v>
      </c>
      <c r="B31" s="276" t="s">
        <v>48</v>
      </c>
      <c r="C31" s="276">
        <v>197.65</v>
      </c>
      <c r="D31" s="278">
        <v>197.48333333333335</v>
      </c>
      <c r="E31" s="278">
        <v>195.2166666666667</v>
      </c>
      <c r="F31" s="278">
        <v>192.78333333333336</v>
      </c>
      <c r="G31" s="278">
        <v>190.51666666666671</v>
      </c>
      <c r="H31" s="278">
        <v>199.91666666666669</v>
      </c>
      <c r="I31" s="278">
        <v>202.18333333333334</v>
      </c>
      <c r="J31" s="278">
        <v>204.61666666666667</v>
      </c>
      <c r="K31" s="276">
        <v>199.75</v>
      </c>
      <c r="L31" s="276">
        <v>195.05</v>
      </c>
      <c r="M31" s="276">
        <v>78.788709999999995</v>
      </c>
    </row>
    <row r="32" spans="1:13">
      <c r="A32" s="300">
        <v>23</v>
      </c>
      <c r="B32" s="276" t="s">
        <v>49</v>
      </c>
      <c r="C32" s="276">
        <v>99.6</v>
      </c>
      <c r="D32" s="278">
        <v>100.23333333333333</v>
      </c>
      <c r="E32" s="278">
        <v>98.366666666666674</v>
      </c>
      <c r="F32" s="278">
        <v>97.13333333333334</v>
      </c>
      <c r="G32" s="278">
        <v>95.26666666666668</v>
      </c>
      <c r="H32" s="278">
        <v>101.46666666666667</v>
      </c>
      <c r="I32" s="278">
        <v>103.33333333333331</v>
      </c>
      <c r="J32" s="278">
        <v>104.56666666666666</v>
      </c>
      <c r="K32" s="276">
        <v>102.1</v>
      </c>
      <c r="L32" s="276">
        <v>99</v>
      </c>
      <c r="M32" s="276">
        <v>366.14004999999997</v>
      </c>
    </row>
    <row r="33" spans="1:13">
      <c r="A33" s="300">
        <v>24</v>
      </c>
      <c r="B33" s="276" t="s">
        <v>51</v>
      </c>
      <c r="C33" s="276">
        <v>2575.0500000000002</v>
      </c>
      <c r="D33" s="278">
        <v>2578.4666666666667</v>
      </c>
      <c r="E33" s="278">
        <v>2553.5833333333335</v>
      </c>
      <c r="F33" s="278">
        <v>2532.1166666666668</v>
      </c>
      <c r="G33" s="278">
        <v>2507.2333333333336</v>
      </c>
      <c r="H33" s="278">
        <v>2599.9333333333334</v>
      </c>
      <c r="I33" s="278">
        <v>2624.8166666666666</v>
      </c>
      <c r="J33" s="278">
        <v>2646.2833333333333</v>
      </c>
      <c r="K33" s="276">
        <v>2603.35</v>
      </c>
      <c r="L33" s="276">
        <v>2557</v>
      </c>
      <c r="M33" s="276">
        <v>17.506630000000001</v>
      </c>
    </row>
    <row r="34" spans="1:13">
      <c r="A34" s="300">
        <v>25</v>
      </c>
      <c r="B34" s="276" t="s">
        <v>226</v>
      </c>
      <c r="C34" s="276">
        <v>943.15</v>
      </c>
      <c r="D34" s="278">
        <v>934.38333333333333</v>
      </c>
      <c r="E34" s="278">
        <v>918.76666666666665</v>
      </c>
      <c r="F34" s="278">
        <v>894.38333333333333</v>
      </c>
      <c r="G34" s="278">
        <v>878.76666666666665</v>
      </c>
      <c r="H34" s="278">
        <v>958.76666666666665</v>
      </c>
      <c r="I34" s="278">
        <v>974.38333333333321</v>
      </c>
      <c r="J34" s="278">
        <v>998.76666666666665</v>
      </c>
      <c r="K34" s="276">
        <v>950</v>
      </c>
      <c r="L34" s="276">
        <v>910</v>
      </c>
      <c r="M34" s="276">
        <v>4.4928400000000002</v>
      </c>
    </row>
    <row r="35" spans="1:13">
      <c r="A35" s="300">
        <v>26</v>
      </c>
      <c r="B35" s="276" t="s">
        <v>53</v>
      </c>
      <c r="C35" s="276">
        <v>872</v>
      </c>
      <c r="D35" s="278">
        <v>876.73333333333323</v>
      </c>
      <c r="E35" s="278">
        <v>863.86666666666645</v>
      </c>
      <c r="F35" s="278">
        <v>855.73333333333323</v>
      </c>
      <c r="G35" s="278">
        <v>842.86666666666645</v>
      </c>
      <c r="H35" s="278">
        <v>884.86666666666645</v>
      </c>
      <c r="I35" s="278">
        <v>897.73333333333323</v>
      </c>
      <c r="J35" s="278">
        <v>905.86666666666645</v>
      </c>
      <c r="K35" s="276">
        <v>889.6</v>
      </c>
      <c r="L35" s="276">
        <v>868.6</v>
      </c>
      <c r="M35" s="276">
        <v>16.966329999999999</v>
      </c>
    </row>
    <row r="36" spans="1:13">
      <c r="A36" s="300">
        <v>27</v>
      </c>
      <c r="B36" s="276" t="s">
        <v>55</v>
      </c>
      <c r="C36" s="276">
        <v>605.4</v>
      </c>
      <c r="D36" s="278">
        <v>606.53333333333342</v>
      </c>
      <c r="E36" s="278">
        <v>602.06666666666683</v>
      </c>
      <c r="F36" s="278">
        <v>598.73333333333346</v>
      </c>
      <c r="G36" s="278">
        <v>594.26666666666688</v>
      </c>
      <c r="H36" s="278">
        <v>609.86666666666679</v>
      </c>
      <c r="I36" s="278">
        <v>614.33333333333326</v>
      </c>
      <c r="J36" s="278">
        <v>617.66666666666674</v>
      </c>
      <c r="K36" s="276">
        <v>611</v>
      </c>
      <c r="L36" s="276">
        <v>603.20000000000005</v>
      </c>
      <c r="M36" s="276">
        <v>145.98759000000001</v>
      </c>
    </row>
    <row r="37" spans="1:13">
      <c r="A37" s="300">
        <v>28</v>
      </c>
      <c r="B37" s="276" t="s">
        <v>56</v>
      </c>
      <c r="C37" s="276">
        <v>3270.45</v>
      </c>
      <c r="D37" s="278">
        <v>3286.15</v>
      </c>
      <c r="E37" s="278">
        <v>3242.3</v>
      </c>
      <c r="F37" s="278">
        <v>3214.15</v>
      </c>
      <c r="G37" s="278">
        <v>3170.3</v>
      </c>
      <c r="H37" s="278">
        <v>3314.3</v>
      </c>
      <c r="I37" s="278">
        <v>3358.1499999999996</v>
      </c>
      <c r="J37" s="278">
        <v>3386.3</v>
      </c>
      <c r="K37" s="276">
        <v>3330</v>
      </c>
      <c r="L37" s="276">
        <v>3258</v>
      </c>
      <c r="M37" s="276">
        <v>6.7807300000000001</v>
      </c>
    </row>
    <row r="38" spans="1:13">
      <c r="A38" s="300">
        <v>29</v>
      </c>
      <c r="B38" s="276" t="s">
        <v>58</v>
      </c>
      <c r="C38" s="276">
        <v>9294.1</v>
      </c>
      <c r="D38" s="278">
        <v>9300.6666666666661</v>
      </c>
      <c r="E38" s="278">
        <v>9201.4333333333325</v>
      </c>
      <c r="F38" s="278">
        <v>9108.7666666666664</v>
      </c>
      <c r="G38" s="278">
        <v>9009.5333333333328</v>
      </c>
      <c r="H38" s="278">
        <v>9393.3333333333321</v>
      </c>
      <c r="I38" s="278">
        <v>9492.5666666666657</v>
      </c>
      <c r="J38" s="278">
        <v>9585.2333333333318</v>
      </c>
      <c r="K38" s="276">
        <v>9399.9</v>
      </c>
      <c r="L38" s="276">
        <v>9208</v>
      </c>
      <c r="M38" s="276">
        <v>5.5073800000000004</v>
      </c>
    </row>
    <row r="39" spans="1:13">
      <c r="A39" s="300">
        <v>30</v>
      </c>
      <c r="B39" s="276" t="s">
        <v>232</v>
      </c>
      <c r="C39" s="276">
        <v>3123.4</v>
      </c>
      <c r="D39" s="278">
        <v>3130.4666666666667</v>
      </c>
      <c r="E39" s="278">
        <v>3097.9333333333334</v>
      </c>
      <c r="F39" s="278">
        <v>3072.4666666666667</v>
      </c>
      <c r="G39" s="278">
        <v>3039.9333333333334</v>
      </c>
      <c r="H39" s="278">
        <v>3155.9333333333334</v>
      </c>
      <c r="I39" s="278">
        <v>3188.4666666666672</v>
      </c>
      <c r="J39" s="278">
        <v>3213.9333333333334</v>
      </c>
      <c r="K39" s="276">
        <v>3163</v>
      </c>
      <c r="L39" s="276">
        <v>3105</v>
      </c>
      <c r="M39" s="276">
        <v>0.37226999999999999</v>
      </c>
    </row>
    <row r="40" spans="1:13">
      <c r="A40" s="300">
        <v>31</v>
      </c>
      <c r="B40" s="276" t="s">
        <v>59</v>
      </c>
      <c r="C40" s="276">
        <v>5286.7</v>
      </c>
      <c r="D40" s="278">
        <v>5230.4833333333327</v>
      </c>
      <c r="E40" s="278">
        <v>5157.8166666666657</v>
      </c>
      <c r="F40" s="278">
        <v>5028.9333333333334</v>
      </c>
      <c r="G40" s="278">
        <v>4956.2666666666664</v>
      </c>
      <c r="H40" s="278">
        <v>5359.366666666665</v>
      </c>
      <c r="I40" s="278">
        <v>5432.033333333331</v>
      </c>
      <c r="J40" s="278">
        <v>5560.9166666666642</v>
      </c>
      <c r="K40" s="276">
        <v>5303.15</v>
      </c>
      <c r="L40" s="276">
        <v>5101.6000000000004</v>
      </c>
      <c r="M40" s="276">
        <v>37.331519999999998</v>
      </c>
    </row>
    <row r="41" spans="1:13">
      <c r="A41" s="300">
        <v>32</v>
      </c>
      <c r="B41" s="276" t="s">
        <v>60</v>
      </c>
      <c r="C41" s="276">
        <v>1638.55</v>
      </c>
      <c r="D41" s="278">
        <v>1639.3999999999999</v>
      </c>
      <c r="E41" s="278">
        <v>1629.1999999999998</v>
      </c>
      <c r="F41" s="278">
        <v>1619.85</v>
      </c>
      <c r="G41" s="278">
        <v>1609.6499999999999</v>
      </c>
      <c r="H41" s="278">
        <v>1648.7499999999998</v>
      </c>
      <c r="I41" s="278">
        <v>1658.95</v>
      </c>
      <c r="J41" s="278">
        <v>1668.2999999999997</v>
      </c>
      <c r="K41" s="276">
        <v>1649.6</v>
      </c>
      <c r="L41" s="276">
        <v>1630.05</v>
      </c>
      <c r="M41" s="276">
        <v>8.0494599999999998</v>
      </c>
    </row>
    <row r="42" spans="1:13">
      <c r="A42" s="300">
        <v>33</v>
      </c>
      <c r="B42" s="276" t="s">
        <v>233</v>
      </c>
      <c r="C42" s="276">
        <v>406.35</v>
      </c>
      <c r="D42" s="278">
        <v>408.51666666666665</v>
      </c>
      <c r="E42" s="278">
        <v>402.83333333333331</v>
      </c>
      <c r="F42" s="278">
        <v>399.31666666666666</v>
      </c>
      <c r="G42" s="278">
        <v>393.63333333333333</v>
      </c>
      <c r="H42" s="278">
        <v>412.0333333333333</v>
      </c>
      <c r="I42" s="278">
        <v>417.7166666666667</v>
      </c>
      <c r="J42" s="278">
        <v>421.23333333333329</v>
      </c>
      <c r="K42" s="276">
        <v>414.2</v>
      </c>
      <c r="L42" s="276">
        <v>405</v>
      </c>
      <c r="M42" s="276">
        <v>54.434069999999998</v>
      </c>
    </row>
    <row r="43" spans="1:13">
      <c r="A43" s="300">
        <v>34</v>
      </c>
      <c r="B43" s="276" t="s">
        <v>61</v>
      </c>
      <c r="C43" s="276">
        <v>63.8</v>
      </c>
      <c r="D43" s="278">
        <v>64.766666666666666</v>
      </c>
      <c r="E43" s="278">
        <v>62.383333333333326</v>
      </c>
      <c r="F43" s="278">
        <v>60.966666666666661</v>
      </c>
      <c r="G43" s="278">
        <v>58.583333333333321</v>
      </c>
      <c r="H43" s="278">
        <v>66.183333333333337</v>
      </c>
      <c r="I43" s="278">
        <v>68.566666666666691</v>
      </c>
      <c r="J43" s="278">
        <v>69.983333333333334</v>
      </c>
      <c r="K43" s="276">
        <v>67.150000000000006</v>
      </c>
      <c r="L43" s="276">
        <v>63.35</v>
      </c>
      <c r="M43" s="276">
        <v>396.97753</v>
      </c>
    </row>
    <row r="44" spans="1:13">
      <c r="A44" s="300">
        <v>35</v>
      </c>
      <c r="B44" s="276" t="s">
        <v>62</v>
      </c>
      <c r="C44" s="276">
        <v>50.4</v>
      </c>
      <c r="D44" s="278">
        <v>50.883333333333326</v>
      </c>
      <c r="E44" s="278">
        <v>49.566666666666649</v>
      </c>
      <c r="F44" s="278">
        <v>48.73333333333332</v>
      </c>
      <c r="G44" s="278">
        <v>47.416666666666643</v>
      </c>
      <c r="H44" s="278">
        <v>51.716666666666654</v>
      </c>
      <c r="I44" s="278">
        <v>53.033333333333331</v>
      </c>
      <c r="J44" s="278">
        <v>53.86666666666666</v>
      </c>
      <c r="K44" s="276">
        <v>52.2</v>
      </c>
      <c r="L44" s="276">
        <v>50.05</v>
      </c>
      <c r="M44" s="276">
        <v>32.62585</v>
      </c>
    </row>
    <row r="45" spans="1:13">
      <c r="A45" s="300">
        <v>36</v>
      </c>
      <c r="B45" s="276" t="s">
        <v>63</v>
      </c>
      <c r="C45" s="276">
        <v>1587.85</v>
      </c>
      <c r="D45" s="278">
        <v>1597.0333333333335</v>
      </c>
      <c r="E45" s="278">
        <v>1572.5666666666671</v>
      </c>
      <c r="F45" s="278">
        <v>1557.2833333333335</v>
      </c>
      <c r="G45" s="278">
        <v>1532.8166666666671</v>
      </c>
      <c r="H45" s="278">
        <v>1612.3166666666671</v>
      </c>
      <c r="I45" s="278">
        <v>1636.7833333333338</v>
      </c>
      <c r="J45" s="278">
        <v>1652.0666666666671</v>
      </c>
      <c r="K45" s="276">
        <v>1621.5</v>
      </c>
      <c r="L45" s="276">
        <v>1581.75</v>
      </c>
      <c r="M45" s="276">
        <v>7.4796300000000002</v>
      </c>
    </row>
    <row r="46" spans="1:13">
      <c r="A46" s="300">
        <v>37</v>
      </c>
      <c r="B46" s="276" t="s">
        <v>234</v>
      </c>
      <c r="C46" s="276">
        <v>1322.1</v>
      </c>
      <c r="D46" s="278">
        <v>1332.8999999999999</v>
      </c>
      <c r="E46" s="278">
        <v>1305.7999999999997</v>
      </c>
      <c r="F46" s="278">
        <v>1289.4999999999998</v>
      </c>
      <c r="G46" s="278">
        <v>1262.3999999999996</v>
      </c>
      <c r="H46" s="278">
        <v>1349.1999999999998</v>
      </c>
      <c r="I46" s="278">
        <v>1376.2999999999997</v>
      </c>
      <c r="J46" s="278">
        <v>1392.6</v>
      </c>
      <c r="K46" s="276">
        <v>1360</v>
      </c>
      <c r="L46" s="276">
        <v>1316.6</v>
      </c>
      <c r="M46" s="276">
        <v>0.66659999999999997</v>
      </c>
    </row>
    <row r="47" spans="1:13">
      <c r="A47" s="300">
        <v>38</v>
      </c>
      <c r="B47" s="276" t="s">
        <v>65</v>
      </c>
      <c r="C47" s="276">
        <v>120.3</v>
      </c>
      <c r="D47" s="278">
        <v>118.98333333333333</v>
      </c>
      <c r="E47" s="278">
        <v>117.11666666666667</v>
      </c>
      <c r="F47" s="278">
        <v>113.93333333333334</v>
      </c>
      <c r="G47" s="278">
        <v>112.06666666666668</v>
      </c>
      <c r="H47" s="278">
        <v>122.16666666666667</v>
      </c>
      <c r="I47" s="278">
        <v>124.03333333333332</v>
      </c>
      <c r="J47" s="278">
        <v>127.21666666666667</v>
      </c>
      <c r="K47" s="276">
        <v>120.85</v>
      </c>
      <c r="L47" s="276">
        <v>115.8</v>
      </c>
      <c r="M47" s="276">
        <v>187.47412</v>
      </c>
    </row>
    <row r="48" spans="1:13">
      <c r="A48" s="300">
        <v>39</v>
      </c>
      <c r="B48" s="276" t="s">
        <v>66</v>
      </c>
      <c r="C48" s="276">
        <v>709.65</v>
      </c>
      <c r="D48" s="278">
        <v>703.38333333333333</v>
      </c>
      <c r="E48" s="278">
        <v>694.76666666666665</v>
      </c>
      <c r="F48" s="278">
        <v>679.88333333333333</v>
      </c>
      <c r="G48" s="278">
        <v>671.26666666666665</v>
      </c>
      <c r="H48" s="278">
        <v>718.26666666666665</v>
      </c>
      <c r="I48" s="278">
        <v>726.88333333333321</v>
      </c>
      <c r="J48" s="278">
        <v>741.76666666666665</v>
      </c>
      <c r="K48" s="276">
        <v>712</v>
      </c>
      <c r="L48" s="276">
        <v>688.5</v>
      </c>
      <c r="M48" s="276">
        <v>19.069030000000001</v>
      </c>
    </row>
    <row r="49" spans="1:13">
      <c r="A49" s="300">
        <v>40</v>
      </c>
      <c r="B49" s="276" t="s">
        <v>67</v>
      </c>
      <c r="C49" s="276">
        <v>557.5</v>
      </c>
      <c r="D49" s="278">
        <v>557.01666666666677</v>
      </c>
      <c r="E49" s="278">
        <v>550.58333333333348</v>
      </c>
      <c r="F49" s="278">
        <v>543.66666666666674</v>
      </c>
      <c r="G49" s="278">
        <v>537.23333333333346</v>
      </c>
      <c r="H49" s="278">
        <v>563.93333333333351</v>
      </c>
      <c r="I49" s="278">
        <v>570.36666666666667</v>
      </c>
      <c r="J49" s="278">
        <v>577.28333333333353</v>
      </c>
      <c r="K49" s="276">
        <v>563.45000000000005</v>
      </c>
      <c r="L49" s="276">
        <v>550.1</v>
      </c>
      <c r="M49" s="276">
        <v>20.796220000000002</v>
      </c>
    </row>
    <row r="50" spans="1:13">
      <c r="A50" s="300">
        <v>41</v>
      </c>
      <c r="B50" s="276" t="s">
        <v>69</v>
      </c>
      <c r="C50" s="276">
        <v>515.1</v>
      </c>
      <c r="D50" s="278">
        <v>516.5333333333333</v>
      </c>
      <c r="E50" s="278">
        <v>510.56666666666661</v>
      </c>
      <c r="F50" s="278">
        <v>506.0333333333333</v>
      </c>
      <c r="G50" s="278">
        <v>500.06666666666661</v>
      </c>
      <c r="H50" s="278">
        <v>521.06666666666661</v>
      </c>
      <c r="I50" s="278">
        <v>527.0333333333333</v>
      </c>
      <c r="J50" s="278">
        <v>531.56666666666661</v>
      </c>
      <c r="K50" s="276">
        <v>522.5</v>
      </c>
      <c r="L50" s="276">
        <v>512</v>
      </c>
      <c r="M50" s="276">
        <v>196.54749000000001</v>
      </c>
    </row>
    <row r="51" spans="1:13">
      <c r="A51" s="300">
        <v>42</v>
      </c>
      <c r="B51" s="276" t="s">
        <v>70</v>
      </c>
      <c r="C51" s="276">
        <v>35.85</v>
      </c>
      <c r="D51" s="278">
        <v>36.133333333333333</v>
      </c>
      <c r="E51" s="278">
        <v>35.466666666666669</v>
      </c>
      <c r="F51" s="278">
        <v>35.083333333333336</v>
      </c>
      <c r="G51" s="278">
        <v>34.416666666666671</v>
      </c>
      <c r="H51" s="278">
        <v>36.516666666666666</v>
      </c>
      <c r="I51" s="278">
        <v>37.183333333333337</v>
      </c>
      <c r="J51" s="278">
        <v>37.566666666666663</v>
      </c>
      <c r="K51" s="276">
        <v>36.799999999999997</v>
      </c>
      <c r="L51" s="276">
        <v>35.75</v>
      </c>
      <c r="M51" s="276">
        <v>310.94015000000002</v>
      </c>
    </row>
    <row r="52" spans="1:13">
      <c r="A52" s="300">
        <v>43</v>
      </c>
      <c r="B52" s="276" t="s">
        <v>71</v>
      </c>
      <c r="C52" s="276">
        <v>460.9</v>
      </c>
      <c r="D52" s="278">
        <v>461.95</v>
      </c>
      <c r="E52" s="278">
        <v>457.9</v>
      </c>
      <c r="F52" s="278">
        <v>454.9</v>
      </c>
      <c r="G52" s="278">
        <v>450.84999999999997</v>
      </c>
      <c r="H52" s="278">
        <v>464.95</v>
      </c>
      <c r="I52" s="278">
        <v>469.00000000000006</v>
      </c>
      <c r="J52" s="278">
        <v>472</v>
      </c>
      <c r="K52" s="276">
        <v>466</v>
      </c>
      <c r="L52" s="276">
        <v>458.95</v>
      </c>
      <c r="M52" s="276">
        <v>21.537189999999999</v>
      </c>
    </row>
    <row r="53" spans="1:13">
      <c r="A53" s="300">
        <v>44</v>
      </c>
      <c r="B53" s="276" t="s">
        <v>72</v>
      </c>
      <c r="C53" s="276">
        <v>13353.45</v>
      </c>
      <c r="D53" s="278">
        <v>13367.816666666666</v>
      </c>
      <c r="E53" s="278">
        <v>13285.633333333331</v>
      </c>
      <c r="F53" s="278">
        <v>13217.816666666666</v>
      </c>
      <c r="G53" s="278">
        <v>13135.633333333331</v>
      </c>
      <c r="H53" s="278">
        <v>13435.633333333331</v>
      </c>
      <c r="I53" s="278">
        <v>13517.816666666666</v>
      </c>
      <c r="J53" s="278">
        <v>13585.633333333331</v>
      </c>
      <c r="K53" s="276">
        <v>13450</v>
      </c>
      <c r="L53" s="276">
        <v>13300</v>
      </c>
      <c r="M53" s="276">
        <v>0.49404999999999999</v>
      </c>
    </row>
    <row r="54" spans="1:13">
      <c r="A54" s="300">
        <v>45</v>
      </c>
      <c r="B54" s="276" t="s">
        <v>74</v>
      </c>
      <c r="C54" s="276">
        <v>395.4</v>
      </c>
      <c r="D54" s="278">
        <v>397.41666666666669</v>
      </c>
      <c r="E54" s="278">
        <v>392.28333333333336</v>
      </c>
      <c r="F54" s="278">
        <v>389.16666666666669</v>
      </c>
      <c r="G54" s="278">
        <v>384.03333333333336</v>
      </c>
      <c r="H54" s="278">
        <v>400.53333333333336</v>
      </c>
      <c r="I54" s="278">
        <v>405.66666666666669</v>
      </c>
      <c r="J54" s="278">
        <v>408.78333333333336</v>
      </c>
      <c r="K54" s="276">
        <v>402.55</v>
      </c>
      <c r="L54" s="276">
        <v>394.3</v>
      </c>
      <c r="M54" s="276">
        <v>61.169939999999997</v>
      </c>
    </row>
    <row r="55" spans="1:13">
      <c r="A55" s="300">
        <v>46</v>
      </c>
      <c r="B55" s="276" t="s">
        <v>75</v>
      </c>
      <c r="C55" s="276">
        <v>3729.75</v>
      </c>
      <c r="D55" s="278">
        <v>3739.25</v>
      </c>
      <c r="E55" s="278">
        <v>3711.5</v>
      </c>
      <c r="F55" s="278">
        <v>3693.25</v>
      </c>
      <c r="G55" s="278">
        <v>3665.5</v>
      </c>
      <c r="H55" s="278">
        <v>3757.5</v>
      </c>
      <c r="I55" s="278">
        <v>3785.25</v>
      </c>
      <c r="J55" s="278">
        <v>3803.5</v>
      </c>
      <c r="K55" s="276">
        <v>3767</v>
      </c>
      <c r="L55" s="276">
        <v>3721</v>
      </c>
      <c r="M55" s="276">
        <v>4.8877199999999998</v>
      </c>
    </row>
    <row r="56" spans="1:13">
      <c r="A56" s="300">
        <v>47</v>
      </c>
      <c r="B56" s="276" t="s">
        <v>76</v>
      </c>
      <c r="C56" s="276">
        <v>475.05</v>
      </c>
      <c r="D56" s="278">
        <v>474.7166666666667</v>
      </c>
      <c r="E56" s="278">
        <v>468.43333333333339</v>
      </c>
      <c r="F56" s="278">
        <v>461.81666666666672</v>
      </c>
      <c r="G56" s="278">
        <v>455.53333333333342</v>
      </c>
      <c r="H56" s="278">
        <v>481.33333333333337</v>
      </c>
      <c r="I56" s="278">
        <v>487.61666666666667</v>
      </c>
      <c r="J56" s="278">
        <v>494.23333333333335</v>
      </c>
      <c r="K56" s="276">
        <v>481</v>
      </c>
      <c r="L56" s="276">
        <v>468.1</v>
      </c>
      <c r="M56" s="276">
        <v>45.335929999999998</v>
      </c>
    </row>
    <row r="57" spans="1:13">
      <c r="A57" s="300">
        <v>48</v>
      </c>
      <c r="B57" s="276" t="s">
        <v>77</v>
      </c>
      <c r="C57" s="276">
        <v>124.1</v>
      </c>
      <c r="D57" s="278">
        <v>123.26666666666667</v>
      </c>
      <c r="E57" s="278">
        <v>120.83333333333333</v>
      </c>
      <c r="F57" s="278">
        <v>117.56666666666666</v>
      </c>
      <c r="G57" s="278">
        <v>115.13333333333333</v>
      </c>
      <c r="H57" s="278">
        <v>126.53333333333333</v>
      </c>
      <c r="I57" s="278">
        <v>128.96666666666667</v>
      </c>
      <c r="J57" s="278">
        <v>132.23333333333335</v>
      </c>
      <c r="K57" s="276">
        <v>125.7</v>
      </c>
      <c r="L57" s="276">
        <v>120</v>
      </c>
      <c r="M57" s="276">
        <v>341.84969000000001</v>
      </c>
    </row>
    <row r="58" spans="1:13">
      <c r="A58" s="300">
        <v>49</v>
      </c>
      <c r="B58" s="276" t="s">
        <v>78</v>
      </c>
      <c r="C58" s="276">
        <v>127.25</v>
      </c>
      <c r="D58" s="278">
        <v>127.46666666666665</v>
      </c>
      <c r="E58" s="278">
        <v>126.1333333333333</v>
      </c>
      <c r="F58" s="278">
        <v>125.01666666666664</v>
      </c>
      <c r="G58" s="278">
        <v>123.68333333333328</v>
      </c>
      <c r="H58" s="278">
        <v>128.58333333333331</v>
      </c>
      <c r="I58" s="278">
        <v>129.91666666666666</v>
      </c>
      <c r="J58" s="278">
        <v>131.03333333333333</v>
      </c>
      <c r="K58" s="276">
        <v>128.80000000000001</v>
      </c>
      <c r="L58" s="276">
        <v>126.35</v>
      </c>
      <c r="M58" s="276">
        <v>13.61346</v>
      </c>
    </row>
    <row r="59" spans="1:13">
      <c r="A59" s="300">
        <v>50</v>
      </c>
      <c r="B59" s="276" t="s">
        <v>81</v>
      </c>
      <c r="C59" s="276">
        <v>615</v>
      </c>
      <c r="D59" s="278">
        <v>616.0333333333333</v>
      </c>
      <c r="E59" s="278">
        <v>612.56666666666661</v>
      </c>
      <c r="F59" s="278">
        <v>610.13333333333333</v>
      </c>
      <c r="G59" s="278">
        <v>606.66666666666663</v>
      </c>
      <c r="H59" s="278">
        <v>618.46666666666658</v>
      </c>
      <c r="I59" s="278">
        <v>621.93333333333328</v>
      </c>
      <c r="J59" s="278">
        <v>624.36666666666656</v>
      </c>
      <c r="K59" s="276">
        <v>619.5</v>
      </c>
      <c r="L59" s="276">
        <v>613.6</v>
      </c>
      <c r="M59" s="276">
        <v>3.0716100000000002</v>
      </c>
    </row>
    <row r="60" spans="1:13">
      <c r="A60" s="300">
        <v>51</v>
      </c>
      <c r="B60" s="276" t="s">
        <v>82</v>
      </c>
      <c r="C60" s="276">
        <v>374.45</v>
      </c>
      <c r="D60" s="278">
        <v>375.98333333333335</v>
      </c>
      <c r="E60" s="278">
        <v>371.01666666666671</v>
      </c>
      <c r="F60" s="278">
        <v>367.58333333333337</v>
      </c>
      <c r="G60" s="278">
        <v>362.61666666666673</v>
      </c>
      <c r="H60" s="278">
        <v>379.41666666666669</v>
      </c>
      <c r="I60" s="278">
        <v>384.38333333333338</v>
      </c>
      <c r="J60" s="278">
        <v>387.81666666666666</v>
      </c>
      <c r="K60" s="276">
        <v>380.95</v>
      </c>
      <c r="L60" s="276">
        <v>372.55</v>
      </c>
      <c r="M60" s="276">
        <v>20.29421</v>
      </c>
    </row>
    <row r="61" spans="1:13">
      <c r="A61" s="300">
        <v>52</v>
      </c>
      <c r="B61" s="276" t="s">
        <v>83</v>
      </c>
      <c r="C61" s="276">
        <v>783.2</v>
      </c>
      <c r="D61" s="278">
        <v>786.38333333333333</v>
      </c>
      <c r="E61" s="278">
        <v>777.91666666666663</v>
      </c>
      <c r="F61" s="278">
        <v>772.63333333333333</v>
      </c>
      <c r="G61" s="278">
        <v>764.16666666666663</v>
      </c>
      <c r="H61" s="278">
        <v>791.66666666666663</v>
      </c>
      <c r="I61" s="278">
        <v>800.13333333333333</v>
      </c>
      <c r="J61" s="278">
        <v>805.41666666666663</v>
      </c>
      <c r="K61" s="276">
        <v>794.85</v>
      </c>
      <c r="L61" s="276">
        <v>781.1</v>
      </c>
      <c r="M61" s="276">
        <v>39.849879999999999</v>
      </c>
    </row>
    <row r="62" spans="1:13">
      <c r="A62" s="300">
        <v>53</v>
      </c>
      <c r="B62" s="276" t="s">
        <v>84</v>
      </c>
      <c r="C62" s="276">
        <v>143.44999999999999</v>
      </c>
      <c r="D62" s="278">
        <v>143.73333333333332</v>
      </c>
      <c r="E62" s="278">
        <v>142.21666666666664</v>
      </c>
      <c r="F62" s="278">
        <v>140.98333333333332</v>
      </c>
      <c r="G62" s="278">
        <v>139.46666666666664</v>
      </c>
      <c r="H62" s="278">
        <v>144.96666666666664</v>
      </c>
      <c r="I62" s="278">
        <v>146.48333333333335</v>
      </c>
      <c r="J62" s="278">
        <v>147.71666666666664</v>
      </c>
      <c r="K62" s="276">
        <v>145.25</v>
      </c>
      <c r="L62" s="276">
        <v>142.5</v>
      </c>
      <c r="M62" s="276">
        <v>123.74964</v>
      </c>
    </row>
    <row r="63" spans="1:13">
      <c r="A63" s="300">
        <v>54</v>
      </c>
      <c r="B63" s="276" t="s">
        <v>3634</v>
      </c>
      <c r="C63" s="276">
        <v>2510.5500000000002</v>
      </c>
      <c r="D63" s="278">
        <v>2519.0000000000005</v>
      </c>
      <c r="E63" s="278">
        <v>2488.3500000000008</v>
      </c>
      <c r="F63" s="278">
        <v>2466.1500000000005</v>
      </c>
      <c r="G63" s="278">
        <v>2435.5000000000009</v>
      </c>
      <c r="H63" s="278">
        <v>2541.2000000000007</v>
      </c>
      <c r="I63" s="278">
        <v>2571.8500000000004</v>
      </c>
      <c r="J63" s="278">
        <v>2594.0500000000006</v>
      </c>
      <c r="K63" s="276">
        <v>2549.65</v>
      </c>
      <c r="L63" s="276">
        <v>2496.8000000000002</v>
      </c>
      <c r="M63" s="276">
        <v>1.4187700000000001</v>
      </c>
    </row>
    <row r="64" spans="1:13">
      <c r="A64" s="300">
        <v>55</v>
      </c>
      <c r="B64" s="276" t="s">
        <v>85</v>
      </c>
      <c r="C64" s="276">
        <v>1602.65</v>
      </c>
      <c r="D64" s="278">
        <v>1608.6166666666668</v>
      </c>
      <c r="E64" s="278">
        <v>1594.0333333333335</v>
      </c>
      <c r="F64" s="278">
        <v>1585.4166666666667</v>
      </c>
      <c r="G64" s="278">
        <v>1570.8333333333335</v>
      </c>
      <c r="H64" s="278">
        <v>1617.2333333333336</v>
      </c>
      <c r="I64" s="278">
        <v>1631.8166666666666</v>
      </c>
      <c r="J64" s="278">
        <v>1640.4333333333336</v>
      </c>
      <c r="K64" s="276">
        <v>1623.2</v>
      </c>
      <c r="L64" s="276">
        <v>1600</v>
      </c>
      <c r="M64" s="276">
        <v>3.6939600000000001</v>
      </c>
    </row>
    <row r="65" spans="1:13">
      <c r="A65" s="300">
        <v>56</v>
      </c>
      <c r="B65" s="276" t="s">
        <v>86</v>
      </c>
      <c r="C65" s="276">
        <v>408.75</v>
      </c>
      <c r="D65" s="278">
        <v>410.45</v>
      </c>
      <c r="E65" s="278">
        <v>403.4</v>
      </c>
      <c r="F65" s="278">
        <v>398.05</v>
      </c>
      <c r="G65" s="278">
        <v>391</v>
      </c>
      <c r="H65" s="278">
        <v>415.79999999999995</v>
      </c>
      <c r="I65" s="278">
        <v>422.85</v>
      </c>
      <c r="J65" s="278">
        <v>428.19999999999993</v>
      </c>
      <c r="K65" s="276">
        <v>417.5</v>
      </c>
      <c r="L65" s="276">
        <v>405.1</v>
      </c>
      <c r="M65" s="276">
        <v>29.585319999999999</v>
      </c>
    </row>
    <row r="66" spans="1:13">
      <c r="A66" s="300">
        <v>57</v>
      </c>
      <c r="B66" s="276" t="s">
        <v>236</v>
      </c>
      <c r="C66" s="276">
        <v>803.2</v>
      </c>
      <c r="D66" s="278">
        <v>800.5</v>
      </c>
      <c r="E66" s="278">
        <v>792.8</v>
      </c>
      <c r="F66" s="278">
        <v>782.4</v>
      </c>
      <c r="G66" s="278">
        <v>774.69999999999993</v>
      </c>
      <c r="H66" s="278">
        <v>810.9</v>
      </c>
      <c r="I66" s="278">
        <v>818.6</v>
      </c>
      <c r="J66" s="278">
        <v>829</v>
      </c>
      <c r="K66" s="276">
        <v>808.2</v>
      </c>
      <c r="L66" s="276">
        <v>790.1</v>
      </c>
      <c r="M66" s="276">
        <v>4.0083900000000003</v>
      </c>
    </row>
    <row r="67" spans="1:13">
      <c r="A67" s="300">
        <v>58</v>
      </c>
      <c r="B67" s="276" t="s">
        <v>237</v>
      </c>
      <c r="C67" s="276">
        <v>374.05</v>
      </c>
      <c r="D67" s="278">
        <v>376.9666666666667</v>
      </c>
      <c r="E67" s="278">
        <v>360.28333333333342</v>
      </c>
      <c r="F67" s="278">
        <v>346.51666666666671</v>
      </c>
      <c r="G67" s="278">
        <v>329.83333333333343</v>
      </c>
      <c r="H67" s="278">
        <v>390.73333333333341</v>
      </c>
      <c r="I67" s="278">
        <v>407.41666666666669</v>
      </c>
      <c r="J67" s="278">
        <v>421.18333333333339</v>
      </c>
      <c r="K67" s="276">
        <v>393.65</v>
      </c>
      <c r="L67" s="276">
        <v>363.2</v>
      </c>
      <c r="M67" s="276">
        <v>52.36806</v>
      </c>
    </row>
    <row r="68" spans="1:13">
      <c r="A68" s="300">
        <v>59</v>
      </c>
      <c r="B68" s="276" t="s">
        <v>235</v>
      </c>
      <c r="C68" s="276">
        <v>184.3</v>
      </c>
      <c r="D68" s="278">
        <v>185.6</v>
      </c>
      <c r="E68" s="278">
        <v>181.7</v>
      </c>
      <c r="F68" s="278">
        <v>179.1</v>
      </c>
      <c r="G68" s="278">
        <v>175.2</v>
      </c>
      <c r="H68" s="278">
        <v>188.2</v>
      </c>
      <c r="I68" s="278">
        <v>192.10000000000002</v>
      </c>
      <c r="J68" s="278">
        <v>194.7</v>
      </c>
      <c r="K68" s="276">
        <v>189.5</v>
      </c>
      <c r="L68" s="276">
        <v>183</v>
      </c>
      <c r="M68" s="276">
        <v>18.047619999999998</v>
      </c>
    </row>
    <row r="69" spans="1:13">
      <c r="A69" s="300">
        <v>60</v>
      </c>
      <c r="B69" s="276" t="s">
        <v>87</v>
      </c>
      <c r="C69" s="276">
        <v>589.25</v>
      </c>
      <c r="D69" s="278">
        <v>593.75</v>
      </c>
      <c r="E69" s="278">
        <v>580.5</v>
      </c>
      <c r="F69" s="278">
        <v>571.75</v>
      </c>
      <c r="G69" s="278">
        <v>558.5</v>
      </c>
      <c r="H69" s="278">
        <v>602.5</v>
      </c>
      <c r="I69" s="278">
        <v>615.75</v>
      </c>
      <c r="J69" s="278">
        <v>624.5</v>
      </c>
      <c r="K69" s="276">
        <v>607</v>
      </c>
      <c r="L69" s="276">
        <v>585</v>
      </c>
      <c r="M69" s="276">
        <v>10.646369999999999</v>
      </c>
    </row>
    <row r="70" spans="1:13">
      <c r="A70" s="300">
        <v>61</v>
      </c>
      <c r="B70" s="276" t="s">
        <v>88</v>
      </c>
      <c r="C70" s="276">
        <v>511.5</v>
      </c>
      <c r="D70" s="278">
        <v>513.13333333333333</v>
      </c>
      <c r="E70" s="278">
        <v>508.86666666666667</v>
      </c>
      <c r="F70" s="278">
        <v>506.23333333333335</v>
      </c>
      <c r="G70" s="278">
        <v>501.9666666666667</v>
      </c>
      <c r="H70" s="278">
        <v>515.76666666666665</v>
      </c>
      <c r="I70" s="278">
        <v>520.0333333333333</v>
      </c>
      <c r="J70" s="278">
        <v>522.66666666666663</v>
      </c>
      <c r="K70" s="276">
        <v>517.4</v>
      </c>
      <c r="L70" s="276">
        <v>510.5</v>
      </c>
      <c r="M70" s="276">
        <v>29.263369999999998</v>
      </c>
    </row>
    <row r="71" spans="1:13">
      <c r="A71" s="300">
        <v>62</v>
      </c>
      <c r="B71" s="276" t="s">
        <v>238</v>
      </c>
      <c r="C71" s="276">
        <v>1081.45</v>
      </c>
      <c r="D71" s="278">
        <v>1090.1499999999999</v>
      </c>
      <c r="E71" s="278">
        <v>1066.2999999999997</v>
      </c>
      <c r="F71" s="278">
        <v>1051.1499999999999</v>
      </c>
      <c r="G71" s="278">
        <v>1027.2999999999997</v>
      </c>
      <c r="H71" s="278">
        <v>1105.2999999999997</v>
      </c>
      <c r="I71" s="278">
        <v>1129.1499999999996</v>
      </c>
      <c r="J71" s="278">
        <v>1144.2999999999997</v>
      </c>
      <c r="K71" s="276">
        <v>1114</v>
      </c>
      <c r="L71" s="276">
        <v>1075</v>
      </c>
      <c r="M71" s="276">
        <v>1.1034900000000001</v>
      </c>
    </row>
    <row r="72" spans="1:13">
      <c r="A72" s="300">
        <v>63</v>
      </c>
      <c r="B72" s="276" t="s">
        <v>91</v>
      </c>
      <c r="C72" s="276">
        <v>3824.7</v>
      </c>
      <c r="D72" s="278">
        <v>3796.7333333333336</v>
      </c>
      <c r="E72" s="278">
        <v>3739.2666666666673</v>
      </c>
      <c r="F72" s="278">
        <v>3653.8333333333339</v>
      </c>
      <c r="G72" s="278">
        <v>3596.3666666666677</v>
      </c>
      <c r="H72" s="278">
        <v>3882.166666666667</v>
      </c>
      <c r="I72" s="278">
        <v>3939.6333333333332</v>
      </c>
      <c r="J72" s="278">
        <v>4025.0666666666666</v>
      </c>
      <c r="K72" s="276">
        <v>3854.2</v>
      </c>
      <c r="L72" s="276">
        <v>3711.3</v>
      </c>
      <c r="M72" s="276">
        <v>20.806180000000001</v>
      </c>
    </row>
    <row r="73" spans="1:13">
      <c r="A73" s="300">
        <v>64</v>
      </c>
      <c r="B73" s="276" t="s">
        <v>93</v>
      </c>
      <c r="C73" s="276">
        <v>234.3</v>
      </c>
      <c r="D73" s="278">
        <v>234.29999999999998</v>
      </c>
      <c r="E73" s="278">
        <v>230.99999999999997</v>
      </c>
      <c r="F73" s="278">
        <v>227.7</v>
      </c>
      <c r="G73" s="278">
        <v>224.39999999999998</v>
      </c>
      <c r="H73" s="278">
        <v>237.59999999999997</v>
      </c>
      <c r="I73" s="278">
        <v>240.89999999999998</v>
      </c>
      <c r="J73" s="278">
        <v>244.19999999999996</v>
      </c>
      <c r="K73" s="276">
        <v>237.6</v>
      </c>
      <c r="L73" s="276">
        <v>231</v>
      </c>
      <c r="M73" s="276">
        <v>222.92093</v>
      </c>
    </row>
    <row r="74" spans="1:13">
      <c r="A74" s="300">
        <v>65</v>
      </c>
      <c r="B74" s="276" t="s">
        <v>231</v>
      </c>
      <c r="C74" s="276">
        <v>2556.0500000000002</v>
      </c>
      <c r="D74" s="278">
        <v>2569.6833333333334</v>
      </c>
      <c r="E74" s="278">
        <v>2489.3666666666668</v>
      </c>
      <c r="F74" s="278">
        <v>2422.6833333333334</v>
      </c>
      <c r="G74" s="278">
        <v>2342.3666666666668</v>
      </c>
      <c r="H74" s="278">
        <v>2636.3666666666668</v>
      </c>
      <c r="I74" s="278">
        <v>2716.6833333333334</v>
      </c>
      <c r="J74" s="278">
        <v>2783.3666666666668</v>
      </c>
      <c r="K74" s="276">
        <v>2650</v>
      </c>
      <c r="L74" s="276">
        <v>2503</v>
      </c>
      <c r="M74" s="276">
        <v>7.9630299999999998</v>
      </c>
    </row>
    <row r="75" spans="1:13">
      <c r="A75" s="300">
        <v>66</v>
      </c>
      <c r="B75" s="276" t="s">
        <v>94</v>
      </c>
      <c r="C75" s="276">
        <v>5072.8500000000004</v>
      </c>
      <c r="D75" s="278">
        <v>5079.1166666666668</v>
      </c>
      <c r="E75" s="278">
        <v>5023.7333333333336</v>
      </c>
      <c r="F75" s="278">
        <v>4974.6166666666668</v>
      </c>
      <c r="G75" s="278">
        <v>4919.2333333333336</v>
      </c>
      <c r="H75" s="278">
        <v>5128.2333333333336</v>
      </c>
      <c r="I75" s="278">
        <v>5183.6166666666668</v>
      </c>
      <c r="J75" s="278">
        <v>5232.7333333333336</v>
      </c>
      <c r="K75" s="276">
        <v>5134.5</v>
      </c>
      <c r="L75" s="276">
        <v>5030</v>
      </c>
      <c r="M75" s="276">
        <v>13.606009999999999</v>
      </c>
    </row>
    <row r="76" spans="1:13">
      <c r="A76" s="300">
        <v>67</v>
      </c>
      <c r="B76" s="276" t="s">
        <v>239</v>
      </c>
      <c r="C76" s="276">
        <v>73.599999999999994</v>
      </c>
      <c r="D76" s="278">
        <v>74.083333333333329</v>
      </c>
      <c r="E76" s="278">
        <v>72.86666666666666</v>
      </c>
      <c r="F76" s="278">
        <v>72.133333333333326</v>
      </c>
      <c r="G76" s="278">
        <v>70.916666666666657</v>
      </c>
      <c r="H76" s="278">
        <v>74.816666666666663</v>
      </c>
      <c r="I76" s="278">
        <v>76.033333333333331</v>
      </c>
      <c r="J76" s="278">
        <v>76.766666666666666</v>
      </c>
      <c r="K76" s="276">
        <v>75.3</v>
      </c>
      <c r="L76" s="276">
        <v>73.349999999999994</v>
      </c>
      <c r="M76" s="276">
        <v>6.8453400000000002</v>
      </c>
    </row>
    <row r="77" spans="1:13">
      <c r="A77" s="300">
        <v>68</v>
      </c>
      <c r="B77" s="276" t="s">
        <v>95</v>
      </c>
      <c r="C77" s="276">
        <v>2466.6</v>
      </c>
      <c r="D77" s="278">
        <v>2467.2000000000003</v>
      </c>
      <c r="E77" s="278">
        <v>2439.4000000000005</v>
      </c>
      <c r="F77" s="278">
        <v>2412.2000000000003</v>
      </c>
      <c r="G77" s="278">
        <v>2384.4000000000005</v>
      </c>
      <c r="H77" s="278">
        <v>2494.4000000000005</v>
      </c>
      <c r="I77" s="278">
        <v>2522.2000000000007</v>
      </c>
      <c r="J77" s="278">
        <v>2549.4000000000005</v>
      </c>
      <c r="K77" s="276">
        <v>2495</v>
      </c>
      <c r="L77" s="276">
        <v>2440</v>
      </c>
      <c r="M77" s="276">
        <v>10.598789999999999</v>
      </c>
    </row>
    <row r="78" spans="1:13">
      <c r="A78" s="300">
        <v>69</v>
      </c>
      <c r="B78" s="276" t="s">
        <v>240</v>
      </c>
      <c r="C78" s="276">
        <v>417.55</v>
      </c>
      <c r="D78" s="278">
        <v>420.5</v>
      </c>
      <c r="E78" s="278">
        <v>412.55</v>
      </c>
      <c r="F78" s="278">
        <v>407.55</v>
      </c>
      <c r="G78" s="278">
        <v>399.6</v>
      </c>
      <c r="H78" s="278">
        <v>425.5</v>
      </c>
      <c r="I78" s="278">
        <v>433.45000000000005</v>
      </c>
      <c r="J78" s="278">
        <v>438.45</v>
      </c>
      <c r="K78" s="276">
        <v>428.45</v>
      </c>
      <c r="L78" s="276">
        <v>415.5</v>
      </c>
      <c r="M78" s="276">
        <v>11.09703</v>
      </c>
    </row>
    <row r="79" spans="1:13">
      <c r="A79" s="300">
        <v>70</v>
      </c>
      <c r="B79" s="276" t="s">
        <v>241</v>
      </c>
      <c r="C79" s="276">
        <v>1209.55</v>
      </c>
      <c r="D79" s="278">
        <v>1201.5</v>
      </c>
      <c r="E79" s="278">
        <v>1168.0999999999999</v>
      </c>
      <c r="F79" s="278">
        <v>1126.6499999999999</v>
      </c>
      <c r="G79" s="278">
        <v>1093.2499999999998</v>
      </c>
      <c r="H79" s="278">
        <v>1242.95</v>
      </c>
      <c r="I79" s="278">
        <v>1276.3500000000001</v>
      </c>
      <c r="J79" s="278">
        <v>1317.8000000000002</v>
      </c>
      <c r="K79" s="276">
        <v>1234.9000000000001</v>
      </c>
      <c r="L79" s="276">
        <v>1160.05</v>
      </c>
      <c r="M79" s="276">
        <v>7.10677</v>
      </c>
    </row>
    <row r="80" spans="1:13">
      <c r="A80" s="300">
        <v>71</v>
      </c>
      <c r="B80" s="276" t="s">
        <v>97</v>
      </c>
      <c r="C80" s="276">
        <v>1330.05</v>
      </c>
      <c r="D80" s="278">
        <v>1336.3166666666666</v>
      </c>
      <c r="E80" s="278">
        <v>1316.7833333333333</v>
      </c>
      <c r="F80" s="278">
        <v>1303.5166666666667</v>
      </c>
      <c r="G80" s="278">
        <v>1283.9833333333333</v>
      </c>
      <c r="H80" s="278">
        <v>1349.5833333333333</v>
      </c>
      <c r="I80" s="278">
        <v>1369.1166666666666</v>
      </c>
      <c r="J80" s="278">
        <v>1382.3833333333332</v>
      </c>
      <c r="K80" s="276">
        <v>1355.85</v>
      </c>
      <c r="L80" s="276">
        <v>1323.05</v>
      </c>
      <c r="M80" s="276">
        <v>14.83211</v>
      </c>
    </row>
    <row r="81" spans="1:13">
      <c r="A81" s="300">
        <v>72</v>
      </c>
      <c r="B81" s="276" t="s">
        <v>98</v>
      </c>
      <c r="C81" s="276">
        <v>191.65</v>
      </c>
      <c r="D81" s="278">
        <v>192.46666666666667</v>
      </c>
      <c r="E81" s="278">
        <v>190.18333333333334</v>
      </c>
      <c r="F81" s="278">
        <v>188.71666666666667</v>
      </c>
      <c r="G81" s="278">
        <v>186.43333333333334</v>
      </c>
      <c r="H81" s="278">
        <v>193.93333333333334</v>
      </c>
      <c r="I81" s="278">
        <v>196.2166666666667</v>
      </c>
      <c r="J81" s="278">
        <v>197.68333333333334</v>
      </c>
      <c r="K81" s="276">
        <v>194.75</v>
      </c>
      <c r="L81" s="276">
        <v>191</v>
      </c>
      <c r="M81" s="276">
        <v>23.76877</v>
      </c>
    </row>
    <row r="82" spans="1:13">
      <c r="A82" s="300">
        <v>73</v>
      </c>
      <c r="B82" s="276" t="s">
        <v>99</v>
      </c>
      <c r="C82" s="276">
        <v>67.099999999999994</v>
      </c>
      <c r="D82" s="278">
        <v>67.666666666666671</v>
      </c>
      <c r="E82" s="278">
        <v>66.433333333333337</v>
      </c>
      <c r="F82" s="278">
        <v>65.766666666666666</v>
      </c>
      <c r="G82" s="278">
        <v>64.533333333333331</v>
      </c>
      <c r="H82" s="278">
        <v>68.333333333333343</v>
      </c>
      <c r="I82" s="278">
        <v>69.566666666666663</v>
      </c>
      <c r="J82" s="278">
        <v>70.233333333333348</v>
      </c>
      <c r="K82" s="276">
        <v>68.900000000000006</v>
      </c>
      <c r="L82" s="276">
        <v>67</v>
      </c>
      <c r="M82" s="276">
        <v>251.52667</v>
      </c>
    </row>
    <row r="83" spans="1:13">
      <c r="A83" s="300">
        <v>74</v>
      </c>
      <c r="B83" s="276" t="s">
        <v>370</v>
      </c>
      <c r="C83" s="276">
        <v>158.25</v>
      </c>
      <c r="D83" s="278">
        <v>159.1</v>
      </c>
      <c r="E83" s="278">
        <v>156.19999999999999</v>
      </c>
      <c r="F83" s="278">
        <v>154.15</v>
      </c>
      <c r="G83" s="278">
        <v>151.25</v>
      </c>
      <c r="H83" s="278">
        <v>161.14999999999998</v>
      </c>
      <c r="I83" s="278">
        <v>164.05</v>
      </c>
      <c r="J83" s="278">
        <v>166.09999999999997</v>
      </c>
      <c r="K83" s="276">
        <v>162</v>
      </c>
      <c r="L83" s="276">
        <v>157.05000000000001</v>
      </c>
      <c r="M83" s="276">
        <v>18.265750000000001</v>
      </c>
    </row>
    <row r="84" spans="1:13">
      <c r="A84" s="300">
        <v>75</v>
      </c>
      <c r="B84" s="276" t="s">
        <v>244</v>
      </c>
      <c r="C84" s="276">
        <v>78.95</v>
      </c>
      <c r="D84" s="278">
        <v>79.083333333333329</v>
      </c>
      <c r="E84" s="278">
        <v>78.36666666666666</v>
      </c>
      <c r="F84" s="278">
        <v>77.783333333333331</v>
      </c>
      <c r="G84" s="278">
        <v>77.066666666666663</v>
      </c>
      <c r="H84" s="278">
        <v>79.666666666666657</v>
      </c>
      <c r="I84" s="278">
        <v>80.383333333333326</v>
      </c>
      <c r="J84" s="278">
        <v>80.966666666666654</v>
      </c>
      <c r="K84" s="276">
        <v>79.8</v>
      </c>
      <c r="L84" s="276">
        <v>78.5</v>
      </c>
      <c r="M84" s="276">
        <v>15.32166</v>
      </c>
    </row>
    <row r="85" spans="1:13">
      <c r="A85" s="300">
        <v>76</v>
      </c>
      <c r="B85" s="276" t="s">
        <v>100</v>
      </c>
      <c r="C85" s="276">
        <v>123.9</v>
      </c>
      <c r="D85" s="278">
        <v>124.36666666666667</v>
      </c>
      <c r="E85" s="278">
        <v>123.03333333333335</v>
      </c>
      <c r="F85" s="278">
        <v>122.16666666666667</v>
      </c>
      <c r="G85" s="278">
        <v>120.83333333333334</v>
      </c>
      <c r="H85" s="278">
        <v>125.23333333333335</v>
      </c>
      <c r="I85" s="278">
        <v>126.56666666666666</v>
      </c>
      <c r="J85" s="278">
        <v>127.43333333333335</v>
      </c>
      <c r="K85" s="276">
        <v>125.7</v>
      </c>
      <c r="L85" s="276">
        <v>123.5</v>
      </c>
      <c r="M85" s="276">
        <v>138.13435000000001</v>
      </c>
    </row>
    <row r="86" spans="1:13">
      <c r="A86" s="300">
        <v>77</v>
      </c>
      <c r="B86" s="276" t="s">
        <v>245</v>
      </c>
      <c r="C86" s="276">
        <v>145.35</v>
      </c>
      <c r="D86" s="278">
        <v>144.98333333333335</v>
      </c>
      <c r="E86" s="278">
        <v>141.4666666666667</v>
      </c>
      <c r="F86" s="278">
        <v>137.58333333333334</v>
      </c>
      <c r="G86" s="278">
        <v>134.06666666666669</v>
      </c>
      <c r="H86" s="278">
        <v>148.8666666666667</v>
      </c>
      <c r="I86" s="278">
        <v>152.38333333333335</v>
      </c>
      <c r="J86" s="278">
        <v>156.26666666666671</v>
      </c>
      <c r="K86" s="276">
        <v>148.5</v>
      </c>
      <c r="L86" s="276">
        <v>141.1</v>
      </c>
      <c r="M86" s="276">
        <v>18.52393</v>
      </c>
    </row>
    <row r="87" spans="1:13">
      <c r="A87" s="300">
        <v>78</v>
      </c>
      <c r="B87" s="276" t="s">
        <v>101</v>
      </c>
      <c r="C87" s="276">
        <v>517.45000000000005</v>
      </c>
      <c r="D87" s="278">
        <v>522.6</v>
      </c>
      <c r="E87" s="278">
        <v>510.20000000000005</v>
      </c>
      <c r="F87" s="278">
        <v>502.95000000000005</v>
      </c>
      <c r="G87" s="278">
        <v>490.55000000000007</v>
      </c>
      <c r="H87" s="278">
        <v>529.85</v>
      </c>
      <c r="I87" s="278">
        <v>542.24999999999989</v>
      </c>
      <c r="J87" s="278">
        <v>549.5</v>
      </c>
      <c r="K87" s="276">
        <v>535</v>
      </c>
      <c r="L87" s="276">
        <v>515.35</v>
      </c>
      <c r="M87" s="276">
        <v>23.808060000000001</v>
      </c>
    </row>
    <row r="88" spans="1:13">
      <c r="A88" s="300">
        <v>79</v>
      </c>
      <c r="B88" s="276" t="s">
        <v>103</v>
      </c>
      <c r="C88" s="276">
        <v>27.5</v>
      </c>
      <c r="D88" s="278">
        <v>27.7</v>
      </c>
      <c r="E88" s="278">
        <v>27.15</v>
      </c>
      <c r="F88" s="278">
        <v>26.8</v>
      </c>
      <c r="G88" s="278">
        <v>26.25</v>
      </c>
      <c r="H88" s="278">
        <v>28.049999999999997</v>
      </c>
      <c r="I88" s="278">
        <v>28.6</v>
      </c>
      <c r="J88" s="278">
        <v>28.949999999999996</v>
      </c>
      <c r="K88" s="276">
        <v>28.25</v>
      </c>
      <c r="L88" s="276">
        <v>27.35</v>
      </c>
      <c r="M88" s="276">
        <v>120.14082999999999</v>
      </c>
    </row>
    <row r="89" spans="1:13">
      <c r="A89" s="300">
        <v>80</v>
      </c>
      <c r="B89" s="276" t="s">
        <v>246</v>
      </c>
      <c r="C89" s="276">
        <v>550</v>
      </c>
      <c r="D89" s="278">
        <v>545.35</v>
      </c>
      <c r="E89" s="278">
        <v>535.70000000000005</v>
      </c>
      <c r="F89" s="278">
        <v>521.4</v>
      </c>
      <c r="G89" s="278">
        <v>511.75</v>
      </c>
      <c r="H89" s="278">
        <v>559.65000000000009</v>
      </c>
      <c r="I89" s="278">
        <v>569.29999999999995</v>
      </c>
      <c r="J89" s="278">
        <v>583.60000000000014</v>
      </c>
      <c r="K89" s="276">
        <v>555</v>
      </c>
      <c r="L89" s="276">
        <v>531.04999999999995</v>
      </c>
      <c r="M89" s="276">
        <v>7.1816199999999997</v>
      </c>
    </row>
    <row r="90" spans="1:13">
      <c r="A90" s="300">
        <v>81</v>
      </c>
      <c r="B90" s="276" t="s">
        <v>104</v>
      </c>
      <c r="C90" s="276">
        <v>719.2</v>
      </c>
      <c r="D90" s="278">
        <v>722.31666666666672</v>
      </c>
      <c r="E90" s="278">
        <v>711.78333333333342</v>
      </c>
      <c r="F90" s="278">
        <v>704.36666666666667</v>
      </c>
      <c r="G90" s="278">
        <v>693.83333333333337</v>
      </c>
      <c r="H90" s="278">
        <v>729.73333333333346</v>
      </c>
      <c r="I90" s="278">
        <v>740.26666666666677</v>
      </c>
      <c r="J90" s="278">
        <v>747.68333333333351</v>
      </c>
      <c r="K90" s="276">
        <v>732.85</v>
      </c>
      <c r="L90" s="276">
        <v>714.9</v>
      </c>
      <c r="M90" s="276">
        <v>12.44562</v>
      </c>
    </row>
    <row r="91" spans="1:13">
      <c r="A91" s="300">
        <v>82</v>
      </c>
      <c r="B91" s="276" t="s">
        <v>247</v>
      </c>
      <c r="C91" s="276">
        <v>467.8</v>
      </c>
      <c r="D91" s="278">
        <v>470.88333333333338</v>
      </c>
      <c r="E91" s="278">
        <v>461.91666666666674</v>
      </c>
      <c r="F91" s="278">
        <v>456.03333333333336</v>
      </c>
      <c r="G91" s="278">
        <v>447.06666666666672</v>
      </c>
      <c r="H91" s="278">
        <v>476.76666666666677</v>
      </c>
      <c r="I91" s="278">
        <v>485.73333333333335</v>
      </c>
      <c r="J91" s="278">
        <v>491.61666666666679</v>
      </c>
      <c r="K91" s="276">
        <v>479.85</v>
      </c>
      <c r="L91" s="276">
        <v>465</v>
      </c>
      <c r="M91" s="276">
        <v>1.9049199999999999</v>
      </c>
    </row>
    <row r="92" spans="1:13">
      <c r="A92" s="300">
        <v>83</v>
      </c>
      <c r="B92" s="276" t="s">
        <v>248</v>
      </c>
      <c r="C92" s="276">
        <v>1357.15</v>
      </c>
      <c r="D92" s="278">
        <v>1358.4333333333334</v>
      </c>
      <c r="E92" s="278">
        <v>1329.1166666666668</v>
      </c>
      <c r="F92" s="278">
        <v>1301.0833333333335</v>
      </c>
      <c r="G92" s="278">
        <v>1271.7666666666669</v>
      </c>
      <c r="H92" s="278">
        <v>1386.4666666666667</v>
      </c>
      <c r="I92" s="278">
        <v>1415.7833333333333</v>
      </c>
      <c r="J92" s="278">
        <v>1443.8166666666666</v>
      </c>
      <c r="K92" s="276">
        <v>1387.75</v>
      </c>
      <c r="L92" s="276">
        <v>1330.4</v>
      </c>
      <c r="M92" s="276">
        <v>12.8912</v>
      </c>
    </row>
    <row r="93" spans="1:13">
      <c r="A93" s="300">
        <v>84</v>
      </c>
      <c r="B93" s="276" t="s">
        <v>105</v>
      </c>
      <c r="C93" s="276">
        <v>912.7</v>
      </c>
      <c r="D93" s="278">
        <v>917.0333333333333</v>
      </c>
      <c r="E93" s="278">
        <v>907.66666666666663</v>
      </c>
      <c r="F93" s="278">
        <v>902.63333333333333</v>
      </c>
      <c r="G93" s="278">
        <v>893.26666666666665</v>
      </c>
      <c r="H93" s="278">
        <v>922.06666666666661</v>
      </c>
      <c r="I93" s="278">
        <v>931.43333333333339</v>
      </c>
      <c r="J93" s="278">
        <v>936.46666666666658</v>
      </c>
      <c r="K93" s="276">
        <v>926.4</v>
      </c>
      <c r="L93" s="276">
        <v>912</v>
      </c>
      <c r="M93" s="276">
        <v>14.768000000000001</v>
      </c>
    </row>
    <row r="94" spans="1:13">
      <c r="A94" s="300">
        <v>85</v>
      </c>
      <c r="B94" s="276" t="s">
        <v>250</v>
      </c>
      <c r="C94" s="276">
        <v>224.2</v>
      </c>
      <c r="D94" s="278">
        <v>225.61666666666667</v>
      </c>
      <c r="E94" s="278">
        <v>219.58333333333334</v>
      </c>
      <c r="F94" s="278">
        <v>214.96666666666667</v>
      </c>
      <c r="G94" s="278">
        <v>208.93333333333334</v>
      </c>
      <c r="H94" s="278">
        <v>230.23333333333335</v>
      </c>
      <c r="I94" s="278">
        <v>236.26666666666665</v>
      </c>
      <c r="J94" s="278">
        <v>240.88333333333335</v>
      </c>
      <c r="K94" s="276">
        <v>231.65</v>
      </c>
      <c r="L94" s="276">
        <v>221</v>
      </c>
      <c r="M94" s="276">
        <v>4.83385</v>
      </c>
    </row>
    <row r="95" spans="1:13">
      <c r="A95" s="300">
        <v>86</v>
      </c>
      <c r="B95" s="276" t="s">
        <v>386</v>
      </c>
      <c r="C95" s="276">
        <v>362.2</v>
      </c>
      <c r="D95" s="278">
        <v>362.2833333333333</v>
      </c>
      <c r="E95" s="278">
        <v>360.06666666666661</v>
      </c>
      <c r="F95" s="278">
        <v>357.93333333333328</v>
      </c>
      <c r="G95" s="278">
        <v>355.71666666666658</v>
      </c>
      <c r="H95" s="278">
        <v>364.41666666666663</v>
      </c>
      <c r="I95" s="278">
        <v>366.63333333333333</v>
      </c>
      <c r="J95" s="278">
        <v>368.76666666666665</v>
      </c>
      <c r="K95" s="276">
        <v>364.5</v>
      </c>
      <c r="L95" s="276">
        <v>360.15</v>
      </c>
      <c r="M95" s="276">
        <v>5.33805</v>
      </c>
    </row>
    <row r="96" spans="1:13">
      <c r="A96" s="300">
        <v>87</v>
      </c>
      <c r="B96" s="276" t="s">
        <v>106</v>
      </c>
      <c r="C96" s="276">
        <v>911.05</v>
      </c>
      <c r="D96" s="278">
        <v>909.35</v>
      </c>
      <c r="E96" s="278">
        <v>892.7</v>
      </c>
      <c r="F96" s="278">
        <v>874.35</v>
      </c>
      <c r="G96" s="278">
        <v>857.7</v>
      </c>
      <c r="H96" s="278">
        <v>927.7</v>
      </c>
      <c r="I96" s="278">
        <v>944.34999999999991</v>
      </c>
      <c r="J96" s="278">
        <v>962.7</v>
      </c>
      <c r="K96" s="276">
        <v>926</v>
      </c>
      <c r="L96" s="276">
        <v>891</v>
      </c>
      <c r="M96" s="276">
        <v>73.933689999999999</v>
      </c>
    </row>
    <row r="97" spans="1:13">
      <c r="A97" s="300">
        <v>88</v>
      </c>
      <c r="B97" s="276" t="s">
        <v>108</v>
      </c>
      <c r="C97" s="276">
        <v>879.35</v>
      </c>
      <c r="D97" s="278">
        <v>881.11666666666667</v>
      </c>
      <c r="E97" s="278">
        <v>875.23333333333335</v>
      </c>
      <c r="F97" s="278">
        <v>871.11666666666667</v>
      </c>
      <c r="G97" s="278">
        <v>865.23333333333335</v>
      </c>
      <c r="H97" s="278">
        <v>885.23333333333335</v>
      </c>
      <c r="I97" s="278">
        <v>891.11666666666679</v>
      </c>
      <c r="J97" s="278">
        <v>895.23333333333335</v>
      </c>
      <c r="K97" s="276">
        <v>887</v>
      </c>
      <c r="L97" s="276">
        <v>877</v>
      </c>
      <c r="M97" s="276">
        <v>48.633710000000001</v>
      </c>
    </row>
    <row r="98" spans="1:13">
      <c r="A98" s="300">
        <v>89</v>
      </c>
      <c r="B98" s="276" t="s">
        <v>109</v>
      </c>
      <c r="C98" s="276">
        <v>2494.6</v>
      </c>
      <c r="D98" s="278">
        <v>2474.5833333333335</v>
      </c>
      <c r="E98" s="278">
        <v>2440.166666666667</v>
      </c>
      <c r="F98" s="278">
        <v>2385.7333333333336</v>
      </c>
      <c r="G98" s="278">
        <v>2351.3166666666671</v>
      </c>
      <c r="H98" s="278">
        <v>2529.0166666666669</v>
      </c>
      <c r="I98" s="278">
        <v>2563.4333333333338</v>
      </c>
      <c r="J98" s="278">
        <v>2617.8666666666668</v>
      </c>
      <c r="K98" s="276">
        <v>2509</v>
      </c>
      <c r="L98" s="276">
        <v>2420.15</v>
      </c>
      <c r="M98" s="276">
        <v>73.795150000000007</v>
      </c>
    </row>
    <row r="99" spans="1:13">
      <c r="A99" s="300">
        <v>90</v>
      </c>
      <c r="B99" s="276" t="s">
        <v>252</v>
      </c>
      <c r="C99" s="276">
        <v>2838.25</v>
      </c>
      <c r="D99" s="278">
        <v>2841</v>
      </c>
      <c r="E99" s="278">
        <v>2819.3</v>
      </c>
      <c r="F99" s="278">
        <v>2800.3500000000004</v>
      </c>
      <c r="G99" s="278">
        <v>2778.6500000000005</v>
      </c>
      <c r="H99" s="278">
        <v>2859.95</v>
      </c>
      <c r="I99" s="278">
        <v>2881.6499999999996</v>
      </c>
      <c r="J99" s="278">
        <v>2900.5999999999995</v>
      </c>
      <c r="K99" s="276">
        <v>2862.7</v>
      </c>
      <c r="L99" s="276">
        <v>2822.05</v>
      </c>
      <c r="M99" s="276">
        <v>1.6385000000000001</v>
      </c>
    </row>
    <row r="100" spans="1:13">
      <c r="A100" s="300">
        <v>91</v>
      </c>
      <c r="B100" s="276" t="s">
        <v>110</v>
      </c>
      <c r="C100" s="276">
        <v>1441.8</v>
      </c>
      <c r="D100" s="278">
        <v>1430.4333333333334</v>
      </c>
      <c r="E100" s="278">
        <v>1415.8666666666668</v>
      </c>
      <c r="F100" s="278">
        <v>1389.9333333333334</v>
      </c>
      <c r="G100" s="278">
        <v>1375.3666666666668</v>
      </c>
      <c r="H100" s="278">
        <v>1456.3666666666668</v>
      </c>
      <c r="I100" s="278">
        <v>1470.9333333333334</v>
      </c>
      <c r="J100" s="278">
        <v>1496.8666666666668</v>
      </c>
      <c r="K100" s="276">
        <v>1445</v>
      </c>
      <c r="L100" s="276">
        <v>1404.5</v>
      </c>
      <c r="M100" s="276">
        <v>109.62239</v>
      </c>
    </row>
    <row r="101" spans="1:13">
      <c r="A101" s="300">
        <v>92</v>
      </c>
      <c r="B101" s="276" t="s">
        <v>253</v>
      </c>
      <c r="C101" s="276">
        <v>654.54999999999995</v>
      </c>
      <c r="D101" s="278">
        <v>655.33333333333337</v>
      </c>
      <c r="E101" s="278">
        <v>649.4666666666667</v>
      </c>
      <c r="F101" s="278">
        <v>644.38333333333333</v>
      </c>
      <c r="G101" s="278">
        <v>638.51666666666665</v>
      </c>
      <c r="H101" s="278">
        <v>660.41666666666674</v>
      </c>
      <c r="I101" s="278">
        <v>666.2833333333333</v>
      </c>
      <c r="J101" s="278">
        <v>671.36666666666679</v>
      </c>
      <c r="K101" s="276">
        <v>661.2</v>
      </c>
      <c r="L101" s="276">
        <v>650.25</v>
      </c>
      <c r="M101" s="276">
        <v>46.603729999999999</v>
      </c>
    </row>
    <row r="102" spans="1:13">
      <c r="A102" s="300">
        <v>93</v>
      </c>
      <c r="B102" s="276" t="s">
        <v>111</v>
      </c>
      <c r="C102" s="276">
        <v>3112.65</v>
      </c>
      <c r="D102" s="278">
        <v>3123.7333333333336</v>
      </c>
      <c r="E102" s="278">
        <v>3089.9666666666672</v>
      </c>
      <c r="F102" s="278">
        <v>3067.2833333333338</v>
      </c>
      <c r="G102" s="278">
        <v>3033.5166666666673</v>
      </c>
      <c r="H102" s="278">
        <v>3146.416666666667</v>
      </c>
      <c r="I102" s="278">
        <v>3180.1833333333334</v>
      </c>
      <c r="J102" s="278">
        <v>3202.8666666666668</v>
      </c>
      <c r="K102" s="276">
        <v>3157.5</v>
      </c>
      <c r="L102" s="276">
        <v>3101.05</v>
      </c>
      <c r="M102" s="276">
        <v>9.6919599999999999</v>
      </c>
    </row>
    <row r="103" spans="1:13">
      <c r="A103" s="300">
        <v>94</v>
      </c>
      <c r="B103" s="276" t="s">
        <v>114</v>
      </c>
      <c r="C103" s="276">
        <v>245.85</v>
      </c>
      <c r="D103" s="278">
        <v>248.4</v>
      </c>
      <c r="E103" s="278">
        <v>241.9</v>
      </c>
      <c r="F103" s="278">
        <v>237.95</v>
      </c>
      <c r="G103" s="278">
        <v>231.45</v>
      </c>
      <c r="H103" s="278">
        <v>252.35000000000002</v>
      </c>
      <c r="I103" s="278">
        <v>258.85000000000002</v>
      </c>
      <c r="J103" s="278">
        <v>262.80000000000007</v>
      </c>
      <c r="K103" s="276">
        <v>254.9</v>
      </c>
      <c r="L103" s="276">
        <v>244.45</v>
      </c>
      <c r="M103" s="276">
        <v>137.1147</v>
      </c>
    </row>
    <row r="104" spans="1:13">
      <c r="A104" s="300">
        <v>95</v>
      </c>
      <c r="B104" s="276" t="s">
        <v>115</v>
      </c>
      <c r="C104" s="276">
        <v>225.95</v>
      </c>
      <c r="D104" s="278">
        <v>227.76666666666665</v>
      </c>
      <c r="E104" s="278">
        <v>222.83333333333331</v>
      </c>
      <c r="F104" s="278">
        <v>219.71666666666667</v>
      </c>
      <c r="G104" s="278">
        <v>214.78333333333333</v>
      </c>
      <c r="H104" s="278">
        <v>230.8833333333333</v>
      </c>
      <c r="I104" s="278">
        <v>235.81666666666663</v>
      </c>
      <c r="J104" s="278">
        <v>238.93333333333328</v>
      </c>
      <c r="K104" s="276">
        <v>232.7</v>
      </c>
      <c r="L104" s="276">
        <v>224.65</v>
      </c>
      <c r="M104" s="276">
        <v>81.052480000000003</v>
      </c>
    </row>
    <row r="105" spans="1:13">
      <c r="A105" s="300">
        <v>96</v>
      </c>
      <c r="B105" s="276" t="s">
        <v>116</v>
      </c>
      <c r="C105" s="276">
        <v>2315.3000000000002</v>
      </c>
      <c r="D105" s="278">
        <v>2322.4333333333334</v>
      </c>
      <c r="E105" s="278">
        <v>2302.8666666666668</v>
      </c>
      <c r="F105" s="278">
        <v>2290.4333333333334</v>
      </c>
      <c r="G105" s="278">
        <v>2270.8666666666668</v>
      </c>
      <c r="H105" s="278">
        <v>2334.8666666666668</v>
      </c>
      <c r="I105" s="278">
        <v>2354.4333333333334</v>
      </c>
      <c r="J105" s="278">
        <v>2366.8666666666668</v>
      </c>
      <c r="K105" s="276">
        <v>2342</v>
      </c>
      <c r="L105" s="276">
        <v>2310</v>
      </c>
      <c r="M105" s="276">
        <v>19.128679999999999</v>
      </c>
    </row>
    <row r="106" spans="1:13">
      <c r="A106" s="300">
        <v>97</v>
      </c>
      <c r="B106" s="276" t="s">
        <v>254</v>
      </c>
      <c r="C106" s="276">
        <v>242.05</v>
      </c>
      <c r="D106" s="278">
        <v>242.66666666666666</v>
      </c>
      <c r="E106" s="278">
        <v>239.38333333333333</v>
      </c>
      <c r="F106" s="278">
        <v>236.71666666666667</v>
      </c>
      <c r="G106" s="278">
        <v>233.43333333333334</v>
      </c>
      <c r="H106" s="278">
        <v>245.33333333333331</v>
      </c>
      <c r="I106" s="278">
        <v>248.61666666666667</v>
      </c>
      <c r="J106" s="278">
        <v>251.2833333333333</v>
      </c>
      <c r="K106" s="276">
        <v>245.95</v>
      </c>
      <c r="L106" s="276">
        <v>240</v>
      </c>
      <c r="M106" s="276">
        <v>9.0082699999999996</v>
      </c>
    </row>
    <row r="107" spans="1:13">
      <c r="A107" s="300">
        <v>98</v>
      </c>
      <c r="B107" s="276" t="s">
        <v>255</v>
      </c>
      <c r="C107" s="276">
        <v>42.05</v>
      </c>
      <c r="D107" s="278">
        <v>41.366666666666667</v>
      </c>
      <c r="E107" s="278">
        <v>40.333333333333336</v>
      </c>
      <c r="F107" s="278">
        <v>38.616666666666667</v>
      </c>
      <c r="G107" s="278">
        <v>37.583333333333336</v>
      </c>
      <c r="H107" s="278">
        <v>43.083333333333336</v>
      </c>
      <c r="I107" s="278">
        <v>44.116666666666667</v>
      </c>
      <c r="J107" s="278">
        <v>45.833333333333336</v>
      </c>
      <c r="K107" s="276">
        <v>42.4</v>
      </c>
      <c r="L107" s="276">
        <v>39.65</v>
      </c>
      <c r="M107" s="276">
        <v>75.465230000000005</v>
      </c>
    </row>
    <row r="108" spans="1:13">
      <c r="A108" s="300">
        <v>99</v>
      </c>
      <c r="B108" s="276" t="s">
        <v>117</v>
      </c>
      <c r="C108" s="276">
        <v>205.2</v>
      </c>
      <c r="D108" s="278">
        <v>205.86666666666667</v>
      </c>
      <c r="E108" s="278">
        <v>202.93333333333334</v>
      </c>
      <c r="F108" s="278">
        <v>200.66666666666666</v>
      </c>
      <c r="G108" s="278">
        <v>197.73333333333332</v>
      </c>
      <c r="H108" s="278">
        <v>208.13333333333335</v>
      </c>
      <c r="I108" s="278">
        <v>211.06666666666669</v>
      </c>
      <c r="J108" s="278">
        <v>213.33333333333337</v>
      </c>
      <c r="K108" s="276">
        <v>208.8</v>
      </c>
      <c r="L108" s="276">
        <v>203.6</v>
      </c>
      <c r="M108" s="276">
        <v>181.02731</v>
      </c>
    </row>
    <row r="109" spans="1:13">
      <c r="A109" s="300">
        <v>100</v>
      </c>
      <c r="B109" s="276" t="s">
        <v>118</v>
      </c>
      <c r="C109" s="276">
        <v>510.4</v>
      </c>
      <c r="D109" s="278">
        <v>512</v>
      </c>
      <c r="E109" s="278">
        <v>507.5</v>
      </c>
      <c r="F109" s="278">
        <v>504.6</v>
      </c>
      <c r="G109" s="278">
        <v>500.1</v>
      </c>
      <c r="H109" s="278">
        <v>514.9</v>
      </c>
      <c r="I109" s="278">
        <v>519.4</v>
      </c>
      <c r="J109" s="278">
        <v>522.29999999999995</v>
      </c>
      <c r="K109" s="276">
        <v>516.5</v>
      </c>
      <c r="L109" s="276">
        <v>509.1</v>
      </c>
      <c r="M109" s="276">
        <v>238.83287999999999</v>
      </c>
    </row>
    <row r="110" spans="1:13">
      <c r="A110" s="300">
        <v>101</v>
      </c>
      <c r="B110" s="276" t="s">
        <v>256</v>
      </c>
      <c r="C110" s="276">
        <v>1477.55</v>
      </c>
      <c r="D110" s="278">
        <v>1477.1833333333334</v>
      </c>
      <c r="E110" s="278">
        <v>1464.3666666666668</v>
      </c>
      <c r="F110" s="278">
        <v>1451.1833333333334</v>
      </c>
      <c r="G110" s="278">
        <v>1438.3666666666668</v>
      </c>
      <c r="H110" s="278">
        <v>1490.3666666666668</v>
      </c>
      <c r="I110" s="278">
        <v>1503.1833333333334</v>
      </c>
      <c r="J110" s="278">
        <v>1516.3666666666668</v>
      </c>
      <c r="K110" s="276">
        <v>1490</v>
      </c>
      <c r="L110" s="276">
        <v>1464</v>
      </c>
      <c r="M110" s="276">
        <v>5.6689800000000004</v>
      </c>
    </row>
    <row r="111" spans="1:13">
      <c r="A111" s="300">
        <v>102</v>
      </c>
      <c r="B111" s="276" t="s">
        <v>119</v>
      </c>
      <c r="C111" s="276">
        <v>482.15</v>
      </c>
      <c r="D111" s="278">
        <v>483.59999999999997</v>
      </c>
      <c r="E111" s="278">
        <v>477.79999999999995</v>
      </c>
      <c r="F111" s="278">
        <v>473.45</v>
      </c>
      <c r="G111" s="278">
        <v>467.65</v>
      </c>
      <c r="H111" s="278">
        <v>487.94999999999993</v>
      </c>
      <c r="I111" s="278">
        <v>493.75</v>
      </c>
      <c r="J111" s="278">
        <v>498.09999999999991</v>
      </c>
      <c r="K111" s="276">
        <v>489.4</v>
      </c>
      <c r="L111" s="276">
        <v>479.25</v>
      </c>
      <c r="M111" s="276">
        <v>11.80321</v>
      </c>
    </row>
    <row r="112" spans="1:13">
      <c r="A112" s="300">
        <v>103</v>
      </c>
      <c r="B112" s="276" t="s">
        <v>257</v>
      </c>
      <c r="C112" s="276">
        <v>41.2</v>
      </c>
      <c r="D112" s="278">
        <v>41.6</v>
      </c>
      <c r="E112" s="278">
        <v>40.650000000000006</v>
      </c>
      <c r="F112" s="278">
        <v>40.1</v>
      </c>
      <c r="G112" s="278">
        <v>39.150000000000006</v>
      </c>
      <c r="H112" s="278">
        <v>42.150000000000006</v>
      </c>
      <c r="I112" s="278">
        <v>43.100000000000009</v>
      </c>
      <c r="J112" s="278">
        <v>43.650000000000006</v>
      </c>
      <c r="K112" s="276">
        <v>42.55</v>
      </c>
      <c r="L112" s="276">
        <v>41.05</v>
      </c>
      <c r="M112" s="276">
        <v>24.478829999999999</v>
      </c>
    </row>
    <row r="113" spans="1:13">
      <c r="A113" s="300">
        <v>104</v>
      </c>
      <c r="B113" s="276" t="s">
        <v>120</v>
      </c>
      <c r="C113" s="276">
        <v>9.9499999999999993</v>
      </c>
      <c r="D113" s="278">
        <v>10</v>
      </c>
      <c r="E113" s="278">
        <v>9.75</v>
      </c>
      <c r="F113" s="278">
        <v>9.5500000000000007</v>
      </c>
      <c r="G113" s="278">
        <v>9.3000000000000007</v>
      </c>
      <c r="H113" s="278">
        <v>10.199999999999999</v>
      </c>
      <c r="I113" s="278">
        <v>10.45</v>
      </c>
      <c r="J113" s="278">
        <v>10.649999999999999</v>
      </c>
      <c r="K113" s="276">
        <v>10.25</v>
      </c>
      <c r="L113" s="276">
        <v>9.8000000000000007</v>
      </c>
      <c r="M113" s="276">
        <v>2294.8312599999999</v>
      </c>
    </row>
    <row r="114" spans="1:13">
      <c r="A114" s="300">
        <v>105</v>
      </c>
      <c r="B114" s="276" t="s">
        <v>121</v>
      </c>
      <c r="C114" s="276">
        <v>37.4</v>
      </c>
      <c r="D114" s="278">
        <v>37.533333333333331</v>
      </c>
      <c r="E114" s="278">
        <v>37.11666666666666</v>
      </c>
      <c r="F114" s="278">
        <v>36.833333333333329</v>
      </c>
      <c r="G114" s="278">
        <v>36.416666666666657</v>
      </c>
      <c r="H114" s="278">
        <v>37.816666666666663</v>
      </c>
      <c r="I114" s="278">
        <v>38.233333333333334</v>
      </c>
      <c r="J114" s="278">
        <v>38.516666666666666</v>
      </c>
      <c r="K114" s="276">
        <v>37.950000000000003</v>
      </c>
      <c r="L114" s="276">
        <v>37.25</v>
      </c>
      <c r="M114" s="276">
        <v>220.83575999999999</v>
      </c>
    </row>
    <row r="115" spans="1:13">
      <c r="A115" s="300">
        <v>106</v>
      </c>
      <c r="B115" s="276" t="s">
        <v>122</v>
      </c>
      <c r="C115" s="276">
        <v>479.8</v>
      </c>
      <c r="D115" s="278">
        <v>482.76666666666665</v>
      </c>
      <c r="E115" s="278">
        <v>475.5333333333333</v>
      </c>
      <c r="F115" s="278">
        <v>471.26666666666665</v>
      </c>
      <c r="G115" s="278">
        <v>464.0333333333333</v>
      </c>
      <c r="H115" s="278">
        <v>487.0333333333333</v>
      </c>
      <c r="I115" s="278">
        <v>494.26666666666665</v>
      </c>
      <c r="J115" s="278">
        <v>498.5333333333333</v>
      </c>
      <c r="K115" s="276">
        <v>490</v>
      </c>
      <c r="L115" s="276">
        <v>478.5</v>
      </c>
      <c r="M115" s="276">
        <v>10.846299999999999</v>
      </c>
    </row>
    <row r="116" spans="1:13">
      <c r="A116" s="300">
        <v>107</v>
      </c>
      <c r="B116" s="276" t="s">
        <v>260</v>
      </c>
      <c r="C116" s="276">
        <v>130</v>
      </c>
      <c r="D116" s="278">
        <v>130.1</v>
      </c>
      <c r="E116" s="278">
        <v>128.69999999999999</v>
      </c>
      <c r="F116" s="278">
        <v>127.4</v>
      </c>
      <c r="G116" s="278">
        <v>126</v>
      </c>
      <c r="H116" s="278">
        <v>131.39999999999998</v>
      </c>
      <c r="I116" s="278">
        <v>132.80000000000001</v>
      </c>
      <c r="J116" s="278">
        <v>134.09999999999997</v>
      </c>
      <c r="K116" s="276">
        <v>131.5</v>
      </c>
      <c r="L116" s="276">
        <v>128.80000000000001</v>
      </c>
      <c r="M116" s="276">
        <v>15.791510000000001</v>
      </c>
    </row>
    <row r="117" spans="1:13">
      <c r="A117" s="300">
        <v>108</v>
      </c>
      <c r="B117" s="276" t="s">
        <v>123</v>
      </c>
      <c r="C117" s="276">
        <v>1642.55</v>
      </c>
      <c r="D117" s="278">
        <v>1640.6666666666667</v>
      </c>
      <c r="E117" s="278">
        <v>1627.3333333333335</v>
      </c>
      <c r="F117" s="278">
        <v>1612.1166666666668</v>
      </c>
      <c r="G117" s="278">
        <v>1598.7833333333335</v>
      </c>
      <c r="H117" s="278">
        <v>1655.8833333333334</v>
      </c>
      <c r="I117" s="278">
        <v>1669.2166666666669</v>
      </c>
      <c r="J117" s="278">
        <v>1684.4333333333334</v>
      </c>
      <c r="K117" s="276">
        <v>1654</v>
      </c>
      <c r="L117" s="276">
        <v>1625.45</v>
      </c>
      <c r="M117" s="276">
        <v>10.668990000000001</v>
      </c>
    </row>
    <row r="118" spans="1:13">
      <c r="A118" s="300">
        <v>109</v>
      </c>
      <c r="B118" s="276" t="s">
        <v>124</v>
      </c>
      <c r="C118" s="276">
        <v>935.8</v>
      </c>
      <c r="D118" s="278">
        <v>932.6</v>
      </c>
      <c r="E118" s="278">
        <v>917.2</v>
      </c>
      <c r="F118" s="278">
        <v>898.6</v>
      </c>
      <c r="G118" s="278">
        <v>883.2</v>
      </c>
      <c r="H118" s="278">
        <v>951.2</v>
      </c>
      <c r="I118" s="278">
        <v>966.59999999999991</v>
      </c>
      <c r="J118" s="278">
        <v>985.2</v>
      </c>
      <c r="K118" s="276">
        <v>948</v>
      </c>
      <c r="L118" s="276">
        <v>914</v>
      </c>
      <c r="M118" s="276">
        <v>140.78222</v>
      </c>
    </row>
    <row r="119" spans="1:13">
      <c r="A119" s="300">
        <v>110</v>
      </c>
      <c r="B119" s="276" t="s">
        <v>125</v>
      </c>
      <c r="C119" s="276">
        <v>241.65</v>
      </c>
      <c r="D119" s="278">
        <v>243.08333333333334</v>
      </c>
      <c r="E119" s="278">
        <v>238.76666666666668</v>
      </c>
      <c r="F119" s="278">
        <v>235.88333333333333</v>
      </c>
      <c r="G119" s="278">
        <v>231.56666666666666</v>
      </c>
      <c r="H119" s="278">
        <v>245.9666666666667</v>
      </c>
      <c r="I119" s="278">
        <v>250.28333333333336</v>
      </c>
      <c r="J119" s="278">
        <v>253.16666666666671</v>
      </c>
      <c r="K119" s="276">
        <v>247.4</v>
      </c>
      <c r="L119" s="276">
        <v>240.2</v>
      </c>
      <c r="M119" s="276">
        <v>35.505389999999998</v>
      </c>
    </row>
    <row r="120" spans="1:13">
      <c r="A120" s="300">
        <v>111</v>
      </c>
      <c r="B120" s="276" t="s">
        <v>126</v>
      </c>
      <c r="C120" s="276">
        <v>1159.2</v>
      </c>
      <c r="D120" s="278">
        <v>1161.4333333333334</v>
      </c>
      <c r="E120" s="278">
        <v>1153.9666666666667</v>
      </c>
      <c r="F120" s="278">
        <v>1148.7333333333333</v>
      </c>
      <c r="G120" s="278">
        <v>1141.2666666666667</v>
      </c>
      <c r="H120" s="278">
        <v>1166.6666666666667</v>
      </c>
      <c r="I120" s="278">
        <v>1174.1333333333334</v>
      </c>
      <c r="J120" s="278">
        <v>1179.3666666666668</v>
      </c>
      <c r="K120" s="276">
        <v>1168.9000000000001</v>
      </c>
      <c r="L120" s="276">
        <v>1156.2</v>
      </c>
      <c r="M120" s="276">
        <v>66.581530000000001</v>
      </c>
    </row>
    <row r="121" spans="1:13">
      <c r="A121" s="300">
        <v>112</v>
      </c>
      <c r="B121" s="276" t="s">
        <v>127</v>
      </c>
      <c r="C121" s="276">
        <v>95.4</v>
      </c>
      <c r="D121" s="278">
        <v>95.8</v>
      </c>
      <c r="E121" s="278">
        <v>94.6</v>
      </c>
      <c r="F121" s="278">
        <v>93.8</v>
      </c>
      <c r="G121" s="278">
        <v>92.6</v>
      </c>
      <c r="H121" s="278">
        <v>96.6</v>
      </c>
      <c r="I121" s="278">
        <v>97.800000000000011</v>
      </c>
      <c r="J121" s="278">
        <v>98.6</v>
      </c>
      <c r="K121" s="276">
        <v>97</v>
      </c>
      <c r="L121" s="276">
        <v>95</v>
      </c>
      <c r="M121" s="276">
        <v>166.45931999999999</v>
      </c>
    </row>
    <row r="122" spans="1:13">
      <c r="A122" s="300">
        <v>113</v>
      </c>
      <c r="B122" s="276" t="s">
        <v>262</v>
      </c>
      <c r="C122" s="276">
        <v>2162.1999999999998</v>
      </c>
      <c r="D122" s="278">
        <v>2175.0166666666669</v>
      </c>
      <c r="E122" s="278">
        <v>2090.2333333333336</v>
      </c>
      <c r="F122" s="278">
        <v>2018.2666666666669</v>
      </c>
      <c r="G122" s="278">
        <v>1933.4833333333336</v>
      </c>
      <c r="H122" s="278">
        <v>2246.9833333333336</v>
      </c>
      <c r="I122" s="278">
        <v>2331.7666666666673</v>
      </c>
      <c r="J122" s="278">
        <v>2403.7333333333336</v>
      </c>
      <c r="K122" s="276">
        <v>2259.8000000000002</v>
      </c>
      <c r="L122" s="276">
        <v>2103.0500000000002</v>
      </c>
      <c r="M122" s="276">
        <v>5.2928100000000002</v>
      </c>
    </row>
    <row r="123" spans="1:13">
      <c r="A123" s="300">
        <v>114</v>
      </c>
      <c r="B123" s="276" t="s">
        <v>2931</v>
      </c>
      <c r="C123" s="276">
        <v>1424.85</v>
      </c>
      <c r="D123" s="278">
        <v>1428.7333333333333</v>
      </c>
      <c r="E123" s="278">
        <v>1416.3666666666668</v>
      </c>
      <c r="F123" s="278">
        <v>1407.8833333333334</v>
      </c>
      <c r="G123" s="278">
        <v>1395.5166666666669</v>
      </c>
      <c r="H123" s="278">
        <v>1437.2166666666667</v>
      </c>
      <c r="I123" s="278">
        <v>1449.583333333333</v>
      </c>
      <c r="J123" s="278">
        <v>1458.0666666666666</v>
      </c>
      <c r="K123" s="276">
        <v>1441.1</v>
      </c>
      <c r="L123" s="276">
        <v>1420.25</v>
      </c>
      <c r="M123" s="276">
        <v>13.275230000000001</v>
      </c>
    </row>
    <row r="124" spans="1:13">
      <c r="A124" s="300">
        <v>115</v>
      </c>
      <c r="B124" s="276" t="s">
        <v>128</v>
      </c>
      <c r="C124" s="276">
        <v>213.05</v>
      </c>
      <c r="D124" s="278">
        <v>213.13333333333333</v>
      </c>
      <c r="E124" s="278">
        <v>211.16666666666666</v>
      </c>
      <c r="F124" s="278">
        <v>209.28333333333333</v>
      </c>
      <c r="G124" s="278">
        <v>207.31666666666666</v>
      </c>
      <c r="H124" s="278">
        <v>215.01666666666665</v>
      </c>
      <c r="I124" s="278">
        <v>216.98333333333335</v>
      </c>
      <c r="J124" s="278">
        <v>218.86666666666665</v>
      </c>
      <c r="K124" s="276">
        <v>215.1</v>
      </c>
      <c r="L124" s="276">
        <v>211.25</v>
      </c>
      <c r="M124" s="276">
        <v>223.86185</v>
      </c>
    </row>
    <row r="125" spans="1:13">
      <c r="A125" s="300">
        <v>116</v>
      </c>
      <c r="B125" s="276" t="s">
        <v>129</v>
      </c>
      <c r="C125" s="276">
        <v>278.10000000000002</v>
      </c>
      <c r="D125" s="278">
        <v>280.18333333333334</v>
      </c>
      <c r="E125" s="278">
        <v>273.4666666666667</v>
      </c>
      <c r="F125" s="278">
        <v>268.83333333333337</v>
      </c>
      <c r="G125" s="278">
        <v>262.11666666666673</v>
      </c>
      <c r="H125" s="278">
        <v>284.81666666666666</v>
      </c>
      <c r="I125" s="278">
        <v>291.53333333333325</v>
      </c>
      <c r="J125" s="278">
        <v>296.16666666666663</v>
      </c>
      <c r="K125" s="276">
        <v>286.89999999999998</v>
      </c>
      <c r="L125" s="276">
        <v>275.55</v>
      </c>
      <c r="M125" s="276">
        <v>73.362030000000004</v>
      </c>
    </row>
    <row r="126" spans="1:13">
      <c r="A126" s="300">
        <v>117</v>
      </c>
      <c r="B126" s="276" t="s">
        <v>263</v>
      </c>
      <c r="C126" s="276">
        <v>68.400000000000006</v>
      </c>
      <c r="D126" s="278">
        <v>69.5</v>
      </c>
      <c r="E126" s="278">
        <v>66.599999999999994</v>
      </c>
      <c r="F126" s="278">
        <v>64.8</v>
      </c>
      <c r="G126" s="278">
        <v>61.899999999999991</v>
      </c>
      <c r="H126" s="278">
        <v>71.3</v>
      </c>
      <c r="I126" s="278">
        <v>74.2</v>
      </c>
      <c r="J126" s="278">
        <v>76</v>
      </c>
      <c r="K126" s="276">
        <v>72.400000000000006</v>
      </c>
      <c r="L126" s="276">
        <v>67.7</v>
      </c>
      <c r="M126" s="276">
        <v>42.730370000000001</v>
      </c>
    </row>
    <row r="127" spans="1:13">
      <c r="A127" s="300">
        <v>118</v>
      </c>
      <c r="B127" s="276" t="s">
        <v>130</v>
      </c>
      <c r="C127" s="276">
        <v>366.2</v>
      </c>
      <c r="D127" s="278">
        <v>367.86666666666662</v>
      </c>
      <c r="E127" s="278">
        <v>362.38333333333321</v>
      </c>
      <c r="F127" s="278">
        <v>358.56666666666661</v>
      </c>
      <c r="G127" s="278">
        <v>353.0833333333332</v>
      </c>
      <c r="H127" s="278">
        <v>371.68333333333322</v>
      </c>
      <c r="I127" s="278">
        <v>377.16666666666669</v>
      </c>
      <c r="J127" s="278">
        <v>380.98333333333323</v>
      </c>
      <c r="K127" s="276">
        <v>373.35</v>
      </c>
      <c r="L127" s="276">
        <v>364.05</v>
      </c>
      <c r="M127" s="276">
        <v>45.01529</v>
      </c>
    </row>
    <row r="128" spans="1:13">
      <c r="A128" s="300">
        <v>119</v>
      </c>
      <c r="B128" s="276" t="s">
        <v>264</v>
      </c>
      <c r="C128" s="276">
        <v>788.5</v>
      </c>
      <c r="D128" s="278">
        <v>793.43333333333339</v>
      </c>
      <c r="E128" s="278">
        <v>777.56666666666683</v>
      </c>
      <c r="F128" s="278">
        <v>766.63333333333344</v>
      </c>
      <c r="G128" s="278">
        <v>750.76666666666688</v>
      </c>
      <c r="H128" s="278">
        <v>804.36666666666679</v>
      </c>
      <c r="I128" s="278">
        <v>820.23333333333335</v>
      </c>
      <c r="J128" s="278">
        <v>831.16666666666674</v>
      </c>
      <c r="K128" s="276">
        <v>809.3</v>
      </c>
      <c r="L128" s="276">
        <v>782.5</v>
      </c>
      <c r="M128" s="276">
        <v>1.65056</v>
      </c>
    </row>
    <row r="129" spans="1:13">
      <c r="A129" s="300">
        <v>120</v>
      </c>
      <c r="B129" s="276" t="s">
        <v>131</v>
      </c>
      <c r="C129" s="276">
        <v>2805</v>
      </c>
      <c r="D129" s="278">
        <v>2806.7666666666664</v>
      </c>
      <c r="E129" s="278">
        <v>2689.5333333333328</v>
      </c>
      <c r="F129" s="278">
        <v>2574.0666666666666</v>
      </c>
      <c r="G129" s="278">
        <v>2456.833333333333</v>
      </c>
      <c r="H129" s="278">
        <v>2922.2333333333327</v>
      </c>
      <c r="I129" s="278">
        <v>3039.4666666666662</v>
      </c>
      <c r="J129" s="278">
        <v>3154.9333333333325</v>
      </c>
      <c r="K129" s="276">
        <v>2924</v>
      </c>
      <c r="L129" s="276">
        <v>2691.3</v>
      </c>
      <c r="M129" s="276">
        <v>69.506879999999995</v>
      </c>
    </row>
    <row r="130" spans="1:13">
      <c r="A130" s="300">
        <v>121</v>
      </c>
      <c r="B130" s="276" t="s">
        <v>133</v>
      </c>
      <c r="C130" s="276">
        <v>1965.45</v>
      </c>
      <c r="D130" s="278">
        <v>1959</v>
      </c>
      <c r="E130" s="278">
        <v>1949</v>
      </c>
      <c r="F130" s="278">
        <v>1932.55</v>
      </c>
      <c r="G130" s="278">
        <v>1922.55</v>
      </c>
      <c r="H130" s="278">
        <v>1975.45</v>
      </c>
      <c r="I130" s="278">
        <v>1985.45</v>
      </c>
      <c r="J130" s="278">
        <v>2001.9</v>
      </c>
      <c r="K130" s="276">
        <v>1969</v>
      </c>
      <c r="L130" s="276">
        <v>1942.55</v>
      </c>
      <c r="M130" s="276">
        <v>34.603700000000003</v>
      </c>
    </row>
    <row r="131" spans="1:13">
      <c r="A131" s="300">
        <v>122</v>
      </c>
      <c r="B131" s="276" t="s">
        <v>134</v>
      </c>
      <c r="C131" s="276">
        <v>92</v>
      </c>
      <c r="D131" s="278">
        <v>92.2</v>
      </c>
      <c r="E131" s="278">
        <v>90.9</v>
      </c>
      <c r="F131" s="278">
        <v>89.8</v>
      </c>
      <c r="G131" s="278">
        <v>88.5</v>
      </c>
      <c r="H131" s="278">
        <v>93.300000000000011</v>
      </c>
      <c r="I131" s="278">
        <v>94.6</v>
      </c>
      <c r="J131" s="278">
        <v>95.700000000000017</v>
      </c>
      <c r="K131" s="276">
        <v>93.5</v>
      </c>
      <c r="L131" s="276">
        <v>91.1</v>
      </c>
      <c r="M131" s="276">
        <v>99.295659999999998</v>
      </c>
    </row>
    <row r="132" spans="1:13">
      <c r="A132" s="300">
        <v>123</v>
      </c>
      <c r="B132" s="276" t="s">
        <v>358</v>
      </c>
      <c r="C132" s="276">
        <v>2155.9499999999998</v>
      </c>
      <c r="D132" s="278">
        <v>2166.0333333333333</v>
      </c>
      <c r="E132" s="278">
        <v>2134.0666666666666</v>
      </c>
      <c r="F132" s="278">
        <v>2112.1833333333334</v>
      </c>
      <c r="G132" s="278">
        <v>2080.2166666666667</v>
      </c>
      <c r="H132" s="278">
        <v>2187.9166666666665</v>
      </c>
      <c r="I132" s="278">
        <v>2219.8833333333328</v>
      </c>
      <c r="J132" s="278">
        <v>2241.7666666666664</v>
      </c>
      <c r="K132" s="276">
        <v>2198</v>
      </c>
      <c r="L132" s="276">
        <v>2144.15</v>
      </c>
      <c r="M132" s="276">
        <v>1.25549</v>
      </c>
    </row>
    <row r="133" spans="1:13">
      <c r="A133" s="300">
        <v>124</v>
      </c>
      <c r="B133" s="276" t="s">
        <v>135</v>
      </c>
      <c r="C133" s="276">
        <v>377.35</v>
      </c>
      <c r="D133" s="278">
        <v>379.45</v>
      </c>
      <c r="E133" s="278">
        <v>373.4</v>
      </c>
      <c r="F133" s="278">
        <v>369.45</v>
      </c>
      <c r="G133" s="278">
        <v>363.4</v>
      </c>
      <c r="H133" s="278">
        <v>383.4</v>
      </c>
      <c r="I133" s="278">
        <v>389.45000000000005</v>
      </c>
      <c r="J133" s="278">
        <v>393.4</v>
      </c>
      <c r="K133" s="276">
        <v>385.5</v>
      </c>
      <c r="L133" s="276">
        <v>375.5</v>
      </c>
      <c r="M133" s="276">
        <v>52.147399999999998</v>
      </c>
    </row>
    <row r="134" spans="1:13">
      <c r="A134" s="300">
        <v>125</v>
      </c>
      <c r="B134" s="276" t="s">
        <v>136</v>
      </c>
      <c r="C134" s="276">
        <v>1278.8</v>
      </c>
      <c r="D134" s="278">
        <v>1272.2833333333335</v>
      </c>
      <c r="E134" s="278">
        <v>1260.5666666666671</v>
      </c>
      <c r="F134" s="278">
        <v>1242.3333333333335</v>
      </c>
      <c r="G134" s="278">
        <v>1230.616666666667</v>
      </c>
      <c r="H134" s="278">
        <v>1290.5166666666671</v>
      </c>
      <c r="I134" s="278">
        <v>1302.2333333333338</v>
      </c>
      <c r="J134" s="278">
        <v>1320.4666666666672</v>
      </c>
      <c r="K134" s="276">
        <v>1284</v>
      </c>
      <c r="L134" s="276">
        <v>1254.05</v>
      </c>
      <c r="M134" s="276">
        <v>53.452570000000001</v>
      </c>
    </row>
    <row r="135" spans="1:13">
      <c r="A135" s="300">
        <v>126</v>
      </c>
      <c r="B135" s="276" t="s">
        <v>266</v>
      </c>
      <c r="C135" s="276">
        <v>3306</v>
      </c>
      <c r="D135" s="278">
        <v>3304.4</v>
      </c>
      <c r="E135" s="278">
        <v>3289.8</v>
      </c>
      <c r="F135" s="278">
        <v>3273.6</v>
      </c>
      <c r="G135" s="278">
        <v>3259</v>
      </c>
      <c r="H135" s="278">
        <v>3320.6000000000004</v>
      </c>
      <c r="I135" s="278">
        <v>3335.2</v>
      </c>
      <c r="J135" s="278">
        <v>3351.4000000000005</v>
      </c>
      <c r="K135" s="276">
        <v>3319</v>
      </c>
      <c r="L135" s="276">
        <v>3288.2</v>
      </c>
      <c r="M135" s="276">
        <v>2.8206000000000002</v>
      </c>
    </row>
    <row r="136" spans="1:13">
      <c r="A136" s="300">
        <v>127</v>
      </c>
      <c r="B136" s="276" t="s">
        <v>265</v>
      </c>
      <c r="C136" s="276">
        <v>1962.45</v>
      </c>
      <c r="D136" s="278">
        <v>1932.8166666666666</v>
      </c>
      <c r="E136" s="278">
        <v>1865.6333333333332</v>
      </c>
      <c r="F136" s="278">
        <v>1768.8166666666666</v>
      </c>
      <c r="G136" s="278">
        <v>1701.6333333333332</v>
      </c>
      <c r="H136" s="278">
        <v>2029.6333333333332</v>
      </c>
      <c r="I136" s="278">
        <v>2096.8166666666666</v>
      </c>
      <c r="J136" s="278">
        <v>2193.6333333333332</v>
      </c>
      <c r="K136" s="276">
        <v>2000</v>
      </c>
      <c r="L136" s="276">
        <v>1836</v>
      </c>
      <c r="M136" s="276">
        <v>9.4298800000000007</v>
      </c>
    </row>
    <row r="137" spans="1:13">
      <c r="A137" s="300">
        <v>128</v>
      </c>
      <c r="B137" s="276" t="s">
        <v>137</v>
      </c>
      <c r="C137" s="276">
        <v>970.5</v>
      </c>
      <c r="D137" s="278">
        <v>971.83333333333337</v>
      </c>
      <c r="E137" s="278">
        <v>959.16666666666674</v>
      </c>
      <c r="F137" s="278">
        <v>947.83333333333337</v>
      </c>
      <c r="G137" s="278">
        <v>935.16666666666674</v>
      </c>
      <c r="H137" s="278">
        <v>983.16666666666674</v>
      </c>
      <c r="I137" s="278">
        <v>995.83333333333348</v>
      </c>
      <c r="J137" s="278">
        <v>1007.1666666666667</v>
      </c>
      <c r="K137" s="276">
        <v>984.5</v>
      </c>
      <c r="L137" s="276">
        <v>960.5</v>
      </c>
      <c r="M137" s="276">
        <v>52.647190000000002</v>
      </c>
    </row>
    <row r="138" spans="1:13">
      <c r="A138" s="300">
        <v>129</v>
      </c>
      <c r="B138" s="276" t="s">
        <v>138</v>
      </c>
      <c r="C138" s="276">
        <v>730.65</v>
      </c>
      <c r="D138" s="278">
        <v>731.48333333333323</v>
      </c>
      <c r="E138" s="278">
        <v>724.51666666666642</v>
      </c>
      <c r="F138" s="278">
        <v>718.38333333333321</v>
      </c>
      <c r="G138" s="278">
        <v>711.4166666666664</v>
      </c>
      <c r="H138" s="278">
        <v>737.61666666666645</v>
      </c>
      <c r="I138" s="278">
        <v>744.58333333333337</v>
      </c>
      <c r="J138" s="278">
        <v>750.71666666666647</v>
      </c>
      <c r="K138" s="276">
        <v>738.45</v>
      </c>
      <c r="L138" s="276">
        <v>725.35</v>
      </c>
      <c r="M138" s="276">
        <v>36.305529999999997</v>
      </c>
    </row>
    <row r="139" spans="1:13">
      <c r="A139" s="300">
        <v>130</v>
      </c>
      <c r="B139" s="276" t="s">
        <v>139</v>
      </c>
      <c r="C139" s="276">
        <v>177.05</v>
      </c>
      <c r="D139" s="278">
        <v>178.29999999999998</v>
      </c>
      <c r="E139" s="278">
        <v>174.84999999999997</v>
      </c>
      <c r="F139" s="278">
        <v>172.64999999999998</v>
      </c>
      <c r="G139" s="278">
        <v>169.19999999999996</v>
      </c>
      <c r="H139" s="278">
        <v>180.49999999999997</v>
      </c>
      <c r="I139" s="278">
        <v>183.94999999999996</v>
      </c>
      <c r="J139" s="278">
        <v>186.14999999999998</v>
      </c>
      <c r="K139" s="276">
        <v>181.75</v>
      </c>
      <c r="L139" s="276">
        <v>176.1</v>
      </c>
      <c r="M139" s="276">
        <v>77.176540000000003</v>
      </c>
    </row>
    <row r="140" spans="1:13">
      <c r="A140" s="300">
        <v>131</v>
      </c>
      <c r="B140" s="276" t="s">
        <v>140</v>
      </c>
      <c r="C140" s="276">
        <v>174.1</v>
      </c>
      <c r="D140" s="278">
        <v>174.51666666666665</v>
      </c>
      <c r="E140" s="278">
        <v>172.23333333333329</v>
      </c>
      <c r="F140" s="278">
        <v>170.36666666666665</v>
      </c>
      <c r="G140" s="278">
        <v>168.08333333333329</v>
      </c>
      <c r="H140" s="278">
        <v>176.3833333333333</v>
      </c>
      <c r="I140" s="278">
        <v>178.66666666666666</v>
      </c>
      <c r="J140" s="278">
        <v>180.5333333333333</v>
      </c>
      <c r="K140" s="276">
        <v>176.8</v>
      </c>
      <c r="L140" s="276">
        <v>172.65</v>
      </c>
      <c r="M140" s="276">
        <v>46.206789999999998</v>
      </c>
    </row>
    <row r="141" spans="1:13">
      <c r="A141" s="300">
        <v>132</v>
      </c>
      <c r="B141" s="276" t="s">
        <v>141</v>
      </c>
      <c r="C141" s="276">
        <v>413.3</v>
      </c>
      <c r="D141" s="278">
        <v>412.41666666666669</v>
      </c>
      <c r="E141" s="278">
        <v>409.93333333333339</v>
      </c>
      <c r="F141" s="278">
        <v>406.56666666666672</v>
      </c>
      <c r="G141" s="278">
        <v>404.08333333333343</v>
      </c>
      <c r="H141" s="278">
        <v>415.78333333333336</v>
      </c>
      <c r="I141" s="278">
        <v>418.26666666666659</v>
      </c>
      <c r="J141" s="278">
        <v>421.63333333333333</v>
      </c>
      <c r="K141" s="276">
        <v>414.9</v>
      </c>
      <c r="L141" s="276">
        <v>409.05</v>
      </c>
      <c r="M141" s="276">
        <v>17.80735</v>
      </c>
    </row>
    <row r="142" spans="1:13">
      <c r="A142" s="300">
        <v>133</v>
      </c>
      <c r="B142" s="276" t="s">
        <v>142</v>
      </c>
      <c r="C142" s="276">
        <v>7694</v>
      </c>
      <c r="D142" s="278">
        <v>7716.9666666666672</v>
      </c>
      <c r="E142" s="278">
        <v>7602.0333333333347</v>
      </c>
      <c r="F142" s="278">
        <v>7510.0666666666675</v>
      </c>
      <c r="G142" s="278">
        <v>7395.133333333335</v>
      </c>
      <c r="H142" s="278">
        <v>7808.9333333333343</v>
      </c>
      <c r="I142" s="278">
        <v>7923.8666666666668</v>
      </c>
      <c r="J142" s="278">
        <v>8015.8333333333339</v>
      </c>
      <c r="K142" s="276">
        <v>7831.9</v>
      </c>
      <c r="L142" s="276">
        <v>7625</v>
      </c>
      <c r="M142" s="276">
        <v>7.3407499999999999</v>
      </c>
    </row>
    <row r="143" spans="1:13">
      <c r="A143" s="300">
        <v>134</v>
      </c>
      <c r="B143" s="276" t="s">
        <v>143</v>
      </c>
      <c r="C143" s="276">
        <v>583.54999999999995</v>
      </c>
      <c r="D143" s="278">
        <v>588.48333333333335</v>
      </c>
      <c r="E143" s="278">
        <v>577.26666666666665</v>
      </c>
      <c r="F143" s="278">
        <v>570.98333333333335</v>
      </c>
      <c r="G143" s="278">
        <v>559.76666666666665</v>
      </c>
      <c r="H143" s="278">
        <v>594.76666666666665</v>
      </c>
      <c r="I143" s="278">
        <v>605.98333333333335</v>
      </c>
      <c r="J143" s="278">
        <v>612.26666666666665</v>
      </c>
      <c r="K143" s="276">
        <v>599.70000000000005</v>
      </c>
      <c r="L143" s="276">
        <v>582.20000000000005</v>
      </c>
      <c r="M143" s="276">
        <v>19.162739999999999</v>
      </c>
    </row>
    <row r="144" spans="1:13">
      <c r="A144" s="300">
        <v>135</v>
      </c>
      <c r="B144" s="276" t="s">
        <v>144</v>
      </c>
      <c r="C144" s="276">
        <v>658.5</v>
      </c>
      <c r="D144" s="278">
        <v>658.1</v>
      </c>
      <c r="E144" s="278">
        <v>644.5</v>
      </c>
      <c r="F144" s="278">
        <v>630.5</v>
      </c>
      <c r="G144" s="278">
        <v>616.9</v>
      </c>
      <c r="H144" s="278">
        <v>672.1</v>
      </c>
      <c r="I144" s="278">
        <v>685.70000000000016</v>
      </c>
      <c r="J144" s="278">
        <v>699.7</v>
      </c>
      <c r="K144" s="276">
        <v>671.7</v>
      </c>
      <c r="L144" s="276">
        <v>644.1</v>
      </c>
      <c r="M144" s="276">
        <v>43.997019999999999</v>
      </c>
    </row>
    <row r="145" spans="1:13">
      <c r="A145" s="300">
        <v>136</v>
      </c>
      <c r="B145" s="276" t="s">
        <v>145</v>
      </c>
      <c r="C145" s="276">
        <v>1042.45</v>
      </c>
      <c r="D145" s="278">
        <v>1049.8500000000001</v>
      </c>
      <c r="E145" s="278">
        <v>1032.8000000000002</v>
      </c>
      <c r="F145" s="278">
        <v>1023.1500000000001</v>
      </c>
      <c r="G145" s="278">
        <v>1006.1000000000001</v>
      </c>
      <c r="H145" s="278">
        <v>1059.5000000000002</v>
      </c>
      <c r="I145" s="278">
        <v>1076.55</v>
      </c>
      <c r="J145" s="278">
        <v>1086.2000000000003</v>
      </c>
      <c r="K145" s="276">
        <v>1066.9000000000001</v>
      </c>
      <c r="L145" s="276">
        <v>1040.2</v>
      </c>
      <c r="M145" s="276">
        <v>4.4515399999999996</v>
      </c>
    </row>
    <row r="146" spans="1:13">
      <c r="A146" s="300">
        <v>137</v>
      </c>
      <c r="B146" s="276" t="s">
        <v>146</v>
      </c>
      <c r="C146" s="276">
        <v>1452.1</v>
      </c>
      <c r="D146" s="278">
        <v>1456.95</v>
      </c>
      <c r="E146" s="278">
        <v>1441.4</v>
      </c>
      <c r="F146" s="278">
        <v>1430.7</v>
      </c>
      <c r="G146" s="278">
        <v>1415.15</v>
      </c>
      <c r="H146" s="278">
        <v>1467.65</v>
      </c>
      <c r="I146" s="278">
        <v>1483.1999999999998</v>
      </c>
      <c r="J146" s="278">
        <v>1493.9</v>
      </c>
      <c r="K146" s="276">
        <v>1472.5</v>
      </c>
      <c r="L146" s="276">
        <v>1446.25</v>
      </c>
      <c r="M146" s="276">
        <v>5.7305700000000002</v>
      </c>
    </row>
    <row r="147" spans="1:13">
      <c r="A147" s="300">
        <v>138</v>
      </c>
      <c r="B147" s="276" t="s">
        <v>147</v>
      </c>
      <c r="C147" s="276">
        <v>158.30000000000001</v>
      </c>
      <c r="D147" s="278">
        <v>159.4</v>
      </c>
      <c r="E147" s="278">
        <v>156.30000000000001</v>
      </c>
      <c r="F147" s="278">
        <v>154.30000000000001</v>
      </c>
      <c r="G147" s="278">
        <v>151.20000000000002</v>
      </c>
      <c r="H147" s="278">
        <v>161.4</v>
      </c>
      <c r="I147" s="278">
        <v>164.49999999999997</v>
      </c>
      <c r="J147" s="278">
        <v>166.5</v>
      </c>
      <c r="K147" s="276">
        <v>162.5</v>
      </c>
      <c r="L147" s="276">
        <v>157.4</v>
      </c>
      <c r="M147" s="276">
        <v>187.63722999999999</v>
      </c>
    </row>
    <row r="148" spans="1:13">
      <c r="A148" s="300">
        <v>139</v>
      </c>
      <c r="B148" s="276" t="s">
        <v>268</v>
      </c>
      <c r="C148" s="276">
        <v>1339.75</v>
      </c>
      <c r="D148" s="278">
        <v>1350.25</v>
      </c>
      <c r="E148" s="278">
        <v>1322</v>
      </c>
      <c r="F148" s="278">
        <v>1304.25</v>
      </c>
      <c r="G148" s="278">
        <v>1276</v>
      </c>
      <c r="H148" s="278">
        <v>1368</v>
      </c>
      <c r="I148" s="278">
        <v>1396.25</v>
      </c>
      <c r="J148" s="278">
        <v>1414</v>
      </c>
      <c r="K148" s="276">
        <v>1378.5</v>
      </c>
      <c r="L148" s="276">
        <v>1332.5</v>
      </c>
      <c r="M148" s="276">
        <v>4.4270800000000001</v>
      </c>
    </row>
    <row r="149" spans="1:13">
      <c r="A149" s="300">
        <v>140</v>
      </c>
      <c r="B149" s="276" t="s">
        <v>148</v>
      </c>
      <c r="C149" s="276">
        <v>77291.149999999994</v>
      </c>
      <c r="D149" s="278">
        <v>77819.150000000009</v>
      </c>
      <c r="E149" s="278">
        <v>76472.000000000015</v>
      </c>
      <c r="F149" s="278">
        <v>75652.850000000006</v>
      </c>
      <c r="G149" s="278">
        <v>74305.700000000012</v>
      </c>
      <c r="H149" s="278">
        <v>78638.300000000017</v>
      </c>
      <c r="I149" s="278">
        <v>79985.450000000012</v>
      </c>
      <c r="J149" s="278">
        <v>80804.60000000002</v>
      </c>
      <c r="K149" s="276">
        <v>79166.3</v>
      </c>
      <c r="L149" s="276">
        <v>77000</v>
      </c>
      <c r="M149" s="276">
        <v>0.19833000000000001</v>
      </c>
    </row>
    <row r="150" spans="1:13">
      <c r="A150" s="300">
        <v>141</v>
      </c>
      <c r="B150" s="276" t="s">
        <v>267</v>
      </c>
      <c r="C150" s="276">
        <v>36</v>
      </c>
      <c r="D150" s="278">
        <v>36.166666666666664</v>
      </c>
      <c r="E150" s="278">
        <v>35.133333333333326</v>
      </c>
      <c r="F150" s="278">
        <v>34.266666666666659</v>
      </c>
      <c r="G150" s="278">
        <v>33.23333333333332</v>
      </c>
      <c r="H150" s="278">
        <v>37.033333333333331</v>
      </c>
      <c r="I150" s="278">
        <v>38.066666666666677</v>
      </c>
      <c r="J150" s="278">
        <v>38.933333333333337</v>
      </c>
      <c r="K150" s="276">
        <v>37.200000000000003</v>
      </c>
      <c r="L150" s="276">
        <v>35.299999999999997</v>
      </c>
      <c r="M150" s="276">
        <v>48.685839999999999</v>
      </c>
    </row>
    <row r="151" spans="1:13">
      <c r="A151" s="300">
        <v>142</v>
      </c>
      <c r="B151" s="276" t="s">
        <v>149</v>
      </c>
      <c r="C151" s="276">
        <v>1218.5</v>
      </c>
      <c r="D151" s="278">
        <v>1221.9166666666667</v>
      </c>
      <c r="E151" s="278">
        <v>1209.7833333333335</v>
      </c>
      <c r="F151" s="278">
        <v>1201.0666666666668</v>
      </c>
      <c r="G151" s="278">
        <v>1188.9333333333336</v>
      </c>
      <c r="H151" s="278">
        <v>1230.6333333333334</v>
      </c>
      <c r="I151" s="278">
        <v>1242.7666666666667</v>
      </c>
      <c r="J151" s="278">
        <v>1251.4833333333333</v>
      </c>
      <c r="K151" s="276">
        <v>1234.05</v>
      </c>
      <c r="L151" s="276">
        <v>1213.2</v>
      </c>
      <c r="M151" s="276">
        <v>14.84226</v>
      </c>
    </row>
    <row r="152" spans="1:13">
      <c r="A152" s="300">
        <v>143</v>
      </c>
      <c r="B152" s="276" t="s">
        <v>3161</v>
      </c>
      <c r="C152" s="276">
        <v>314.3</v>
      </c>
      <c r="D152" s="278">
        <v>314.8</v>
      </c>
      <c r="E152" s="278">
        <v>310.5</v>
      </c>
      <c r="F152" s="278">
        <v>306.7</v>
      </c>
      <c r="G152" s="278">
        <v>302.39999999999998</v>
      </c>
      <c r="H152" s="278">
        <v>318.60000000000002</v>
      </c>
      <c r="I152" s="278">
        <v>322.90000000000009</v>
      </c>
      <c r="J152" s="278">
        <v>326.70000000000005</v>
      </c>
      <c r="K152" s="276">
        <v>319.10000000000002</v>
      </c>
      <c r="L152" s="276">
        <v>311</v>
      </c>
      <c r="M152" s="276">
        <v>15.752509999999999</v>
      </c>
    </row>
    <row r="153" spans="1:13">
      <c r="A153" s="300">
        <v>144</v>
      </c>
      <c r="B153" s="276" t="s">
        <v>269</v>
      </c>
      <c r="C153" s="276">
        <v>941.15</v>
      </c>
      <c r="D153" s="278">
        <v>945.13333333333333</v>
      </c>
      <c r="E153" s="278">
        <v>934.01666666666665</v>
      </c>
      <c r="F153" s="278">
        <v>926.88333333333333</v>
      </c>
      <c r="G153" s="278">
        <v>915.76666666666665</v>
      </c>
      <c r="H153" s="278">
        <v>952.26666666666665</v>
      </c>
      <c r="I153" s="278">
        <v>963.38333333333321</v>
      </c>
      <c r="J153" s="278">
        <v>970.51666666666665</v>
      </c>
      <c r="K153" s="276">
        <v>956.25</v>
      </c>
      <c r="L153" s="276">
        <v>938</v>
      </c>
      <c r="M153" s="276">
        <v>2.4601500000000001</v>
      </c>
    </row>
    <row r="154" spans="1:13">
      <c r="A154" s="300">
        <v>145</v>
      </c>
      <c r="B154" s="276" t="s">
        <v>150</v>
      </c>
      <c r="C154" s="276">
        <v>43.35</v>
      </c>
      <c r="D154" s="278">
        <v>43.79999999999999</v>
      </c>
      <c r="E154" s="278">
        <v>42.59999999999998</v>
      </c>
      <c r="F154" s="278">
        <v>41.849999999999987</v>
      </c>
      <c r="G154" s="278">
        <v>40.649999999999977</v>
      </c>
      <c r="H154" s="278">
        <v>44.549999999999983</v>
      </c>
      <c r="I154" s="278">
        <v>45.749999999999986</v>
      </c>
      <c r="J154" s="278">
        <v>46.499999999999986</v>
      </c>
      <c r="K154" s="276">
        <v>45</v>
      </c>
      <c r="L154" s="276">
        <v>43.05</v>
      </c>
      <c r="M154" s="276">
        <v>221.50396000000001</v>
      </c>
    </row>
    <row r="155" spans="1:13">
      <c r="A155" s="300">
        <v>146</v>
      </c>
      <c r="B155" s="276" t="s">
        <v>261</v>
      </c>
      <c r="C155" s="276">
        <v>4560.75</v>
      </c>
      <c r="D155" s="278">
        <v>4585.5166666666664</v>
      </c>
      <c r="E155" s="278">
        <v>4506.0333333333328</v>
      </c>
      <c r="F155" s="278">
        <v>4451.3166666666666</v>
      </c>
      <c r="G155" s="278">
        <v>4371.833333333333</v>
      </c>
      <c r="H155" s="278">
        <v>4640.2333333333327</v>
      </c>
      <c r="I155" s="278">
        <v>4719.7166666666662</v>
      </c>
      <c r="J155" s="278">
        <v>4774.4333333333325</v>
      </c>
      <c r="K155" s="276">
        <v>4665</v>
      </c>
      <c r="L155" s="276">
        <v>4530.8</v>
      </c>
      <c r="M155" s="276">
        <v>3.2910400000000002</v>
      </c>
    </row>
    <row r="156" spans="1:13">
      <c r="A156" s="300">
        <v>147</v>
      </c>
      <c r="B156" s="276" t="s">
        <v>153</v>
      </c>
      <c r="C156" s="276">
        <v>18305.349999999999</v>
      </c>
      <c r="D156" s="278">
        <v>18279.100000000002</v>
      </c>
      <c r="E156" s="278">
        <v>18163.050000000003</v>
      </c>
      <c r="F156" s="278">
        <v>18020.75</v>
      </c>
      <c r="G156" s="278">
        <v>17904.7</v>
      </c>
      <c r="H156" s="278">
        <v>18421.400000000005</v>
      </c>
      <c r="I156" s="278">
        <v>18537.45</v>
      </c>
      <c r="J156" s="278">
        <v>18679.750000000007</v>
      </c>
      <c r="K156" s="276">
        <v>18395.150000000001</v>
      </c>
      <c r="L156" s="276">
        <v>18136.8</v>
      </c>
      <c r="M156" s="276">
        <v>0.98104000000000002</v>
      </c>
    </row>
    <row r="157" spans="1:13">
      <c r="A157" s="300">
        <v>148</v>
      </c>
      <c r="B157" s="276" t="s">
        <v>270</v>
      </c>
      <c r="C157" s="276">
        <v>23.05</v>
      </c>
      <c r="D157" s="278">
        <v>23.25</v>
      </c>
      <c r="E157" s="278">
        <v>22.75</v>
      </c>
      <c r="F157" s="278">
        <v>22.45</v>
      </c>
      <c r="G157" s="278">
        <v>21.95</v>
      </c>
      <c r="H157" s="278">
        <v>23.55</v>
      </c>
      <c r="I157" s="278">
        <v>24.05</v>
      </c>
      <c r="J157" s="278">
        <v>24.35</v>
      </c>
      <c r="K157" s="276">
        <v>23.75</v>
      </c>
      <c r="L157" s="276">
        <v>22.95</v>
      </c>
      <c r="M157" s="276">
        <v>106.62354000000001</v>
      </c>
    </row>
    <row r="158" spans="1:13">
      <c r="A158" s="300">
        <v>149</v>
      </c>
      <c r="B158" s="276" t="s">
        <v>155</v>
      </c>
      <c r="C158" s="276">
        <v>115.6</v>
      </c>
      <c r="D158" s="278">
        <v>115.96666666666665</v>
      </c>
      <c r="E158" s="278">
        <v>114.0333333333333</v>
      </c>
      <c r="F158" s="278">
        <v>112.46666666666665</v>
      </c>
      <c r="G158" s="278">
        <v>110.5333333333333</v>
      </c>
      <c r="H158" s="278">
        <v>117.5333333333333</v>
      </c>
      <c r="I158" s="278">
        <v>119.46666666666667</v>
      </c>
      <c r="J158" s="278">
        <v>121.0333333333333</v>
      </c>
      <c r="K158" s="276">
        <v>117.9</v>
      </c>
      <c r="L158" s="276">
        <v>114.4</v>
      </c>
      <c r="M158" s="276">
        <v>108.57331000000001</v>
      </c>
    </row>
    <row r="159" spans="1:13">
      <c r="A159" s="300">
        <v>150</v>
      </c>
      <c r="B159" s="276" t="s">
        <v>156</v>
      </c>
      <c r="C159" s="276">
        <v>104.45</v>
      </c>
      <c r="D159" s="278">
        <v>104.7</v>
      </c>
      <c r="E159" s="278">
        <v>103.75</v>
      </c>
      <c r="F159" s="278">
        <v>103.05</v>
      </c>
      <c r="G159" s="278">
        <v>102.1</v>
      </c>
      <c r="H159" s="278">
        <v>105.4</v>
      </c>
      <c r="I159" s="278">
        <v>106.35000000000002</v>
      </c>
      <c r="J159" s="278">
        <v>107.05000000000001</v>
      </c>
      <c r="K159" s="276">
        <v>105.65</v>
      </c>
      <c r="L159" s="276">
        <v>104</v>
      </c>
      <c r="M159" s="276">
        <v>168.40984</v>
      </c>
    </row>
    <row r="160" spans="1:13">
      <c r="A160" s="300">
        <v>151</v>
      </c>
      <c r="B160" s="276" t="s">
        <v>271</v>
      </c>
      <c r="C160" s="276">
        <v>558.9</v>
      </c>
      <c r="D160" s="278">
        <v>550.94999999999993</v>
      </c>
      <c r="E160" s="278">
        <v>537.94999999999982</v>
      </c>
      <c r="F160" s="278">
        <v>516.99999999999989</v>
      </c>
      <c r="G160" s="278">
        <v>503.99999999999977</v>
      </c>
      <c r="H160" s="278">
        <v>571.89999999999986</v>
      </c>
      <c r="I160" s="278">
        <v>584.90000000000009</v>
      </c>
      <c r="J160" s="278">
        <v>605.84999999999991</v>
      </c>
      <c r="K160" s="276">
        <v>563.95000000000005</v>
      </c>
      <c r="L160" s="276">
        <v>530</v>
      </c>
      <c r="M160" s="276">
        <v>8.2648299999999999</v>
      </c>
    </row>
    <row r="161" spans="1:13">
      <c r="A161" s="300">
        <v>152</v>
      </c>
      <c r="B161" s="276" t="s">
        <v>272</v>
      </c>
      <c r="C161" s="276">
        <v>3134.35</v>
      </c>
      <c r="D161" s="278">
        <v>3131.9500000000003</v>
      </c>
      <c r="E161" s="278">
        <v>3104.9000000000005</v>
      </c>
      <c r="F161" s="278">
        <v>3075.4500000000003</v>
      </c>
      <c r="G161" s="278">
        <v>3048.4000000000005</v>
      </c>
      <c r="H161" s="278">
        <v>3161.4000000000005</v>
      </c>
      <c r="I161" s="278">
        <v>3188.4500000000007</v>
      </c>
      <c r="J161" s="278">
        <v>3217.9000000000005</v>
      </c>
      <c r="K161" s="276">
        <v>3159</v>
      </c>
      <c r="L161" s="276">
        <v>3102.5</v>
      </c>
      <c r="M161" s="276">
        <v>0.27784999999999999</v>
      </c>
    </row>
    <row r="162" spans="1:13">
      <c r="A162" s="300">
        <v>153</v>
      </c>
      <c r="B162" s="276" t="s">
        <v>157</v>
      </c>
      <c r="C162" s="276">
        <v>114.15</v>
      </c>
      <c r="D162" s="278">
        <v>115.10000000000001</v>
      </c>
      <c r="E162" s="278">
        <v>111.10000000000002</v>
      </c>
      <c r="F162" s="278">
        <v>108.05000000000001</v>
      </c>
      <c r="G162" s="278">
        <v>104.05000000000003</v>
      </c>
      <c r="H162" s="278">
        <v>118.15000000000002</v>
      </c>
      <c r="I162" s="278">
        <v>122.14999999999999</v>
      </c>
      <c r="J162" s="278">
        <v>125.20000000000002</v>
      </c>
      <c r="K162" s="276">
        <v>119.1</v>
      </c>
      <c r="L162" s="276">
        <v>112.05</v>
      </c>
      <c r="M162" s="276">
        <v>26.05115</v>
      </c>
    </row>
    <row r="163" spans="1:13">
      <c r="A163" s="300">
        <v>154</v>
      </c>
      <c r="B163" s="276" t="s">
        <v>158</v>
      </c>
      <c r="C163" s="276">
        <v>101.5</v>
      </c>
      <c r="D163" s="278">
        <v>102.60000000000001</v>
      </c>
      <c r="E163" s="278">
        <v>99.600000000000023</v>
      </c>
      <c r="F163" s="278">
        <v>97.700000000000017</v>
      </c>
      <c r="G163" s="278">
        <v>94.700000000000031</v>
      </c>
      <c r="H163" s="278">
        <v>104.50000000000001</v>
      </c>
      <c r="I163" s="278">
        <v>107.49999999999999</v>
      </c>
      <c r="J163" s="278">
        <v>109.4</v>
      </c>
      <c r="K163" s="276">
        <v>105.6</v>
      </c>
      <c r="L163" s="276">
        <v>100.7</v>
      </c>
      <c r="M163" s="276">
        <v>418.8143</v>
      </c>
    </row>
    <row r="164" spans="1:13">
      <c r="A164" s="300">
        <v>155</v>
      </c>
      <c r="B164" s="276" t="s">
        <v>159</v>
      </c>
      <c r="C164" s="276">
        <v>27244</v>
      </c>
      <c r="D164" s="278">
        <v>27031.066666666666</v>
      </c>
      <c r="E164" s="278">
        <v>26112.933333333331</v>
      </c>
      <c r="F164" s="278">
        <v>24981.866666666665</v>
      </c>
      <c r="G164" s="278">
        <v>24063.73333333333</v>
      </c>
      <c r="H164" s="278">
        <v>28162.133333333331</v>
      </c>
      <c r="I164" s="278">
        <v>29080.266666666663</v>
      </c>
      <c r="J164" s="278">
        <v>30211.333333333332</v>
      </c>
      <c r="K164" s="276">
        <v>27949.200000000001</v>
      </c>
      <c r="L164" s="276">
        <v>25900</v>
      </c>
      <c r="M164" s="276">
        <v>2.4622299999999999</v>
      </c>
    </row>
    <row r="165" spans="1:13">
      <c r="A165" s="300">
        <v>156</v>
      </c>
      <c r="B165" s="276" t="s">
        <v>160</v>
      </c>
      <c r="C165" s="276">
        <v>1441.6</v>
      </c>
      <c r="D165" s="278">
        <v>1453.7</v>
      </c>
      <c r="E165" s="278">
        <v>1423.5500000000002</v>
      </c>
      <c r="F165" s="278">
        <v>1405.5000000000002</v>
      </c>
      <c r="G165" s="278">
        <v>1375.3500000000004</v>
      </c>
      <c r="H165" s="278">
        <v>1471.75</v>
      </c>
      <c r="I165" s="278">
        <v>1501.9</v>
      </c>
      <c r="J165" s="278">
        <v>1519.9499999999998</v>
      </c>
      <c r="K165" s="276">
        <v>1483.85</v>
      </c>
      <c r="L165" s="276">
        <v>1435.65</v>
      </c>
      <c r="M165" s="276">
        <v>16.004829999999998</v>
      </c>
    </row>
    <row r="166" spans="1:13">
      <c r="A166" s="300">
        <v>157</v>
      </c>
      <c r="B166" s="276" t="s">
        <v>161</v>
      </c>
      <c r="C166" s="276">
        <v>259.35000000000002</v>
      </c>
      <c r="D166" s="278">
        <v>260.7166666666667</v>
      </c>
      <c r="E166" s="278">
        <v>256.68333333333339</v>
      </c>
      <c r="F166" s="278">
        <v>254.01666666666671</v>
      </c>
      <c r="G166" s="278">
        <v>249.98333333333341</v>
      </c>
      <c r="H166" s="278">
        <v>263.38333333333338</v>
      </c>
      <c r="I166" s="278">
        <v>267.41666666666669</v>
      </c>
      <c r="J166" s="278">
        <v>270.08333333333337</v>
      </c>
      <c r="K166" s="276">
        <v>264.75</v>
      </c>
      <c r="L166" s="276">
        <v>258.05</v>
      </c>
      <c r="M166" s="276">
        <v>31.079190000000001</v>
      </c>
    </row>
    <row r="167" spans="1:13">
      <c r="A167" s="300">
        <v>158</v>
      </c>
      <c r="B167" s="276" t="s">
        <v>162</v>
      </c>
      <c r="C167" s="276">
        <v>118.45</v>
      </c>
      <c r="D167" s="278">
        <v>119.11666666666667</v>
      </c>
      <c r="E167" s="278">
        <v>117.33333333333334</v>
      </c>
      <c r="F167" s="278">
        <v>116.21666666666667</v>
      </c>
      <c r="G167" s="278">
        <v>114.43333333333334</v>
      </c>
      <c r="H167" s="278">
        <v>120.23333333333335</v>
      </c>
      <c r="I167" s="278">
        <v>122.01666666666668</v>
      </c>
      <c r="J167" s="278">
        <v>123.13333333333335</v>
      </c>
      <c r="K167" s="276">
        <v>120.9</v>
      </c>
      <c r="L167" s="276">
        <v>118</v>
      </c>
      <c r="M167" s="276">
        <v>36.20919</v>
      </c>
    </row>
    <row r="168" spans="1:13">
      <c r="A168" s="300">
        <v>159</v>
      </c>
      <c r="B168" s="276" t="s">
        <v>275</v>
      </c>
      <c r="C168" s="276">
        <v>5246.85</v>
      </c>
      <c r="D168" s="278">
        <v>5243.95</v>
      </c>
      <c r="E168" s="278">
        <v>5222.8999999999996</v>
      </c>
      <c r="F168" s="278">
        <v>5198.95</v>
      </c>
      <c r="G168" s="278">
        <v>5177.8999999999996</v>
      </c>
      <c r="H168" s="278">
        <v>5267.9</v>
      </c>
      <c r="I168" s="278">
        <v>5288.9500000000007</v>
      </c>
      <c r="J168" s="278">
        <v>5312.9</v>
      </c>
      <c r="K168" s="276">
        <v>5265</v>
      </c>
      <c r="L168" s="276">
        <v>5220</v>
      </c>
      <c r="M168" s="276">
        <v>0.65229999999999999</v>
      </c>
    </row>
    <row r="169" spans="1:13">
      <c r="A169" s="300">
        <v>160</v>
      </c>
      <c r="B169" s="276" t="s">
        <v>277</v>
      </c>
      <c r="C169" s="276">
        <v>11179.55</v>
      </c>
      <c r="D169" s="278">
        <v>11201.1</v>
      </c>
      <c r="E169" s="278">
        <v>11033.75</v>
      </c>
      <c r="F169" s="278">
        <v>10887.949999999999</v>
      </c>
      <c r="G169" s="278">
        <v>10720.599999999999</v>
      </c>
      <c r="H169" s="278">
        <v>11346.900000000001</v>
      </c>
      <c r="I169" s="278">
        <v>11514.250000000004</v>
      </c>
      <c r="J169" s="278">
        <v>11660.050000000003</v>
      </c>
      <c r="K169" s="276">
        <v>11368.45</v>
      </c>
      <c r="L169" s="276">
        <v>11055.3</v>
      </c>
      <c r="M169" s="276">
        <v>7.041E-2</v>
      </c>
    </row>
    <row r="170" spans="1:13">
      <c r="A170" s="300">
        <v>161</v>
      </c>
      <c r="B170" s="276" t="s">
        <v>163</v>
      </c>
      <c r="C170" s="276">
        <v>1629.65</v>
      </c>
      <c r="D170" s="278">
        <v>1636</v>
      </c>
      <c r="E170" s="278">
        <v>1620</v>
      </c>
      <c r="F170" s="278">
        <v>1610.35</v>
      </c>
      <c r="G170" s="278">
        <v>1594.35</v>
      </c>
      <c r="H170" s="278">
        <v>1645.65</v>
      </c>
      <c r="I170" s="278">
        <v>1661.65</v>
      </c>
      <c r="J170" s="278">
        <v>1671.3000000000002</v>
      </c>
      <c r="K170" s="276">
        <v>1652</v>
      </c>
      <c r="L170" s="276">
        <v>1626.35</v>
      </c>
      <c r="M170" s="276">
        <v>8.4617500000000003</v>
      </c>
    </row>
    <row r="171" spans="1:13">
      <c r="A171" s="300">
        <v>162</v>
      </c>
      <c r="B171" s="276" t="s">
        <v>273</v>
      </c>
      <c r="C171" s="276">
        <v>2264.9499999999998</v>
      </c>
      <c r="D171" s="278">
        <v>2273.1</v>
      </c>
      <c r="E171" s="278">
        <v>2232.85</v>
      </c>
      <c r="F171" s="278">
        <v>2200.75</v>
      </c>
      <c r="G171" s="278">
        <v>2160.5</v>
      </c>
      <c r="H171" s="278">
        <v>2305.1999999999998</v>
      </c>
      <c r="I171" s="278">
        <v>2345.4499999999998</v>
      </c>
      <c r="J171" s="278">
        <v>2377.5499999999997</v>
      </c>
      <c r="K171" s="276">
        <v>2313.35</v>
      </c>
      <c r="L171" s="276">
        <v>2241</v>
      </c>
      <c r="M171" s="276">
        <v>3.7347299999999999</v>
      </c>
    </row>
    <row r="172" spans="1:13">
      <c r="A172" s="300">
        <v>163</v>
      </c>
      <c r="B172" s="276" t="s">
        <v>164</v>
      </c>
      <c r="C172" s="276">
        <v>37</v>
      </c>
      <c r="D172" s="278">
        <v>37.366666666666667</v>
      </c>
      <c r="E172" s="278">
        <v>36.383333333333333</v>
      </c>
      <c r="F172" s="278">
        <v>35.766666666666666</v>
      </c>
      <c r="G172" s="278">
        <v>34.783333333333331</v>
      </c>
      <c r="H172" s="278">
        <v>37.983333333333334</v>
      </c>
      <c r="I172" s="278">
        <v>38.966666666666669</v>
      </c>
      <c r="J172" s="278">
        <v>39.583333333333336</v>
      </c>
      <c r="K172" s="276">
        <v>38.35</v>
      </c>
      <c r="L172" s="276">
        <v>36.75</v>
      </c>
      <c r="M172" s="276">
        <v>668.72649999999999</v>
      </c>
    </row>
    <row r="173" spans="1:13">
      <c r="A173" s="300">
        <v>164</v>
      </c>
      <c r="B173" s="276" t="s">
        <v>274</v>
      </c>
      <c r="C173" s="276">
        <v>373.9</v>
      </c>
      <c r="D173" s="278">
        <v>375.66666666666669</v>
      </c>
      <c r="E173" s="278">
        <v>370.33333333333337</v>
      </c>
      <c r="F173" s="278">
        <v>366.76666666666671</v>
      </c>
      <c r="G173" s="278">
        <v>361.43333333333339</v>
      </c>
      <c r="H173" s="278">
        <v>379.23333333333335</v>
      </c>
      <c r="I173" s="278">
        <v>384.56666666666672</v>
      </c>
      <c r="J173" s="278">
        <v>388.13333333333333</v>
      </c>
      <c r="K173" s="276">
        <v>381</v>
      </c>
      <c r="L173" s="276">
        <v>372.1</v>
      </c>
      <c r="M173" s="276">
        <v>1.4307000000000001</v>
      </c>
    </row>
    <row r="174" spans="1:13">
      <c r="A174" s="300">
        <v>165</v>
      </c>
      <c r="B174" s="276" t="s">
        <v>491</v>
      </c>
      <c r="C174" s="276">
        <v>1049.8</v>
      </c>
      <c r="D174" s="278">
        <v>1050.3</v>
      </c>
      <c r="E174" s="278">
        <v>1030.8</v>
      </c>
      <c r="F174" s="278">
        <v>1011.8</v>
      </c>
      <c r="G174" s="278">
        <v>992.3</v>
      </c>
      <c r="H174" s="278">
        <v>1069.3</v>
      </c>
      <c r="I174" s="278">
        <v>1088.8</v>
      </c>
      <c r="J174" s="278">
        <v>1107.8</v>
      </c>
      <c r="K174" s="276">
        <v>1069.8</v>
      </c>
      <c r="L174" s="276">
        <v>1031.3</v>
      </c>
      <c r="M174" s="276">
        <v>7.4327699999999997</v>
      </c>
    </row>
    <row r="175" spans="1:13">
      <c r="A175" s="300">
        <v>166</v>
      </c>
      <c r="B175" s="276" t="s">
        <v>165</v>
      </c>
      <c r="C175" s="276">
        <v>193.3</v>
      </c>
      <c r="D175" s="278">
        <v>193.43333333333337</v>
      </c>
      <c r="E175" s="278">
        <v>191.46666666666673</v>
      </c>
      <c r="F175" s="278">
        <v>189.63333333333335</v>
      </c>
      <c r="G175" s="278">
        <v>187.66666666666671</v>
      </c>
      <c r="H175" s="278">
        <v>195.26666666666674</v>
      </c>
      <c r="I175" s="278">
        <v>197.23333333333338</v>
      </c>
      <c r="J175" s="278">
        <v>199.06666666666675</v>
      </c>
      <c r="K175" s="276">
        <v>195.4</v>
      </c>
      <c r="L175" s="276">
        <v>191.6</v>
      </c>
      <c r="M175" s="276">
        <v>129.70536999999999</v>
      </c>
    </row>
    <row r="176" spans="1:13">
      <c r="A176" s="300">
        <v>167</v>
      </c>
      <c r="B176" s="276" t="s">
        <v>276</v>
      </c>
      <c r="C176" s="276">
        <v>274.35000000000002</v>
      </c>
      <c r="D176" s="278">
        <v>275.70000000000005</v>
      </c>
      <c r="E176" s="278">
        <v>270.85000000000008</v>
      </c>
      <c r="F176" s="278">
        <v>267.35000000000002</v>
      </c>
      <c r="G176" s="278">
        <v>262.50000000000006</v>
      </c>
      <c r="H176" s="278">
        <v>279.2000000000001</v>
      </c>
      <c r="I176" s="278">
        <v>284.05</v>
      </c>
      <c r="J176" s="278">
        <v>287.55000000000013</v>
      </c>
      <c r="K176" s="276">
        <v>280.55</v>
      </c>
      <c r="L176" s="276">
        <v>272.2</v>
      </c>
      <c r="M176" s="276">
        <v>3.5642200000000002</v>
      </c>
    </row>
    <row r="177" spans="1:13">
      <c r="A177" s="300">
        <v>168</v>
      </c>
      <c r="B177" s="276" t="s">
        <v>278</v>
      </c>
      <c r="C177" s="276">
        <v>486.9</v>
      </c>
      <c r="D177" s="278">
        <v>487.9666666666667</v>
      </c>
      <c r="E177" s="278">
        <v>480.93333333333339</v>
      </c>
      <c r="F177" s="278">
        <v>474.9666666666667</v>
      </c>
      <c r="G177" s="278">
        <v>467.93333333333339</v>
      </c>
      <c r="H177" s="278">
        <v>493.93333333333339</v>
      </c>
      <c r="I177" s="278">
        <v>500.9666666666667</v>
      </c>
      <c r="J177" s="278">
        <v>506.93333333333339</v>
      </c>
      <c r="K177" s="276">
        <v>495</v>
      </c>
      <c r="L177" s="276">
        <v>482</v>
      </c>
      <c r="M177" s="276">
        <v>0.82277999999999996</v>
      </c>
    </row>
    <row r="178" spans="1:13">
      <c r="A178" s="300">
        <v>169</v>
      </c>
      <c r="B178" s="276" t="s">
        <v>279</v>
      </c>
      <c r="C178" s="276">
        <v>485.75</v>
      </c>
      <c r="D178" s="278">
        <v>486.13333333333338</v>
      </c>
      <c r="E178" s="278">
        <v>476.26666666666677</v>
      </c>
      <c r="F178" s="278">
        <v>466.78333333333336</v>
      </c>
      <c r="G178" s="278">
        <v>456.91666666666674</v>
      </c>
      <c r="H178" s="278">
        <v>495.61666666666679</v>
      </c>
      <c r="I178" s="278">
        <v>505.48333333333346</v>
      </c>
      <c r="J178" s="278">
        <v>514.96666666666681</v>
      </c>
      <c r="K178" s="276">
        <v>496</v>
      </c>
      <c r="L178" s="276">
        <v>476.65</v>
      </c>
      <c r="M178" s="276">
        <v>2.8670599999999999</v>
      </c>
    </row>
    <row r="179" spans="1:13">
      <c r="A179" s="300">
        <v>170</v>
      </c>
      <c r="B179" s="276" t="s">
        <v>167</v>
      </c>
      <c r="C179" s="276">
        <v>840.25</v>
      </c>
      <c r="D179" s="278">
        <v>848.26666666666677</v>
      </c>
      <c r="E179" s="278">
        <v>828.53333333333353</v>
      </c>
      <c r="F179" s="278">
        <v>816.81666666666672</v>
      </c>
      <c r="G179" s="278">
        <v>797.08333333333348</v>
      </c>
      <c r="H179" s="278">
        <v>859.98333333333358</v>
      </c>
      <c r="I179" s="278">
        <v>879.71666666666692</v>
      </c>
      <c r="J179" s="278">
        <v>891.43333333333362</v>
      </c>
      <c r="K179" s="276">
        <v>868</v>
      </c>
      <c r="L179" s="276">
        <v>836.55</v>
      </c>
      <c r="M179" s="276">
        <v>7.4709399999999997</v>
      </c>
    </row>
    <row r="180" spans="1:13">
      <c r="A180" s="300">
        <v>171</v>
      </c>
      <c r="B180" s="276" t="s">
        <v>168</v>
      </c>
      <c r="C180" s="276">
        <v>236.8</v>
      </c>
      <c r="D180" s="278">
        <v>238.04999999999998</v>
      </c>
      <c r="E180" s="278">
        <v>233.34999999999997</v>
      </c>
      <c r="F180" s="278">
        <v>229.89999999999998</v>
      </c>
      <c r="G180" s="278">
        <v>225.19999999999996</v>
      </c>
      <c r="H180" s="278">
        <v>241.49999999999997</v>
      </c>
      <c r="I180" s="278">
        <v>246.19999999999996</v>
      </c>
      <c r="J180" s="278">
        <v>249.64999999999998</v>
      </c>
      <c r="K180" s="276">
        <v>242.75</v>
      </c>
      <c r="L180" s="276">
        <v>234.6</v>
      </c>
      <c r="M180" s="276">
        <v>85.229680000000002</v>
      </c>
    </row>
    <row r="181" spans="1:13">
      <c r="A181" s="300">
        <v>172</v>
      </c>
      <c r="B181" s="276" t="s">
        <v>169</v>
      </c>
      <c r="C181" s="276">
        <v>137.75</v>
      </c>
      <c r="D181" s="278">
        <v>138.85</v>
      </c>
      <c r="E181" s="278">
        <v>135.89999999999998</v>
      </c>
      <c r="F181" s="278">
        <v>134.04999999999998</v>
      </c>
      <c r="G181" s="278">
        <v>131.09999999999997</v>
      </c>
      <c r="H181" s="278">
        <v>140.69999999999999</v>
      </c>
      <c r="I181" s="278">
        <v>143.64999999999998</v>
      </c>
      <c r="J181" s="278">
        <v>145.5</v>
      </c>
      <c r="K181" s="276">
        <v>141.80000000000001</v>
      </c>
      <c r="L181" s="276">
        <v>137</v>
      </c>
      <c r="M181" s="276">
        <v>64.289640000000006</v>
      </c>
    </row>
    <row r="182" spans="1:13">
      <c r="A182" s="300">
        <v>173</v>
      </c>
      <c r="B182" s="276" t="s">
        <v>170</v>
      </c>
      <c r="C182" s="276">
        <v>1985.6</v>
      </c>
      <c r="D182" s="278">
        <v>1989.25</v>
      </c>
      <c r="E182" s="278">
        <v>1973.5</v>
      </c>
      <c r="F182" s="278">
        <v>1961.4</v>
      </c>
      <c r="G182" s="278">
        <v>1945.65</v>
      </c>
      <c r="H182" s="278">
        <v>2001.35</v>
      </c>
      <c r="I182" s="278">
        <v>2017.1</v>
      </c>
      <c r="J182" s="278">
        <v>2029.1999999999998</v>
      </c>
      <c r="K182" s="276">
        <v>2005</v>
      </c>
      <c r="L182" s="276">
        <v>1977.15</v>
      </c>
      <c r="M182" s="276">
        <v>93.464600000000004</v>
      </c>
    </row>
    <row r="183" spans="1:13">
      <c r="A183" s="300">
        <v>174</v>
      </c>
      <c r="B183" s="276" t="s">
        <v>171</v>
      </c>
      <c r="C183" s="276">
        <v>57.55</v>
      </c>
      <c r="D183" s="278">
        <v>58.333333333333336</v>
      </c>
      <c r="E183" s="278">
        <v>56.31666666666667</v>
      </c>
      <c r="F183" s="278">
        <v>55.083333333333336</v>
      </c>
      <c r="G183" s="278">
        <v>53.06666666666667</v>
      </c>
      <c r="H183" s="278">
        <v>59.56666666666667</v>
      </c>
      <c r="I183" s="278">
        <v>61.583333333333336</v>
      </c>
      <c r="J183" s="278">
        <v>62.81666666666667</v>
      </c>
      <c r="K183" s="276">
        <v>60.35</v>
      </c>
      <c r="L183" s="276">
        <v>57.1</v>
      </c>
      <c r="M183" s="276">
        <v>709.27030000000002</v>
      </c>
    </row>
    <row r="184" spans="1:13">
      <c r="A184" s="300">
        <v>175</v>
      </c>
      <c r="B184" s="276" t="s">
        <v>3523</v>
      </c>
      <c r="C184" s="276">
        <v>840.3</v>
      </c>
      <c r="D184" s="278">
        <v>835.65</v>
      </c>
      <c r="E184" s="278">
        <v>828.8</v>
      </c>
      <c r="F184" s="278">
        <v>817.3</v>
      </c>
      <c r="G184" s="278">
        <v>810.44999999999993</v>
      </c>
      <c r="H184" s="278">
        <v>847.15</v>
      </c>
      <c r="I184" s="278">
        <v>854.00000000000011</v>
      </c>
      <c r="J184" s="278">
        <v>865.5</v>
      </c>
      <c r="K184" s="276">
        <v>842.5</v>
      </c>
      <c r="L184" s="276">
        <v>824.15</v>
      </c>
      <c r="M184" s="276">
        <v>14.61961</v>
      </c>
    </row>
    <row r="185" spans="1:13">
      <c r="A185" s="300">
        <v>176</v>
      </c>
      <c r="B185" s="276" t="s">
        <v>280</v>
      </c>
      <c r="C185" s="276">
        <v>856.35</v>
      </c>
      <c r="D185" s="278">
        <v>857.94999999999993</v>
      </c>
      <c r="E185" s="278">
        <v>849.99999999999989</v>
      </c>
      <c r="F185" s="278">
        <v>843.65</v>
      </c>
      <c r="G185" s="278">
        <v>835.69999999999993</v>
      </c>
      <c r="H185" s="278">
        <v>864.29999999999984</v>
      </c>
      <c r="I185" s="278">
        <v>872.24999999999989</v>
      </c>
      <c r="J185" s="278">
        <v>878.5999999999998</v>
      </c>
      <c r="K185" s="276">
        <v>865.9</v>
      </c>
      <c r="L185" s="276">
        <v>851.6</v>
      </c>
      <c r="M185" s="276">
        <v>16.50113</v>
      </c>
    </row>
    <row r="186" spans="1:13">
      <c r="A186" s="300">
        <v>177</v>
      </c>
      <c r="B186" s="276" t="s">
        <v>172</v>
      </c>
      <c r="C186" s="276">
        <v>267.7</v>
      </c>
      <c r="D186" s="278">
        <v>268.84999999999997</v>
      </c>
      <c r="E186" s="278">
        <v>265.54999999999995</v>
      </c>
      <c r="F186" s="278">
        <v>263.39999999999998</v>
      </c>
      <c r="G186" s="278">
        <v>260.09999999999997</v>
      </c>
      <c r="H186" s="278">
        <v>270.99999999999994</v>
      </c>
      <c r="I186" s="278">
        <v>274.3</v>
      </c>
      <c r="J186" s="278">
        <v>276.44999999999993</v>
      </c>
      <c r="K186" s="276">
        <v>272.14999999999998</v>
      </c>
      <c r="L186" s="276">
        <v>266.7</v>
      </c>
      <c r="M186" s="276">
        <v>259.04698999999999</v>
      </c>
    </row>
    <row r="187" spans="1:13">
      <c r="A187" s="300">
        <v>178</v>
      </c>
      <c r="B187" s="276" t="s">
        <v>173</v>
      </c>
      <c r="C187" s="276">
        <v>24510.400000000001</v>
      </c>
      <c r="D187" s="278">
        <v>24574.799999999999</v>
      </c>
      <c r="E187" s="278">
        <v>24250.6</v>
      </c>
      <c r="F187" s="278">
        <v>23990.799999999999</v>
      </c>
      <c r="G187" s="278">
        <v>23666.6</v>
      </c>
      <c r="H187" s="278">
        <v>24834.6</v>
      </c>
      <c r="I187" s="278">
        <v>25158.800000000003</v>
      </c>
      <c r="J187" s="278">
        <v>25418.6</v>
      </c>
      <c r="K187" s="276">
        <v>24899</v>
      </c>
      <c r="L187" s="276">
        <v>24315</v>
      </c>
      <c r="M187" s="276">
        <v>0.75261999999999996</v>
      </c>
    </row>
    <row r="188" spans="1:13">
      <c r="A188" s="300">
        <v>179</v>
      </c>
      <c r="B188" s="276" t="s">
        <v>174</v>
      </c>
      <c r="C188" s="276">
        <v>1526.3</v>
      </c>
      <c r="D188" s="278">
        <v>1535.8166666666668</v>
      </c>
      <c r="E188" s="278">
        <v>1508.6333333333337</v>
      </c>
      <c r="F188" s="278">
        <v>1490.9666666666669</v>
      </c>
      <c r="G188" s="278">
        <v>1463.7833333333338</v>
      </c>
      <c r="H188" s="278">
        <v>1553.4833333333336</v>
      </c>
      <c r="I188" s="278">
        <v>1580.6666666666665</v>
      </c>
      <c r="J188" s="278">
        <v>1598.3333333333335</v>
      </c>
      <c r="K188" s="276">
        <v>1563</v>
      </c>
      <c r="L188" s="276">
        <v>1518.15</v>
      </c>
      <c r="M188" s="276">
        <v>5.8104199999999997</v>
      </c>
    </row>
    <row r="189" spans="1:13">
      <c r="A189" s="300">
        <v>180</v>
      </c>
      <c r="B189" s="276" t="s">
        <v>175</v>
      </c>
      <c r="C189" s="276">
        <v>5529.6</v>
      </c>
      <c r="D189" s="278">
        <v>5475.2</v>
      </c>
      <c r="E189" s="278">
        <v>5366.4</v>
      </c>
      <c r="F189" s="278">
        <v>5203.2</v>
      </c>
      <c r="G189" s="278">
        <v>5094.3999999999996</v>
      </c>
      <c r="H189" s="278">
        <v>5638.4</v>
      </c>
      <c r="I189" s="278">
        <v>5747.2000000000007</v>
      </c>
      <c r="J189" s="278">
        <v>5910.4</v>
      </c>
      <c r="K189" s="276">
        <v>5584</v>
      </c>
      <c r="L189" s="276">
        <v>5312</v>
      </c>
      <c r="M189" s="276">
        <v>4.7170100000000001</v>
      </c>
    </row>
    <row r="190" spans="1:13">
      <c r="A190" s="300">
        <v>181</v>
      </c>
      <c r="B190" s="276" t="s">
        <v>176</v>
      </c>
      <c r="C190" s="276">
        <v>1056.5</v>
      </c>
      <c r="D190" s="278">
        <v>1061.3500000000001</v>
      </c>
      <c r="E190" s="278">
        <v>1046.6000000000004</v>
      </c>
      <c r="F190" s="278">
        <v>1036.7000000000003</v>
      </c>
      <c r="G190" s="278">
        <v>1021.9500000000005</v>
      </c>
      <c r="H190" s="278">
        <v>1071.2500000000002</v>
      </c>
      <c r="I190" s="278">
        <v>1085.9999999999998</v>
      </c>
      <c r="J190" s="278">
        <v>1095.9000000000001</v>
      </c>
      <c r="K190" s="276">
        <v>1076.0999999999999</v>
      </c>
      <c r="L190" s="276">
        <v>1051.45</v>
      </c>
      <c r="M190" s="276">
        <v>20.337440000000001</v>
      </c>
    </row>
    <row r="191" spans="1:13">
      <c r="A191" s="300">
        <v>182</v>
      </c>
      <c r="B191" s="276" t="s">
        <v>178</v>
      </c>
      <c r="C191" s="276">
        <v>571.35</v>
      </c>
      <c r="D191" s="278">
        <v>575.78333333333342</v>
      </c>
      <c r="E191" s="278">
        <v>565.26666666666688</v>
      </c>
      <c r="F191" s="278">
        <v>559.18333333333351</v>
      </c>
      <c r="G191" s="278">
        <v>548.66666666666697</v>
      </c>
      <c r="H191" s="278">
        <v>581.86666666666679</v>
      </c>
      <c r="I191" s="278">
        <v>592.38333333333344</v>
      </c>
      <c r="J191" s="278">
        <v>598.4666666666667</v>
      </c>
      <c r="K191" s="276">
        <v>586.29999999999995</v>
      </c>
      <c r="L191" s="276">
        <v>569.70000000000005</v>
      </c>
      <c r="M191" s="276">
        <v>90.259159999999994</v>
      </c>
    </row>
    <row r="192" spans="1:13">
      <c r="A192" s="300">
        <v>183</v>
      </c>
      <c r="B192" s="276" t="s">
        <v>179</v>
      </c>
      <c r="C192" s="276">
        <v>498.65</v>
      </c>
      <c r="D192" s="278">
        <v>503.75</v>
      </c>
      <c r="E192" s="278">
        <v>490</v>
      </c>
      <c r="F192" s="278">
        <v>481.35</v>
      </c>
      <c r="G192" s="278">
        <v>467.6</v>
      </c>
      <c r="H192" s="278">
        <v>512.4</v>
      </c>
      <c r="I192" s="278">
        <v>526.15</v>
      </c>
      <c r="J192" s="278">
        <v>534.79999999999995</v>
      </c>
      <c r="K192" s="276">
        <v>517.5</v>
      </c>
      <c r="L192" s="276">
        <v>495.1</v>
      </c>
      <c r="M192" s="276">
        <v>58.909990000000001</v>
      </c>
    </row>
    <row r="193" spans="1:13">
      <c r="A193" s="300">
        <v>184</v>
      </c>
      <c r="B193" s="276" t="s">
        <v>282</v>
      </c>
      <c r="C193" s="276">
        <v>617.9</v>
      </c>
      <c r="D193" s="278">
        <v>618.2833333333333</v>
      </c>
      <c r="E193" s="278">
        <v>611.61666666666656</v>
      </c>
      <c r="F193" s="278">
        <v>605.33333333333326</v>
      </c>
      <c r="G193" s="278">
        <v>598.66666666666652</v>
      </c>
      <c r="H193" s="278">
        <v>624.56666666666661</v>
      </c>
      <c r="I193" s="278">
        <v>631.23333333333335</v>
      </c>
      <c r="J193" s="278">
        <v>637.51666666666665</v>
      </c>
      <c r="K193" s="276">
        <v>624.95000000000005</v>
      </c>
      <c r="L193" s="276">
        <v>612</v>
      </c>
      <c r="M193" s="276">
        <v>5.64398</v>
      </c>
    </row>
    <row r="194" spans="1:13">
      <c r="A194" s="300">
        <v>185</v>
      </c>
      <c r="B194" s="276" t="s">
        <v>3464</v>
      </c>
      <c r="C194" s="276">
        <v>577.29999999999995</v>
      </c>
      <c r="D194" s="278">
        <v>582.08333333333326</v>
      </c>
      <c r="E194" s="278">
        <v>570.76666666666654</v>
      </c>
      <c r="F194" s="278">
        <v>564.23333333333323</v>
      </c>
      <c r="G194" s="278">
        <v>552.91666666666652</v>
      </c>
      <c r="H194" s="278">
        <v>588.61666666666656</v>
      </c>
      <c r="I194" s="278">
        <v>599.93333333333317</v>
      </c>
      <c r="J194" s="278">
        <v>606.46666666666658</v>
      </c>
      <c r="K194" s="276">
        <v>593.4</v>
      </c>
      <c r="L194" s="276">
        <v>575.54999999999995</v>
      </c>
      <c r="M194" s="276">
        <v>36.082430000000002</v>
      </c>
    </row>
    <row r="195" spans="1:13">
      <c r="A195" s="300">
        <v>186</v>
      </c>
      <c r="B195" s="276" t="s">
        <v>183</v>
      </c>
      <c r="C195" s="276">
        <v>181.7</v>
      </c>
      <c r="D195" s="278">
        <v>182.11666666666667</v>
      </c>
      <c r="E195" s="278">
        <v>180.23333333333335</v>
      </c>
      <c r="F195" s="278">
        <v>178.76666666666668</v>
      </c>
      <c r="G195" s="278">
        <v>176.88333333333335</v>
      </c>
      <c r="H195" s="278">
        <v>183.58333333333334</v>
      </c>
      <c r="I195" s="278">
        <v>185.46666666666667</v>
      </c>
      <c r="J195" s="278">
        <v>186.93333333333334</v>
      </c>
      <c r="K195" s="276">
        <v>184</v>
      </c>
      <c r="L195" s="276">
        <v>180.65</v>
      </c>
      <c r="M195" s="276">
        <v>341.01954000000001</v>
      </c>
    </row>
    <row r="196" spans="1:13">
      <c r="A196" s="300">
        <v>187</v>
      </c>
      <c r="B196" s="276" t="s">
        <v>185</v>
      </c>
      <c r="C196" s="276">
        <v>75.2</v>
      </c>
      <c r="D196" s="278">
        <v>75.516666666666666</v>
      </c>
      <c r="E196" s="278">
        <v>74.333333333333329</v>
      </c>
      <c r="F196" s="278">
        <v>73.466666666666669</v>
      </c>
      <c r="G196" s="278">
        <v>72.283333333333331</v>
      </c>
      <c r="H196" s="278">
        <v>76.383333333333326</v>
      </c>
      <c r="I196" s="278">
        <v>77.566666666666663</v>
      </c>
      <c r="J196" s="278">
        <v>78.433333333333323</v>
      </c>
      <c r="K196" s="276">
        <v>76.7</v>
      </c>
      <c r="L196" s="276">
        <v>74.650000000000006</v>
      </c>
      <c r="M196" s="276">
        <v>280.73185999999998</v>
      </c>
    </row>
    <row r="197" spans="1:13">
      <c r="A197" s="300">
        <v>188</v>
      </c>
      <c r="B197" s="267" t="s">
        <v>186</v>
      </c>
      <c r="C197" s="267">
        <v>635.29999999999995</v>
      </c>
      <c r="D197" s="307">
        <v>637.58333333333337</v>
      </c>
      <c r="E197" s="307">
        <v>629.16666666666674</v>
      </c>
      <c r="F197" s="307">
        <v>623.03333333333342</v>
      </c>
      <c r="G197" s="307">
        <v>614.61666666666679</v>
      </c>
      <c r="H197" s="307">
        <v>643.7166666666667</v>
      </c>
      <c r="I197" s="307">
        <v>652.13333333333344</v>
      </c>
      <c r="J197" s="307">
        <v>658.26666666666665</v>
      </c>
      <c r="K197" s="267">
        <v>646</v>
      </c>
      <c r="L197" s="267">
        <v>631.45000000000005</v>
      </c>
      <c r="M197" s="267">
        <v>79.651859999999999</v>
      </c>
    </row>
    <row r="198" spans="1:13">
      <c r="A198" s="300">
        <v>189</v>
      </c>
      <c r="B198" s="267" t="s">
        <v>187</v>
      </c>
      <c r="C198" s="267">
        <v>2838.2</v>
      </c>
      <c r="D198" s="307">
        <v>2832.2999999999997</v>
      </c>
      <c r="E198" s="307">
        <v>2810.8999999999996</v>
      </c>
      <c r="F198" s="307">
        <v>2783.6</v>
      </c>
      <c r="G198" s="307">
        <v>2762.2</v>
      </c>
      <c r="H198" s="307">
        <v>2859.5999999999995</v>
      </c>
      <c r="I198" s="307">
        <v>2881</v>
      </c>
      <c r="J198" s="307">
        <v>2908.2999999999993</v>
      </c>
      <c r="K198" s="267">
        <v>2853.7</v>
      </c>
      <c r="L198" s="267">
        <v>2805</v>
      </c>
      <c r="M198" s="267">
        <v>28.634599999999999</v>
      </c>
    </row>
    <row r="199" spans="1:13">
      <c r="A199" s="300">
        <v>190</v>
      </c>
      <c r="B199" s="267" t="s">
        <v>188</v>
      </c>
      <c r="C199" s="267">
        <v>930.1</v>
      </c>
      <c r="D199" s="307">
        <v>925.08333333333337</v>
      </c>
      <c r="E199" s="307">
        <v>917.41666666666674</v>
      </c>
      <c r="F199" s="307">
        <v>904.73333333333335</v>
      </c>
      <c r="G199" s="307">
        <v>897.06666666666672</v>
      </c>
      <c r="H199" s="307">
        <v>937.76666666666677</v>
      </c>
      <c r="I199" s="307">
        <v>945.43333333333351</v>
      </c>
      <c r="J199" s="307">
        <v>958.11666666666679</v>
      </c>
      <c r="K199" s="267">
        <v>932.75</v>
      </c>
      <c r="L199" s="267">
        <v>912.4</v>
      </c>
      <c r="M199" s="267">
        <v>27.0657</v>
      </c>
    </row>
    <row r="200" spans="1:13">
      <c r="A200" s="300">
        <v>191</v>
      </c>
      <c r="B200" s="267" t="s">
        <v>189</v>
      </c>
      <c r="C200" s="267">
        <v>1501.95</v>
      </c>
      <c r="D200" s="307">
        <v>1504.75</v>
      </c>
      <c r="E200" s="307">
        <v>1489.5</v>
      </c>
      <c r="F200" s="307">
        <v>1477.05</v>
      </c>
      <c r="G200" s="307">
        <v>1461.8</v>
      </c>
      <c r="H200" s="307">
        <v>1517.2</v>
      </c>
      <c r="I200" s="307">
        <v>1532.45</v>
      </c>
      <c r="J200" s="307">
        <v>1544.9</v>
      </c>
      <c r="K200" s="267">
        <v>1520</v>
      </c>
      <c r="L200" s="267">
        <v>1492.3</v>
      </c>
      <c r="M200" s="267">
        <v>19.5123</v>
      </c>
    </row>
    <row r="201" spans="1:13">
      <c r="A201" s="300">
        <v>192</v>
      </c>
      <c r="B201" s="267" t="s">
        <v>190</v>
      </c>
      <c r="C201" s="267">
        <v>2760.55</v>
      </c>
      <c r="D201" s="307">
        <v>2768.5166666666664</v>
      </c>
      <c r="E201" s="307">
        <v>2742.0333333333328</v>
      </c>
      <c r="F201" s="307">
        <v>2723.5166666666664</v>
      </c>
      <c r="G201" s="307">
        <v>2697.0333333333328</v>
      </c>
      <c r="H201" s="307">
        <v>2787.0333333333328</v>
      </c>
      <c r="I201" s="307">
        <v>2813.5166666666664</v>
      </c>
      <c r="J201" s="307">
        <v>2832.0333333333328</v>
      </c>
      <c r="K201" s="267">
        <v>2795</v>
      </c>
      <c r="L201" s="267">
        <v>2750</v>
      </c>
      <c r="M201" s="267">
        <v>2.9013800000000001</v>
      </c>
    </row>
    <row r="202" spans="1:13">
      <c r="A202" s="300">
        <v>193</v>
      </c>
      <c r="B202" s="267" t="s">
        <v>191</v>
      </c>
      <c r="C202" s="267">
        <v>326.35000000000002</v>
      </c>
      <c r="D202" s="307">
        <v>327.88333333333338</v>
      </c>
      <c r="E202" s="307">
        <v>323.66666666666674</v>
      </c>
      <c r="F202" s="307">
        <v>320.98333333333335</v>
      </c>
      <c r="G202" s="307">
        <v>316.76666666666671</v>
      </c>
      <c r="H202" s="307">
        <v>330.56666666666678</v>
      </c>
      <c r="I202" s="307">
        <v>334.78333333333336</v>
      </c>
      <c r="J202" s="307">
        <v>337.46666666666681</v>
      </c>
      <c r="K202" s="267">
        <v>332.1</v>
      </c>
      <c r="L202" s="267">
        <v>325.2</v>
      </c>
      <c r="M202" s="267">
        <v>12.71862</v>
      </c>
    </row>
    <row r="203" spans="1:13">
      <c r="A203" s="300">
        <v>194</v>
      </c>
      <c r="B203" s="267" t="s">
        <v>550</v>
      </c>
      <c r="C203" s="267">
        <v>701.2</v>
      </c>
      <c r="D203" s="307">
        <v>706.80000000000007</v>
      </c>
      <c r="E203" s="307">
        <v>692.60000000000014</v>
      </c>
      <c r="F203" s="307">
        <v>684.00000000000011</v>
      </c>
      <c r="G203" s="307">
        <v>669.80000000000018</v>
      </c>
      <c r="H203" s="307">
        <v>715.40000000000009</v>
      </c>
      <c r="I203" s="307">
        <v>729.60000000000014</v>
      </c>
      <c r="J203" s="307">
        <v>738.2</v>
      </c>
      <c r="K203" s="267">
        <v>721</v>
      </c>
      <c r="L203" s="267">
        <v>698.2</v>
      </c>
      <c r="M203" s="267">
        <v>10.15681</v>
      </c>
    </row>
    <row r="204" spans="1:13">
      <c r="A204" s="300">
        <v>195</v>
      </c>
      <c r="B204" s="267" t="s">
        <v>192</v>
      </c>
      <c r="C204" s="267">
        <v>490.05</v>
      </c>
      <c r="D204" s="307">
        <v>492.43333333333334</v>
      </c>
      <c r="E204" s="307">
        <v>484.81666666666666</v>
      </c>
      <c r="F204" s="307">
        <v>479.58333333333331</v>
      </c>
      <c r="G204" s="307">
        <v>471.96666666666664</v>
      </c>
      <c r="H204" s="307">
        <v>497.66666666666669</v>
      </c>
      <c r="I204" s="307">
        <v>505.28333333333336</v>
      </c>
      <c r="J204" s="307">
        <v>510.51666666666671</v>
      </c>
      <c r="K204" s="267">
        <v>500.05</v>
      </c>
      <c r="L204" s="267">
        <v>487.2</v>
      </c>
      <c r="M204" s="267">
        <v>28.458030000000001</v>
      </c>
    </row>
    <row r="205" spans="1:13">
      <c r="A205" s="300">
        <v>196</v>
      </c>
      <c r="B205" s="267" t="s">
        <v>193</v>
      </c>
      <c r="C205" s="267">
        <v>1144.2</v>
      </c>
      <c r="D205" s="307">
        <v>1150.3166666666666</v>
      </c>
      <c r="E205" s="307">
        <v>1126.8333333333333</v>
      </c>
      <c r="F205" s="307">
        <v>1109.4666666666667</v>
      </c>
      <c r="G205" s="307">
        <v>1085.9833333333333</v>
      </c>
      <c r="H205" s="307">
        <v>1167.6833333333332</v>
      </c>
      <c r="I205" s="307">
        <v>1191.1666666666667</v>
      </c>
      <c r="J205" s="307">
        <v>1208.5333333333331</v>
      </c>
      <c r="K205" s="267">
        <v>1173.8</v>
      </c>
      <c r="L205" s="267">
        <v>1132.95</v>
      </c>
      <c r="M205" s="267">
        <v>6.4705599999999999</v>
      </c>
    </row>
    <row r="206" spans="1:13">
      <c r="A206" s="300">
        <v>197</v>
      </c>
      <c r="B206" s="267" t="s">
        <v>195</v>
      </c>
      <c r="C206" s="267">
        <v>5171.8</v>
      </c>
      <c r="D206" s="307">
        <v>5172.4666666666662</v>
      </c>
      <c r="E206" s="307">
        <v>5125.9333333333325</v>
      </c>
      <c r="F206" s="307">
        <v>5080.0666666666666</v>
      </c>
      <c r="G206" s="307">
        <v>5033.5333333333328</v>
      </c>
      <c r="H206" s="307">
        <v>5218.3333333333321</v>
      </c>
      <c r="I206" s="307">
        <v>5264.8666666666668</v>
      </c>
      <c r="J206" s="307">
        <v>5310.7333333333318</v>
      </c>
      <c r="K206" s="267">
        <v>5219</v>
      </c>
      <c r="L206" s="267">
        <v>5126.6000000000004</v>
      </c>
      <c r="M206" s="267">
        <v>8.3493499999999994</v>
      </c>
    </row>
    <row r="207" spans="1:13">
      <c r="A207" s="300">
        <v>198</v>
      </c>
      <c r="B207" s="267" t="s">
        <v>196</v>
      </c>
      <c r="C207" s="267">
        <v>31.95</v>
      </c>
      <c r="D207" s="307">
        <v>32.199999999999996</v>
      </c>
      <c r="E207" s="307">
        <v>31.499999999999993</v>
      </c>
      <c r="F207" s="307">
        <v>31.049999999999997</v>
      </c>
      <c r="G207" s="307">
        <v>30.349999999999994</v>
      </c>
      <c r="H207" s="307">
        <v>32.649999999999991</v>
      </c>
      <c r="I207" s="307">
        <v>33.349999999999994</v>
      </c>
      <c r="J207" s="307">
        <v>33.79999999999999</v>
      </c>
      <c r="K207" s="267">
        <v>32.9</v>
      </c>
      <c r="L207" s="267">
        <v>31.75</v>
      </c>
      <c r="M207" s="267">
        <v>70.539109999999994</v>
      </c>
    </row>
    <row r="208" spans="1:13">
      <c r="A208" s="300">
        <v>199</v>
      </c>
      <c r="B208" s="267" t="s">
        <v>197</v>
      </c>
      <c r="C208" s="267">
        <v>455.4</v>
      </c>
      <c r="D208" s="307">
        <v>458.33333333333331</v>
      </c>
      <c r="E208" s="307">
        <v>450.26666666666665</v>
      </c>
      <c r="F208" s="307">
        <v>445.13333333333333</v>
      </c>
      <c r="G208" s="307">
        <v>437.06666666666666</v>
      </c>
      <c r="H208" s="307">
        <v>463.46666666666664</v>
      </c>
      <c r="I208" s="307">
        <v>471.53333333333336</v>
      </c>
      <c r="J208" s="307">
        <v>476.66666666666663</v>
      </c>
      <c r="K208" s="267">
        <v>466.4</v>
      </c>
      <c r="L208" s="267">
        <v>453.2</v>
      </c>
      <c r="M208" s="267">
        <v>73.628249999999994</v>
      </c>
    </row>
    <row r="209" spans="1:13">
      <c r="A209" s="300">
        <v>200</v>
      </c>
      <c r="B209" s="267" t="s">
        <v>563</v>
      </c>
      <c r="C209" s="267">
        <v>981.25</v>
      </c>
      <c r="D209" s="307">
        <v>981.2833333333333</v>
      </c>
      <c r="E209" s="307">
        <v>962.81666666666661</v>
      </c>
      <c r="F209" s="307">
        <v>944.38333333333333</v>
      </c>
      <c r="G209" s="307">
        <v>925.91666666666663</v>
      </c>
      <c r="H209" s="307">
        <v>999.71666666666658</v>
      </c>
      <c r="I209" s="307">
        <v>1018.1833333333333</v>
      </c>
      <c r="J209" s="307">
        <v>1036.6166666666666</v>
      </c>
      <c r="K209" s="267">
        <v>999.75</v>
      </c>
      <c r="L209" s="267">
        <v>962.85</v>
      </c>
      <c r="M209" s="267">
        <v>7.4511200000000004</v>
      </c>
    </row>
    <row r="210" spans="1:13">
      <c r="A210" s="300">
        <v>201</v>
      </c>
      <c r="B210" s="267" t="s">
        <v>284</v>
      </c>
      <c r="C210" s="267">
        <v>194.95</v>
      </c>
      <c r="D210" s="307">
        <v>195.71666666666667</v>
      </c>
      <c r="E210" s="307">
        <v>193.23333333333335</v>
      </c>
      <c r="F210" s="307">
        <v>191.51666666666668</v>
      </c>
      <c r="G210" s="307">
        <v>189.03333333333336</v>
      </c>
      <c r="H210" s="307">
        <v>197.43333333333334</v>
      </c>
      <c r="I210" s="307">
        <v>199.91666666666663</v>
      </c>
      <c r="J210" s="307">
        <v>201.63333333333333</v>
      </c>
      <c r="K210" s="267">
        <v>198.2</v>
      </c>
      <c r="L210" s="267">
        <v>194</v>
      </c>
      <c r="M210" s="267">
        <v>3.8318099999999999</v>
      </c>
    </row>
    <row r="211" spans="1:13">
      <c r="A211" s="300">
        <v>202</v>
      </c>
      <c r="B211" s="267" t="s">
        <v>199</v>
      </c>
      <c r="C211" s="267">
        <v>823.25</v>
      </c>
      <c r="D211" s="307">
        <v>829.5333333333333</v>
      </c>
      <c r="E211" s="307">
        <v>814.11666666666656</v>
      </c>
      <c r="F211" s="307">
        <v>804.98333333333323</v>
      </c>
      <c r="G211" s="307">
        <v>789.56666666666649</v>
      </c>
      <c r="H211" s="307">
        <v>838.66666666666663</v>
      </c>
      <c r="I211" s="307">
        <v>854.08333333333337</v>
      </c>
      <c r="J211" s="307">
        <v>863.2166666666667</v>
      </c>
      <c r="K211" s="267">
        <v>844.95</v>
      </c>
      <c r="L211" s="267">
        <v>820.4</v>
      </c>
      <c r="M211" s="267">
        <v>20.447089999999999</v>
      </c>
    </row>
    <row r="212" spans="1:13">
      <c r="A212" s="300">
        <v>203</v>
      </c>
      <c r="B212" s="267" t="s">
        <v>569</v>
      </c>
      <c r="C212" s="267">
        <v>2189.75</v>
      </c>
      <c r="D212" s="307">
        <v>2186.6166666666668</v>
      </c>
      <c r="E212" s="307">
        <v>2168.2333333333336</v>
      </c>
      <c r="F212" s="307">
        <v>2146.7166666666667</v>
      </c>
      <c r="G212" s="307">
        <v>2128.3333333333335</v>
      </c>
      <c r="H212" s="307">
        <v>2208.1333333333337</v>
      </c>
      <c r="I212" s="307">
        <v>2226.5166666666669</v>
      </c>
      <c r="J212" s="307">
        <v>2248.0333333333338</v>
      </c>
      <c r="K212" s="267">
        <v>2205</v>
      </c>
      <c r="L212" s="267">
        <v>2165.1</v>
      </c>
      <c r="M212" s="267">
        <v>1.20353</v>
      </c>
    </row>
    <row r="213" spans="1:13">
      <c r="A213" s="300">
        <v>204</v>
      </c>
      <c r="B213" s="267" t="s">
        <v>200</v>
      </c>
      <c r="C213" s="267">
        <v>356.9</v>
      </c>
      <c r="D213" s="307">
        <v>357.2166666666667</v>
      </c>
      <c r="E213" s="307">
        <v>355.18333333333339</v>
      </c>
      <c r="F213" s="307">
        <v>353.4666666666667</v>
      </c>
      <c r="G213" s="307">
        <v>351.43333333333339</v>
      </c>
      <c r="H213" s="307">
        <v>358.93333333333339</v>
      </c>
      <c r="I213" s="307">
        <v>360.9666666666667</v>
      </c>
      <c r="J213" s="307">
        <v>362.68333333333339</v>
      </c>
      <c r="K213" s="267">
        <v>359.25</v>
      </c>
      <c r="L213" s="267">
        <v>355.5</v>
      </c>
      <c r="M213" s="267">
        <v>41.653709999999997</v>
      </c>
    </row>
    <row r="214" spans="1:13">
      <c r="A214" s="300">
        <v>205</v>
      </c>
      <c r="B214" s="267" t="s">
        <v>202</v>
      </c>
      <c r="C214" s="267">
        <v>225.9</v>
      </c>
      <c r="D214" s="307">
        <v>229.36666666666667</v>
      </c>
      <c r="E214" s="307">
        <v>220.53333333333336</v>
      </c>
      <c r="F214" s="307">
        <v>215.16666666666669</v>
      </c>
      <c r="G214" s="307">
        <v>206.33333333333337</v>
      </c>
      <c r="H214" s="307">
        <v>234.73333333333335</v>
      </c>
      <c r="I214" s="307">
        <v>243.56666666666666</v>
      </c>
      <c r="J214" s="307">
        <v>248.93333333333334</v>
      </c>
      <c r="K214" s="267">
        <v>238.2</v>
      </c>
      <c r="L214" s="267">
        <v>224</v>
      </c>
      <c r="M214" s="267">
        <v>250.70715000000001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G30" sqref="G3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14"/>
      <c r="B1" s="614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44183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611" t="s">
        <v>16</v>
      </c>
      <c r="B9" s="612" t="s">
        <v>18</v>
      </c>
      <c r="C9" s="610" t="s">
        <v>19</v>
      </c>
      <c r="D9" s="610" t="s">
        <v>20</v>
      </c>
      <c r="E9" s="610" t="s">
        <v>21</v>
      </c>
      <c r="F9" s="610"/>
      <c r="G9" s="610"/>
      <c r="H9" s="610" t="s">
        <v>22</v>
      </c>
      <c r="I9" s="610"/>
      <c r="J9" s="610"/>
      <c r="K9" s="273"/>
      <c r="L9" s="280"/>
      <c r="M9" s="281"/>
    </row>
    <row r="10" spans="1:15" ht="42.75" customHeight="1">
      <c r="A10" s="606"/>
      <c r="B10" s="608"/>
      <c r="C10" s="613" t="s">
        <v>23</v>
      </c>
      <c r="D10" s="613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22664.799999999999</v>
      </c>
      <c r="D11" s="278">
        <v>22748.266666666666</v>
      </c>
      <c r="E11" s="278">
        <v>22416.533333333333</v>
      </c>
      <c r="F11" s="278">
        <v>22168.266666666666</v>
      </c>
      <c r="G11" s="278">
        <v>21836.533333333333</v>
      </c>
      <c r="H11" s="278">
        <v>22996.533333333333</v>
      </c>
      <c r="I11" s="278">
        <v>23328.266666666663</v>
      </c>
      <c r="J11" s="278">
        <v>23576.533333333333</v>
      </c>
      <c r="K11" s="276">
        <v>23080</v>
      </c>
      <c r="L11" s="276">
        <v>22500</v>
      </c>
      <c r="M11" s="276">
        <v>2.3959999999999999E-2</v>
      </c>
    </row>
    <row r="12" spans="1:15" ht="12" customHeight="1">
      <c r="A12" s="267">
        <v>2</v>
      </c>
      <c r="B12" s="276" t="s">
        <v>802</v>
      </c>
      <c r="C12" s="277">
        <v>1217.6500000000001</v>
      </c>
      <c r="D12" s="278">
        <v>1215.3999999999999</v>
      </c>
      <c r="E12" s="278">
        <v>1208.7999999999997</v>
      </c>
      <c r="F12" s="278">
        <v>1199.9499999999998</v>
      </c>
      <c r="G12" s="278">
        <v>1193.3499999999997</v>
      </c>
      <c r="H12" s="278">
        <v>1224.2499999999998</v>
      </c>
      <c r="I12" s="278">
        <v>1230.8499999999997</v>
      </c>
      <c r="J12" s="278">
        <v>1239.6999999999998</v>
      </c>
      <c r="K12" s="276">
        <v>1222</v>
      </c>
      <c r="L12" s="276">
        <v>1206.55</v>
      </c>
      <c r="M12" s="276">
        <v>2.6072000000000002</v>
      </c>
    </row>
    <row r="13" spans="1:15" ht="12" customHeight="1">
      <c r="A13" s="267">
        <v>3</v>
      </c>
      <c r="B13" s="276" t="s">
        <v>294</v>
      </c>
      <c r="C13" s="277">
        <v>1670.5</v>
      </c>
      <c r="D13" s="278">
        <v>1679.5</v>
      </c>
      <c r="E13" s="278">
        <v>1652.05</v>
      </c>
      <c r="F13" s="278">
        <v>1633.6</v>
      </c>
      <c r="G13" s="278">
        <v>1606.1499999999999</v>
      </c>
      <c r="H13" s="278">
        <v>1697.95</v>
      </c>
      <c r="I13" s="278">
        <v>1725.3999999999999</v>
      </c>
      <c r="J13" s="278">
        <v>1743.8500000000001</v>
      </c>
      <c r="K13" s="276">
        <v>1706.95</v>
      </c>
      <c r="L13" s="276">
        <v>1661.05</v>
      </c>
      <c r="M13" s="276">
        <v>0.99634999999999996</v>
      </c>
    </row>
    <row r="14" spans="1:15" ht="12" customHeight="1">
      <c r="A14" s="267">
        <v>4</v>
      </c>
      <c r="B14" s="276" t="s">
        <v>3119</v>
      </c>
      <c r="C14" s="277">
        <v>1232.7</v>
      </c>
      <c r="D14" s="278">
        <v>1222.75</v>
      </c>
      <c r="E14" s="278">
        <v>1205.7</v>
      </c>
      <c r="F14" s="278">
        <v>1178.7</v>
      </c>
      <c r="G14" s="278">
        <v>1161.6500000000001</v>
      </c>
      <c r="H14" s="278">
        <v>1249.75</v>
      </c>
      <c r="I14" s="278">
        <v>1266.8000000000002</v>
      </c>
      <c r="J14" s="278">
        <v>1293.8</v>
      </c>
      <c r="K14" s="276">
        <v>1239.8</v>
      </c>
      <c r="L14" s="276">
        <v>1195.75</v>
      </c>
      <c r="M14" s="276">
        <v>4.0250899999999996</v>
      </c>
    </row>
    <row r="15" spans="1:15" ht="12" customHeight="1">
      <c r="A15" s="267">
        <v>5</v>
      </c>
      <c r="B15" s="276" t="s">
        <v>295</v>
      </c>
      <c r="C15" s="277">
        <v>16096.25</v>
      </c>
      <c r="D15" s="278">
        <v>16162.266666666668</v>
      </c>
      <c r="E15" s="278">
        <v>15938.983333333337</v>
      </c>
      <c r="F15" s="278">
        <v>15781.716666666669</v>
      </c>
      <c r="G15" s="278">
        <v>15558.433333333338</v>
      </c>
      <c r="H15" s="278">
        <v>16319.533333333336</v>
      </c>
      <c r="I15" s="278">
        <v>16542.816666666666</v>
      </c>
      <c r="J15" s="278">
        <v>16700.083333333336</v>
      </c>
      <c r="K15" s="276">
        <v>16385.55</v>
      </c>
      <c r="L15" s="276">
        <v>16005</v>
      </c>
      <c r="M15" s="276">
        <v>0.20330999999999999</v>
      </c>
    </row>
    <row r="16" spans="1:15" ht="12" customHeight="1">
      <c r="A16" s="267">
        <v>6</v>
      </c>
      <c r="B16" s="276" t="s">
        <v>227</v>
      </c>
      <c r="C16" s="277">
        <v>89.95</v>
      </c>
      <c r="D16" s="278">
        <v>90.399999999999991</v>
      </c>
      <c r="E16" s="278">
        <v>88.999999999999986</v>
      </c>
      <c r="F16" s="278">
        <v>88.05</v>
      </c>
      <c r="G16" s="278">
        <v>86.649999999999991</v>
      </c>
      <c r="H16" s="278">
        <v>91.34999999999998</v>
      </c>
      <c r="I16" s="278">
        <v>92.749999999999986</v>
      </c>
      <c r="J16" s="278">
        <v>93.699999999999974</v>
      </c>
      <c r="K16" s="276">
        <v>91.8</v>
      </c>
      <c r="L16" s="276">
        <v>89.45</v>
      </c>
      <c r="M16" s="276">
        <v>14.31986</v>
      </c>
    </row>
    <row r="17" spans="1:13" ht="12" customHeight="1">
      <c r="A17" s="267">
        <v>7</v>
      </c>
      <c r="B17" s="276" t="s">
        <v>228</v>
      </c>
      <c r="C17" s="277">
        <v>163.95</v>
      </c>
      <c r="D17" s="278">
        <v>164.28333333333333</v>
      </c>
      <c r="E17" s="278">
        <v>161.71666666666667</v>
      </c>
      <c r="F17" s="278">
        <v>159.48333333333335</v>
      </c>
      <c r="G17" s="278">
        <v>156.91666666666669</v>
      </c>
      <c r="H17" s="278">
        <v>166.51666666666665</v>
      </c>
      <c r="I17" s="278">
        <v>169.08333333333331</v>
      </c>
      <c r="J17" s="278">
        <v>171.31666666666663</v>
      </c>
      <c r="K17" s="276">
        <v>166.85</v>
      </c>
      <c r="L17" s="276">
        <v>162.05000000000001</v>
      </c>
      <c r="M17" s="276">
        <v>24.22776</v>
      </c>
    </row>
    <row r="18" spans="1:13" ht="12" customHeight="1">
      <c r="A18" s="267">
        <v>8</v>
      </c>
      <c r="B18" s="276" t="s">
        <v>38</v>
      </c>
      <c r="C18" s="277">
        <v>1639.3</v>
      </c>
      <c r="D18" s="278">
        <v>1644.3833333333332</v>
      </c>
      <c r="E18" s="278">
        <v>1628.9166666666665</v>
      </c>
      <c r="F18" s="278">
        <v>1618.5333333333333</v>
      </c>
      <c r="G18" s="278">
        <v>1603.0666666666666</v>
      </c>
      <c r="H18" s="278">
        <v>1654.7666666666664</v>
      </c>
      <c r="I18" s="278">
        <v>1670.2333333333331</v>
      </c>
      <c r="J18" s="278">
        <v>1680.6166666666663</v>
      </c>
      <c r="K18" s="276">
        <v>1659.85</v>
      </c>
      <c r="L18" s="276">
        <v>1634</v>
      </c>
      <c r="M18" s="276">
        <v>12.03365</v>
      </c>
    </row>
    <row r="19" spans="1:13" ht="12" customHeight="1">
      <c r="A19" s="267">
        <v>9</v>
      </c>
      <c r="B19" s="276" t="s">
        <v>296</v>
      </c>
      <c r="C19" s="277">
        <v>362.2</v>
      </c>
      <c r="D19" s="278">
        <v>365.15000000000003</v>
      </c>
      <c r="E19" s="278">
        <v>357.10000000000008</v>
      </c>
      <c r="F19" s="278">
        <v>352.00000000000006</v>
      </c>
      <c r="G19" s="278">
        <v>343.9500000000001</v>
      </c>
      <c r="H19" s="278">
        <v>370.25000000000006</v>
      </c>
      <c r="I19" s="278">
        <v>378.3</v>
      </c>
      <c r="J19" s="278">
        <v>383.40000000000003</v>
      </c>
      <c r="K19" s="276">
        <v>373.2</v>
      </c>
      <c r="L19" s="276">
        <v>360.05</v>
      </c>
      <c r="M19" s="276">
        <v>36.566110000000002</v>
      </c>
    </row>
    <row r="20" spans="1:13" ht="12" customHeight="1">
      <c r="A20" s="267">
        <v>10</v>
      </c>
      <c r="B20" s="276" t="s">
        <v>297</v>
      </c>
      <c r="C20" s="277">
        <v>1041.55</v>
      </c>
      <c r="D20" s="278">
        <v>1038.2333333333333</v>
      </c>
      <c r="E20" s="278">
        <v>1017.0666666666666</v>
      </c>
      <c r="F20" s="278">
        <v>992.58333333333326</v>
      </c>
      <c r="G20" s="278">
        <v>971.41666666666652</v>
      </c>
      <c r="H20" s="278">
        <v>1062.7166666666667</v>
      </c>
      <c r="I20" s="278">
        <v>1083.8833333333332</v>
      </c>
      <c r="J20" s="278">
        <v>1108.3666666666668</v>
      </c>
      <c r="K20" s="276">
        <v>1059.4000000000001</v>
      </c>
      <c r="L20" s="276">
        <v>1013.75</v>
      </c>
      <c r="M20" s="276">
        <v>6.8657899999999996</v>
      </c>
    </row>
    <row r="21" spans="1:13" ht="12" customHeight="1">
      <c r="A21" s="267">
        <v>11</v>
      </c>
      <c r="B21" s="276" t="s">
        <v>41</v>
      </c>
      <c r="C21" s="277">
        <v>467.75</v>
      </c>
      <c r="D21" s="278">
        <v>470.7</v>
      </c>
      <c r="E21" s="278">
        <v>462.59999999999997</v>
      </c>
      <c r="F21" s="278">
        <v>457.45</v>
      </c>
      <c r="G21" s="278">
        <v>449.34999999999997</v>
      </c>
      <c r="H21" s="278">
        <v>475.84999999999997</v>
      </c>
      <c r="I21" s="278">
        <v>483.95</v>
      </c>
      <c r="J21" s="278">
        <v>489.09999999999997</v>
      </c>
      <c r="K21" s="276">
        <v>478.8</v>
      </c>
      <c r="L21" s="276">
        <v>465.55</v>
      </c>
      <c r="M21" s="276">
        <v>67.577029999999993</v>
      </c>
    </row>
    <row r="22" spans="1:13" ht="12" customHeight="1">
      <c r="A22" s="267">
        <v>12</v>
      </c>
      <c r="B22" s="276" t="s">
        <v>43</v>
      </c>
      <c r="C22" s="277">
        <v>47.2</v>
      </c>
      <c r="D22" s="278">
        <v>47.066666666666663</v>
      </c>
      <c r="E22" s="278">
        <v>46.333333333333329</v>
      </c>
      <c r="F22" s="278">
        <v>45.466666666666669</v>
      </c>
      <c r="G22" s="278">
        <v>44.733333333333334</v>
      </c>
      <c r="H22" s="278">
        <v>47.933333333333323</v>
      </c>
      <c r="I22" s="278">
        <v>48.666666666666657</v>
      </c>
      <c r="J22" s="278">
        <v>49.533333333333317</v>
      </c>
      <c r="K22" s="276">
        <v>47.8</v>
      </c>
      <c r="L22" s="276">
        <v>46.2</v>
      </c>
      <c r="M22" s="276">
        <v>109.91099</v>
      </c>
    </row>
    <row r="23" spans="1:13">
      <c r="A23" s="267">
        <v>13</v>
      </c>
      <c r="B23" s="276" t="s">
        <v>298</v>
      </c>
      <c r="C23" s="277">
        <v>429.35</v>
      </c>
      <c r="D23" s="278">
        <v>431.8</v>
      </c>
      <c r="E23" s="278">
        <v>421.70000000000005</v>
      </c>
      <c r="F23" s="278">
        <v>414.05</v>
      </c>
      <c r="G23" s="278">
        <v>403.95000000000005</v>
      </c>
      <c r="H23" s="278">
        <v>439.45000000000005</v>
      </c>
      <c r="I23" s="278">
        <v>449.55000000000007</v>
      </c>
      <c r="J23" s="278">
        <v>457.20000000000005</v>
      </c>
      <c r="K23" s="276">
        <v>441.9</v>
      </c>
      <c r="L23" s="276">
        <v>424.15</v>
      </c>
      <c r="M23" s="276">
        <v>7.0942999999999996</v>
      </c>
    </row>
    <row r="24" spans="1:13">
      <c r="A24" s="267">
        <v>14</v>
      </c>
      <c r="B24" s="276" t="s">
        <v>299</v>
      </c>
      <c r="C24" s="277">
        <v>344.4</v>
      </c>
      <c r="D24" s="278">
        <v>345.55</v>
      </c>
      <c r="E24" s="278">
        <v>341.85</v>
      </c>
      <c r="F24" s="278">
        <v>339.3</v>
      </c>
      <c r="G24" s="278">
        <v>335.6</v>
      </c>
      <c r="H24" s="278">
        <v>348.1</v>
      </c>
      <c r="I24" s="278">
        <v>351.79999999999995</v>
      </c>
      <c r="J24" s="278">
        <v>354.35</v>
      </c>
      <c r="K24" s="276">
        <v>349.25</v>
      </c>
      <c r="L24" s="276">
        <v>343</v>
      </c>
      <c r="M24" s="276">
        <v>1.3311299999999999</v>
      </c>
    </row>
    <row r="25" spans="1:13">
      <c r="A25" s="267">
        <v>15</v>
      </c>
      <c r="B25" s="276" t="s">
        <v>300</v>
      </c>
      <c r="C25" s="277">
        <v>242.95</v>
      </c>
      <c r="D25" s="278">
        <v>244.1</v>
      </c>
      <c r="E25" s="278">
        <v>240.39999999999998</v>
      </c>
      <c r="F25" s="278">
        <v>237.85</v>
      </c>
      <c r="G25" s="278">
        <v>234.14999999999998</v>
      </c>
      <c r="H25" s="278">
        <v>246.64999999999998</v>
      </c>
      <c r="I25" s="278">
        <v>250.34999999999997</v>
      </c>
      <c r="J25" s="278">
        <v>252.89999999999998</v>
      </c>
      <c r="K25" s="276">
        <v>247.8</v>
      </c>
      <c r="L25" s="276">
        <v>241.55</v>
      </c>
      <c r="M25" s="276">
        <v>2.2039800000000001</v>
      </c>
    </row>
    <row r="26" spans="1:13">
      <c r="A26" s="267">
        <v>16</v>
      </c>
      <c r="B26" s="276" t="s">
        <v>832</v>
      </c>
      <c r="C26" s="277">
        <v>3951.65</v>
      </c>
      <c r="D26" s="278">
        <v>3962.6</v>
      </c>
      <c r="E26" s="278">
        <v>3877.2</v>
      </c>
      <c r="F26" s="278">
        <v>3802.75</v>
      </c>
      <c r="G26" s="278">
        <v>3717.35</v>
      </c>
      <c r="H26" s="278">
        <v>4037.0499999999997</v>
      </c>
      <c r="I26" s="278">
        <v>4122.4500000000007</v>
      </c>
      <c r="J26" s="278">
        <v>4196.8999999999996</v>
      </c>
      <c r="K26" s="276">
        <v>4048</v>
      </c>
      <c r="L26" s="276">
        <v>3888.15</v>
      </c>
      <c r="M26" s="276">
        <v>1.49647</v>
      </c>
    </row>
    <row r="27" spans="1:13">
      <c r="A27" s="267">
        <v>17</v>
      </c>
      <c r="B27" s="276" t="s">
        <v>292</v>
      </c>
      <c r="C27" s="277">
        <v>2022.2</v>
      </c>
      <c r="D27" s="278">
        <v>2020.8333333333333</v>
      </c>
      <c r="E27" s="278">
        <v>1992.3666666666663</v>
      </c>
      <c r="F27" s="278">
        <v>1962.5333333333331</v>
      </c>
      <c r="G27" s="278">
        <v>1934.0666666666662</v>
      </c>
      <c r="H27" s="278">
        <v>2050.6666666666665</v>
      </c>
      <c r="I27" s="278">
        <v>2079.1333333333332</v>
      </c>
      <c r="J27" s="278">
        <v>2108.9666666666667</v>
      </c>
      <c r="K27" s="276">
        <v>2049.3000000000002</v>
      </c>
      <c r="L27" s="276">
        <v>1991</v>
      </c>
      <c r="M27" s="276">
        <v>1.77952</v>
      </c>
    </row>
    <row r="28" spans="1:13">
      <c r="A28" s="267">
        <v>18</v>
      </c>
      <c r="B28" s="276" t="s">
        <v>229</v>
      </c>
      <c r="C28" s="277">
        <v>1653</v>
      </c>
      <c r="D28" s="278">
        <v>1661.3500000000001</v>
      </c>
      <c r="E28" s="278">
        <v>1622.7000000000003</v>
      </c>
      <c r="F28" s="278">
        <v>1592.4</v>
      </c>
      <c r="G28" s="278">
        <v>1553.7500000000002</v>
      </c>
      <c r="H28" s="278">
        <v>1691.6500000000003</v>
      </c>
      <c r="I28" s="278">
        <v>1730.3000000000004</v>
      </c>
      <c r="J28" s="278">
        <v>1760.6000000000004</v>
      </c>
      <c r="K28" s="276">
        <v>1700</v>
      </c>
      <c r="L28" s="276">
        <v>1631.05</v>
      </c>
      <c r="M28" s="276">
        <v>0.63917000000000002</v>
      </c>
    </row>
    <row r="29" spans="1:13">
      <c r="A29" s="267">
        <v>19</v>
      </c>
      <c r="B29" s="276" t="s">
        <v>301</v>
      </c>
      <c r="C29" s="277">
        <v>2261.75</v>
      </c>
      <c r="D29" s="278">
        <v>2273.2833333333333</v>
      </c>
      <c r="E29" s="278">
        <v>2238.5666666666666</v>
      </c>
      <c r="F29" s="278">
        <v>2215.3833333333332</v>
      </c>
      <c r="G29" s="278">
        <v>2180.6666666666665</v>
      </c>
      <c r="H29" s="278">
        <v>2296.4666666666667</v>
      </c>
      <c r="I29" s="278">
        <v>2331.1833333333329</v>
      </c>
      <c r="J29" s="278">
        <v>2354.3666666666668</v>
      </c>
      <c r="K29" s="276">
        <v>2308</v>
      </c>
      <c r="L29" s="276">
        <v>2250.1</v>
      </c>
      <c r="M29" s="276">
        <v>7.5209999999999999E-2</v>
      </c>
    </row>
    <row r="30" spans="1:13">
      <c r="A30" s="267">
        <v>20</v>
      </c>
      <c r="B30" s="276" t="s">
        <v>230</v>
      </c>
      <c r="C30" s="277">
        <v>2937</v>
      </c>
      <c r="D30" s="278">
        <v>2926.2333333333336</v>
      </c>
      <c r="E30" s="278">
        <v>2910.7666666666673</v>
      </c>
      <c r="F30" s="278">
        <v>2884.5333333333338</v>
      </c>
      <c r="G30" s="278">
        <v>2869.0666666666675</v>
      </c>
      <c r="H30" s="278">
        <v>2952.4666666666672</v>
      </c>
      <c r="I30" s="278">
        <v>2967.9333333333334</v>
      </c>
      <c r="J30" s="278">
        <v>2994.166666666667</v>
      </c>
      <c r="K30" s="276">
        <v>2941.7</v>
      </c>
      <c r="L30" s="276">
        <v>2900</v>
      </c>
      <c r="M30" s="276">
        <v>1.1566799999999999</v>
      </c>
    </row>
    <row r="31" spans="1:13">
      <c r="A31" s="267">
        <v>21</v>
      </c>
      <c r="B31" s="276" t="s">
        <v>870</v>
      </c>
      <c r="C31" s="277">
        <v>3847.1</v>
      </c>
      <c r="D31" s="278">
        <v>3851.0333333333333</v>
      </c>
      <c r="E31" s="278">
        <v>3822.0666666666666</v>
      </c>
      <c r="F31" s="278">
        <v>3797.0333333333333</v>
      </c>
      <c r="G31" s="278">
        <v>3768.0666666666666</v>
      </c>
      <c r="H31" s="278">
        <v>3876.0666666666666</v>
      </c>
      <c r="I31" s="278">
        <v>3905.0333333333328</v>
      </c>
      <c r="J31" s="278">
        <v>3930.0666666666666</v>
      </c>
      <c r="K31" s="276">
        <v>3880</v>
      </c>
      <c r="L31" s="276">
        <v>3826</v>
      </c>
      <c r="M31" s="276">
        <v>0.13661999999999999</v>
      </c>
    </row>
    <row r="32" spans="1:13">
      <c r="A32" s="267">
        <v>22</v>
      </c>
      <c r="B32" s="276" t="s">
        <v>303</v>
      </c>
      <c r="C32" s="277">
        <v>134.05000000000001</v>
      </c>
      <c r="D32" s="278">
        <v>134.66666666666666</v>
      </c>
      <c r="E32" s="278">
        <v>132.5333333333333</v>
      </c>
      <c r="F32" s="278">
        <v>131.01666666666665</v>
      </c>
      <c r="G32" s="278">
        <v>128.8833333333333</v>
      </c>
      <c r="H32" s="278">
        <v>136.18333333333331</v>
      </c>
      <c r="I32" s="278">
        <v>138.31666666666669</v>
      </c>
      <c r="J32" s="278">
        <v>139.83333333333331</v>
      </c>
      <c r="K32" s="276">
        <v>136.80000000000001</v>
      </c>
      <c r="L32" s="276">
        <v>133.15</v>
      </c>
      <c r="M32" s="276">
        <v>2.6611500000000001</v>
      </c>
    </row>
    <row r="33" spans="1:13">
      <c r="A33" s="267">
        <v>23</v>
      </c>
      <c r="B33" s="276" t="s">
        <v>45</v>
      </c>
      <c r="C33" s="277">
        <v>938.25</v>
      </c>
      <c r="D33" s="278">
        <v>943.41666666666663</v>
      </c>
      <c r="E33" s="278">
        <v>924.93333333333328</v>
      </c>
      <c r="F33" s="278">
        <v>911.61666666666667</v>
      </c>
      <c r="G33" s="278">
        <v>893.13333333333333</v>
      </c>
      <c r="H33" s="278">
        <v>956.73333333333323</v>
      </c>
      <c r="I33" s="278">
        <v>975.21666666666658</v>
      </c>
      <c r="J33" s="278">
        <v>988.53333333333319</v>
      </c>
      <c r="K33" s="276">
        <v>961.9</v>
      </c>
      <c r="L33" s="276">
        <v>930.1</v>
      </c>
      <c r="M33" s="276">
        <v>6.4733299999999998</v>
      </c>
    </row>
    <row r="34" spans="1:13">
      <c r="A34" s="267">
        <v>24</v>
      </c>
      <c r="B34" s="276" t="s">
        <v>304</v>
      </c>
      <c r="C34" s="277">
        <v>2348.9499999999998</v>
      </c>
      <c r="D34" s="278">
        <v>2352.2999999999997</v>
      </c>
      <c r="E34" s="278">
        <v>2327.6499999999996</v>
      </c>
      <c r="F34" s="278">
        <v>2306.35</v>
      </c>
      <c r="G34" s="278">
        <v>2281.6999999999998</v>
      </c>
      <c r="H34" s="278">
        <v>2373.5999999999995</v>
      </c>
      <c r="I34" s="278">
        <v>2398.25</v>
      </c>
      <c r="J34" s="278">
        <v>2419.5499999999993</v>
      </c>
      <c r="K34" s="276">
        <v>2376.9499999999998</v>
      </c>
      <c r="L34" s="276">
        <v>2331</v>
      </c>
      <c r="M34" s="276">
        <v>0.93091999999999997</v>
      </c>
    </row>
    <row r="35" spans="1:13">
      <c r="A35" s="267">
        <v>25</v>
      </c>
      <c r="B35" s="276" t="s">
        <v>46</v>
      </c>
      <c r="C35" s="277">
        <v>246.75</v>
      </c>
      <c r="D35" s="278">
        <v>248.15</v>
      </c>
      <c r="E35" s="278">
        <v>244.8</v>
      </c>
      <c r="F35" s="278">
        <v>242.85</v>
      </c>
      <c r="G35" s="278">
        <v>239.5</v>
      </c>
      <c r="H35" s="278">
        <v>250.10000000000002</v>
      </c>
      <c r="I35" s="278">
        <v>253.45</v>
      </c>
      <c r="J35" s="278">
        <v>255.40000000000003</v>
      </c>
      <c r="K35" s="276">
        <v>251.5</v>
      </c>
      <c r="L35" s="276">
        <v>246.2</v>
      </c>
      <c r="M35" s="276">
        <v>83.214380000000006</v>
      </c>
    </row>
    <row r="36" spans="1:13">
      <c r="A36" s="267">
        <v>26</v>
      </c>
      <c r="B36" s="276" t="s">
        <v>293</v>
      </c>
      <c r="C36" s="277">
        <v>791.2</v>
      </c>
      <c r="D36" s="278">
        <v>794.0333333333333</v>
      </c>
      <c r="E36" s="278">
        <v>785.56666666666661</v>
      </c>
      <c r="F36" s="278">
        <v>779.93333333333328</v>
      </c>
      <c r="G36" s="278">
        <v>771.46666666666658</v>
      </c>
      <c r="H36" s="278">
        <v>799.66666666666663</v>
      </c>
      <c r="I36" s="278">
        <v>808.13333333333333</v>
      </c>
      <c r="J36" s="278">
        <v>813.76666666666665</v>
      </c>
      <c r="K36" s="276">
        <v>802.5</v>
      </c>
      <c r="L36" s="276">
        <v>788.4</v>
      </c>
      <c r="M36" s="276">
        <v>1.9647600000000001</v>
      </c>
    </row>
    <row r="37" spans="1:13">
      <c r="A37" s="267">
        <v>27</v>
      </c>
      <c r="B37" s="276" t="s">
        <v>302</v>
      </c>
      <c r="C37" s="277">
        <v>1126.7</v>
      </c>
      <c r="D37" s="278">
        <v>1121.9333333333332</v>
      </c>
      <c r="E37" s="278">
        <v>1098.8666666666663</v>
      </c>
      <c r="F37" s="278">
        <v>1071.0333333333331</v>
      </c>
      <c r="G37" s="278">
        <v>1047.9666666666662</v>
      </c>
      <c r="H37" s="278">
        <v>1149.7666666666664</v>
      </c>
      <c r="I37" s="278">
        <v>1172.8333333333335</v>
      </c>
      <c r="J37" s="278">
        <v>1200.6666666666665</v>
      </c>
      <c r="K37" s="276">
        <v>1145</v>
      </c>
      <c r="L37" s="276">
        <v>1094.0999999999999</v>
      </c>
      <c r="M37" s="276">
        <v>4.4236000000000004</v>
      </c>
    </row>
    <row r="38" spans="1:13">
      <c r="A38" s="267">
        <v>28</v>
      </c>
      <c r="B38" s="276" t="s">
        <v>47</v>
      </c>
      <c r="C38" s="277">
        <v>2404.5</v>
      </c>
      <c r="D38" s="278">
        <v>2402.5833333333335</v>
      </c>
      <c r="E38" s="278">
        <v>2382.166666666667</v>
      </c>
      <c r="F38" s="278">
        <v>2359.8333333333335</v>
      </c>
      <c r="G38" s="278">
        <v>2339.416666666667</v>
      </c>
      <c r="H38" s="278">
        <v>2424.916666666667</v>
      </c>
      <c r="I38" s="278">
        <v>2445.3333333333339</v>
      </c>
      <c r="J38" s="278">
        <v>2467.666666666667</v>
      </c>
      <c r="K38" s="276">
        <v>2423</v>
      </c>
      <c r="L38" s="276">
        <v>2380.25</v>
      </c>
      <c r="M38" s="276">
        <v>11.848649999999999</v>
      </c>
    </row>
    <row r="39" spans="1:13">
      <c r="A39" s="267">
        <v>29</v>
      </c>
      <c r="B39" s="276" t="s">
        <v>48</v>
      </c>
      <c r="C39" s="277">
        <v>197.65</v>
      </c>
      <c r="D39" s="278">
        <v>197.48333333333335</v>
      </c>
      <c r="E39" s="278">
        <v>195.2166666666667</v>
      </c>
      <c r="F39" s="278">
        <v>192.78333333333336</v>
      </c>
      <c r="G39" s="278">
        <v>190.51666666666671</v>
      </c>
      <c r="H39" s="278">
        <v>199.91666666666669</v>
      </c>
      <c r="I39" s="278">
        <v>202.18333333333334</v>
      </c>
      <c r="J39" s="278">
        <v>204.61666666666667</v>
      </c>
      <c r="K39" s="276">
        <v>199.75</v>
      </c>
      <c r="L39" s="276">
        <v>195.05</v>
      </c>
      <c r="M39" s="276">
        <v>78.788709999999995</v>
      </c>
    </row>
    <row r="40" spans="1:13">
      <c r="A40" s="267">
        <v>30</v>
      </c>
      <c r="B40" s="276" t="s">
        <v>305</v>
      </c>
      <c r="C40" s="277">
        <v>161.30000000000001</v>
      </c>
      <c r="D40" s="278">
        <v>162.81666666666669</v>
      </c>
      <c r="E40" s="278">
        <v>157.63333333333338</v>
      </c>
      <c r="F40" s="278">
        <v>153.9666666666667</v>
      </c>
      <c r="G40" s="278">
        <v>148.78333333333339</v>
      </c>
      <c r="H40" s="278">
        <v>166.48333333333338</v>
      </c>
      <c r="I40" s="278">
        <v>171.66666666666671</v>
      </c>
      <c r="J40" s="278">
        <v>175.33333333333337</v>
      </c>
      <c r="K40" s="276">
        <v>168</v>
      </c>
      <c r="L40" s="276">
        <v>159.15</v>
      </c>
      <c r="M40" s="276">
        <v>12.28927</v>
      </c>
    </row>
    <row r="41" spans="1:13">
      <c r="A41" s="267">
        <v>31</v>
      </c>
      <c r="B41" s="276" t="s">
        <v>937</v>
      </c>
      <c r="C41" s="277">
        <v>261.5</v>
      </c>
      <c r="D41" s="278">
        <v>261.91666666666669</v>
      </c>
      <c r="E41" s="278">
        <v>258.48333333333335</v>
      </c>
      <c r="F41" s="278">
        <v>255.46666666666664</v>
      </c>
      <c r="G41" s="278">
        <v>252.0333333333333</v>
      </c>
      <c r="H41" s="278">
        <v>264.93333333333339</v>
      </c>
      <c r="I41" s="278">
        <v>268.36666666666667</v>
      </c>
      <c r="J41" s="278">
        <v>271.38333333333344</v>
      </c>
      <c r="K41" s="276">
        <v>265.35000000000002</v>
      </c>
      <c r="L41" s="276">
        <v>258.89999999999998</v>
      </c>
      <c r="M41" s="276">
        <v>0.3392</v>
      </c>
    </row>
    <row r="42" spans="1:13">
      <c r="A42" s="267">
        <v>32</v>
      </c>
      <c r="B42" s="276" t="s">
        <v>306</v>
      </c>
      <c r="C42" s="277">
        <v>91.9</v>
      </c>
      <c r="D42" s="278">
        <v>92.333333333333329</v>
      </c>
      <c r="E42" s="278">
        <v>90.86666666666666</v>
      </c>
      <c r="F42" s="278">
        <v>89.833333333333329</v>
      </c>
      <c r="G42" s="278">
        <v>88.36666666666666</v>
      </c>
      <c r="H42" s="278">
        <v>93.36666666666666</v>
      </c>
      <c r="I42" s="278">
        <v>94.833333333333329</v>
      </c>
      <c r="J42" s="278">
        <v>95.86666666666666</v>
      </c>
      <c r="K42" s="276">
        <v>93.8</v>
      </c>
      <c r="L42" s="276">
        <v>91.3</v>
      </c>
      <c r="M42" s="276">
        <v>10.51455</v>
      </c>
    </row>
    <row r="43" spans="1:13">
      <c r="A43" s="267">
        <v>33</v>
      </c>
      <c r="B43" s="276" t="s">
        <v>49</v>
      </c>
      <c r="C43" s="277">
        <v>99.6</v>
      </c>
      <c r="D43" s="278">
        <v>100.23333333333333</v>
      </c>
      <c r="E43" s="278">
        <v>98.366666666666674</v>
      </c>
      <c r="F43" s="278">
        <v>97.13333333333334</v>
      </c>
      <c r="G43" s="278">
        <v>95.26666666666668</v>
      </c>
      <c r="H43" s="278">
        <v>101.46666666666667</v>
      </c>
      <c r="I43" s="278">
        <v>103.33333333333331</v>
      </c>
      <c r="J43" s="278">
        <v>104.56666666666666</v>
      </c>
      <c r="K43" s="276">
        <v>102.1</v>
      </c>
      <c r="L43" s="276">
        <v>99</v>
      </c>
      <c r="M43" s="276">
        <v>366.14004999999997</v>
      </c>
    </row>
    <row r="44" spans="1:13">
      <c r="A44" s="267">
        <v>34</v>
      </c>
      <c r="B44" s="276" t="s">
        <v>51</v>
      </c>
      <c r="C44" s="277">
        <v>2575.0500000000002</v>
      </c>
      <c r="D44" s="278">
        <v>2578.4666666666667</v>
      </c>
      <c r="E44" s="278">
        <v>2553.5833333333335</v>
      </c>
      <c r="F44" s="278">
        <v>2532.1166666666668</v>
      </c>
      <c r="G44" s="278">
        <v>2507.2333333333336</v>
      </c>
      <c r="H44" s="278">
        <v>2599.9333333333334</v>
      </c>
      <c r="I44" s="278">
        <v>2624.8166666666666</v>
      </c>
      <c r="J44" s="278">
        <v>2646.2833333333333</v>
      </c>
      <c r="K44" s="276">
        <v>2603.35</v>
      </c>
      <c r="L44" s="276">
        <v>2557</v>
      </c>
      <c r="M44" s="276">
        <v>17.506630000000001</v>
      </c>
    </row>
    <row r="45" spans="1:13">
      <c r="A45" s="267">
        <v>35</v>
      </c>
      <c r="B45" s="276" t="s">
        <v>307</v>
      </c>
      <c r="C45" s="277">
        <v>166.75</v>
      </c>
      <c r="D45" s="278">
        <v>168.35</v>
      </c>
      <c r="E45" s="278">
        <v>162.14999999999998</v>
      </c>
      <c r="F45" s="278">
        <v>157.54999999999998</v>
      </c>
      <c r="G45" s="278">
        <v>151.34999999999997</v>
      </c>
      <c r="H45" s="278">
        <v>172.95</v>
      </c>
      <c r="I45" s="278">
        <v>179.14999999999998</v>
      </c>
      <c r="J45" s="278">
        <v>183.75</v>
      </c>
      <c r="K45" s="276">
        <v>174.55</v>
      </c>
      <c r="L45" s="276">
        <v>163.75</v>
      </c>
      <c r="M45" s="276">
        <v>3.66649</v>
      </c>
    </row>
    <row r="46" spans="1:13">
      <c r="A46" s="267">
        <v>36</v>
      </c>
      <c r="B46" s="276" t="s">
        <v>309</v>
      </c>
      <c r="C46" s="277">
        <v>1461.9</v>
      </c>
      <c r="D46" s="278">
        <v>1473.95</v>
      </c>
      <c r="E46" s="278">
        <v>1437.95</v>
      </c>
      <c r="F46" s="278">
        <v>1414</v>
      </c>
      <c r="G46" s="278">
        <v>1378</v>
      </c>
      <c r="H46" s="278">
        <v>1497.9</v>
      </c>
      <c r="I46" s="278">
        <v>1533.9</v>
      </c>
      <c r="J46" s="278">
        <v>1557.8500000000001</v>
      </c>
      <c r="K46" s="276">
        <v>1509.95</v>
      </c>
      <c r="L46" s="276">
        <v>1450</v>
      </c>
      <c r="M46" s="276">
        <v>1.3917600000000001</v>
      </c>
    </row>
    <row r="47" spans="1:13">
      <c r="A47" s="267">
        <v>37</v>
      </c>
      <c r="B47" s="276" t="s">
        <v>308</v>
      </c>
      <c r="C47" s="277">
        <v>4400.45</v>
      </c>
      <c r="D47" s="278">
        <v>4417.1500000000005</v>
      </c>
      <c r="E47" s="278">
        <v>4374.3000000000011</v>
      </c>
      <c r="F47" s="278">
        <v>4348.1500000000005</v>
      </c>
      <c r="G47" s="278">
        <v>4305.3000000000011</v>
      </c>
      <c r="H47" s="278">
        <v>4443.3000000000011</v>
      </c>
      <c r="I47" s="278">
        <v>4486.1500000000015</v>
      </c>
      <c r="J47" s="278">
        <v>4512.3000000000011</v>
      </c>
      <c r="K47" s="276">
        <v>4460</v>
      </c>
      <c r="L47" s="276">
        <v>4391</v>
      </c>
      <c r="M47" s="276">
        <v>0.22347</v>
      </c>
    </row>
    <row r="48" spans="1:13">
      <c r="A48" s="267">
        <v>38</v>
      </c>
      <c r="B48" s="276" t="s">
        <v>310</v>
      </c>
      <c r="C48" s="277">
        <v>6130.3</v>
      </c>
      <c r="D48" s="278">
        <v>6123.0999999999995</v>
      </c>
      <c r="E48" s="278">
        <v>6056.1999999999989</v>
      </c>
      <c r="F48" s="278">
        <v>5982.0999999999995</v>
      </c>
      <c r="G48" s="278">
        <v>5915.1999999999989</v>
      </c>
      <c r="H48" s="278">
        <v>6197.1999999999989</v>
      </c>
      <c r="I48" s="278">
        <v>6264.0999999999985</v>
      </c>
      <c r="J48" s="278">
        <v>6338.1999999999989</v>
      </c>
      <c r="K48" s="276">
        <v>6190</v>
      </c>
      <c r="L48" s="276">
        <v>6049</v>
      </c>
      <c r="M48" s="276">
        <v>0.32185000000000002</v>
      </c>
    </row>
    <row r="49" spans="1:13">
      <c r="A49" s="267">
        <v>39</v>
      </c>
      <c r="B49" s="276" t="s">
        <v>226</v>
      </c>
      <c r="C49" s="277">
        <v>943.15</v>
      </c>
      <c r="D49" s="278">
        <v>934.38333333333333</v>
      </c>
      <c r="E49" s="278">
        <v>918.76666666666665</v>
      </c>
      <c r="F49" s="278">
        <v>894.38333333333333</v>
      </c>
      <c r="G49" s="278">
        <v>878.76666666666665</v>
      </c>
      <c r="H49" s="278">
        <v>958.76666666666665</v>
      </c>
      <c r="I49" s="278">
        <v>974.38333333333321</v>
      </c>
      <c r="J49" s="278">
        <v>998.76666666666665</v>
      </c>
      <c r="K49" s="276">
        <v>950</v>
      </c>
      <c r="L49" s="276">
        <v>910</v>
      </c>
      <c r="M49" s="276">
        <v>4.4928400000000002</v>
      </c>
    </row>
    <row r="50" spans="1:13">
      <c r="A50" s="267">
        <v>40</v>
      </c>
      <c r="B50" s="276" t="s">
        <v>53</v>
      </c>
      <c r="C50" s="277">
        <v>872</v>
      </c>
      <c r="D50" s="278">
        <v>876.73333333333323</v>
      </c>
      <c r="E50" s="278">
        <v>863.86666666666645</v>
      </c>
      <c r="F50" s="278">
        <v>855.73333333333323</v>
      </c>
      <c r="G50" s="278">
        <v>842.86666666666645</v>
      </c>
      <c r="H50" s="278">
        <v>884.86666666666645</v>
      </c>
      <c r="I50" s="278">
        <v>897.73333333333323</v>
      </c>
      <c r="J50" s="278">
        <v>905.86666666666645</v>
      </c>
      <c r="K50" s="276">
        <v>889.6</v>
      </c>
      <c r="L50" s="276">
        <v>868.6</v>
      </c>
      <c r="M50" s="276">
        <v>16.966329999999999</v>
      </c>
    </row>
    <row r="51" spans="1:13">
      <c r="A51" s="267">
        <v>41</v>
      </c>
      <c r="B51" s="276" t="s">
        <v>311</v>
      </c>
      <c r="C51" s="277">
        <v>537</v>
      </c>
      <c r="D51" s="278">
        <v>539.11666666666667</v>
      </c>
      <c r="E51" s="278">
        <v>532.88333333333333</v>
      </c>
      <c r="F51" s="278">
        <v>528.76666666666665</v>
      </c>
      <c r="G51" s="278">
        <v>522.5333333333333</v>
      </c>
      <c r="H51" s="278">
        <v>543.23333333333335</v>
      </c>
      <c r="I51" s="278">
        <v>549.4666666666667</v>
      </c>
      <c r="J51" s="278">
        <v>553.58333333333337</v>
      </c>
      <c r="K51" s="276">
        <v>545.35</v>
      </c>
      <c r="L51" s="276">
        <v>535</v>
      </c>
      <c r="M51" s="276">
        <v>1.9043399999999999</v>
      </c>
    </row>
    <row r="52" spans="1:13">
      <c r="A52" s="267">
        <v>42</v>
      </c>
      <c r="B52" s="276" t="s">
        <v>55</v>
      </c>
      <c r="C52" s="277">
        <v>605.4</v>
      </c>
      <c r="D52" s="278">
        <v>606.53333333333342</v>
      </c>
      <c r="E52" s="278">
        <v>602.06666666666683</v>
      </c>
      <c r="F52" s="278">
        <v>598.73333333333346</v>
      </c>
      <c r="G52" s="278">
        <v>594.26666666666688</v>
      </c>
      <c r="H52" s="278">
        <v>609.86666666666679</v>
      </c>
      <c r="I52" s="278">
        <v>614.33333333333326</v>
      </c>
      <c r="J52" s="278">
        <v>617.66666666666674</v>
      </c>
      <c r="K52" s="276">
        <v>611</v>
      </c>
      <c r="L52" s="276">
        <v>603.20000000000005</v>
      </c>
      <c r="M52" s="276">
        <v>145.98759000000001</v>
      </c>
    </row>
    <row r="53" spans="1:13">
      <c r="A53" s="267">
        <v>43</v>
      </c>
      <c r="B53" s="276" t="s">
        <v>56</v>
      </c>
      <c r="C53" s="277">
        <v>3270.45</v>
      </c>
      <c r="D53" s="278">
        <v>3286.15</v>
      </c>
      <c r="E53" s="278">
        <v>3242.3</v>
      </c>
      <c r="F53" s="278">
        <v>3214.15</v>
      </c>
      <c r="G53" s="278">
        <v>3170.3</v>
      </c>
      <c r="H53" s="278">
        <v>3314.3</v>
      </c>
      <c r="I53" s="278">
        <v>3358.1499999999996</v>
      </c>
      <c r="J53" s="278">
        <v>3386.3</v>
      </c>
      <c r="K53" s="276">
        <v>3330</v>
      </c>
      <c r="L53" s="276">
        <v>3258</v>
      </c>
      <c r="M53" s="276">
        <v>6.7807300000000001</v>
      </c>
    </row>
    <row r="54" spans="1:13">
      <c r="A54" s="267">
        <v>44</v>
      </c>
      <c r="B54" s="276" t="s">
        <v>315</v>
      </c>
      <c r="C54" s="277">
        <v>219.1</v>
      </c>
      <c r="D54" s="278">
        <v>220.39999999999998</v>
      </c>
      <c r="E54" s="278">
        <v>216.59999999999997</v>
      </c>
      <c r="F54" s="278">
        <v>214.1</v>
      </c>
      <c r="G54" s="278">
        <v>210.29999999999998</v>
      </c>
      <c r="H54" s="278">
        <v>222.89999999999995</v>
      </c>
      <c r="I54" s="278">
        <v>226.69999999999996</v>
      </c>
      <c r="J54" s="278">
        <v>229.19999999999993</v>
      </c>
      <c r="K54" s="276">
        <v>224.2</v>
      </c>
      <c r="L54" s="276">
        <v>217.9</v>
      </c>
      <c r="M54" s="276">
        <v>6.7943100000000003</v>
      </c>
    </row>
    <row r="55" spans="1:13">
      <c r="A55" s="267">
        <v>45</v>
      </c>
      <c r="B55" s="276" t="s">
        <v>316</v>
      </c>
      <c r="C55" s="277">
        <v>608</v>
      </c>
      <c r="D55" s="278">
        <v>611.25</v>
      </c>
      <c r="E55" s="278">
        <v>600.65</v>
      </c>
      <c r="F55" s="278">
        <v>593.29999999999995</v>
      </c>
      <c r="G55" s="278">
        <v>582.69999999999993</v>
      </c>
      <c r="H55" s="278">
        <v>618.6</v>
      </c>
      <c r="I55" s="278">
        <v>629.19999999999993</v>
      </c>
      <c r="J55" s="278">
        <v>636.55000000000007</v>
      </c>
      <c r="K55" s="276">
        <v>621.85</v>
      </c>
      <c r="L55" s="276">
        <v>603.9</v>
      </c>
      <c r="M55" s="276">
        <v>1.6277699999999999</v>
      </c>
    </row>
    <row r="56" spans="1:13">
      <c r="A56" s="267">
        <v>46</v>
      </c>
      <c r="B56" s="276" t="s">
        <v>58</v>
      </c>
      <c r="C56" s="277">
        <v>9294.1</v>
      </c>
      <c r="D56" s="278">
        <v>9300.6666666666661</v>
      </c>
      <c r="E56" s="278">
        <v>9201.4333333333325</v>
      </c>
      <c r="F56" s="278">
        <v>9108.7666666666664</v>
      </c>
      <c r="G56" s="278">
        <v>9009.5333333333328</v>
      </c>
      <c r="H56" s="278">
        <v>9393.3333333333321</v>
      </c>
      <c r="I56" s="278">
        <v>9492.5666666666657</v>
      </c>
      <c r="J56" s="278">
        <v>9585.2333333333318</v>
      </c>
      <c r="K56" s="276">
        <v>9399.9</v>
      </c>
      <c r="L56" s="276">
        <v>9208</v>
      </c>
      <c r="M56" s="276">
        <v>5.5073800000000004</v>
      </c>
    </row>
    <row r="57" spans="1:13">
      <c r="A57" s="267">
        <v>47</v>
      </c>
      <c r="B57" s="276" t="s">
        <v>232</v>
      </c>
      <c r="C57" s="277">
        <v>3123.4</v>
      </c>
      <c r="D57" s="278">
        <v>3130.4666666666667</v>
      </c>
      <c r="E57" s="278">
        <v>3097.9333333333334</v>
      </c>
      <c r="F57" s="278">
        <v>3072.4666666666667</v>
      </c>
      <c r="G57" s="278">
        <v>3039.9333333333334</v>
      </c>
      <c r="H57" s="278">
        <v>3155.9333333333334</v>
      </c>
      <c r="I57" s="278">
        <v>3188.4666666666672</v>
      </c>
      <c r="J57" s="278">
        <v>3213.9333333333334</v>
      </c>
      <c r="K57" s="276">
        <v>3163</v>
      </c>
      <c r="L57" s="276">
        <v>3105</v>
      </c>
      <c r="M57" s="276">
        <v>0.37226999999999999</v>
      </c>
    </row>
    <row r="58" spans="1:13">
      <c r="A58" s="267">
        <v>48</v>
      </c>
      <c r="B58" s="276" t="s">
        <v>59</v>
      </c>
      <c r="C58" s="277">
        <v>5286.7</v>
      </c>
      <c r="D58" s="278">
        <v>5230.4833333333327</v>
      </c>
      <c r="E58" s="278">
        <v>5157.8166666666657</v>
      </c>
      <c r="F58" s="278">
        <v>5028.9333333333334</v>
      </c>
      <c r="G58" s="278">
        <v>4956.2666666666664</v>
      </c>
      <c r="H58" s="278">
        <v>5359.366666666665</v>
      </c>
      <c r="I58" s="278">
        <v>5432.033333333331</v>
      </c>
      <c r="J58" s="278">
        <v>5560.9166666666642</v>
      </c>
      <c r="K58" s="276">
        <v>5303.15</v>
      </c>
      <c r="L58" s="276">
        <v>5101.6000000000004</v>
      </c>
      <c r="M58" s="276">
        <v>37.331519999999998</v>
      </c>
    </row>
    <row r="59" spans="1:13">
      <c r="A59" s="267">
        <v>49</v>
      </c>
      <c r="B59" s="276" t="s">
        <v>60</v>
      </c>
      <c r="C59" s="277">
        <v>1638.55</v>
      </c>
      <c r="D59" s="278">
        <v>1639.3999999999999</v>
      </c>
      <c r="E59" s="278">
        <v>1629.1999999999998</v>
      </c>
      <c r="F59" s="278">
        <v>1619.85</v>
      </c>
      <c r="G59" s="278">
        <v>1609.6499999999999</v>
      </c>
      <c r="H59" s="278">
        <v>1648.7499999999998</v>
      </c>
      <c r="I59" s="278">
        <v>1658.95</v>
      </c>
      <c r="J59" s="278">
        <v>1668.2999999999997</v>
      </c>
      <c r="K59" s="276">
        <v>1649.6</v>
      </c>
      <c r="L59" s="276">
        <v>1630.05</v>
      </c>
      <c r="M59" s="276">
        <v>8.0494599999999998</v>
      </c>
    </row>
    <row r="60" spans="1:13" ht="12" customHeight="1">
      <c r="A60" s="267">
        <v>50</v>
      </c>
      <c r="B60" s="276" t="s">
        <v>317</v>
      </c>
      <c r="C60" s="277">
        <v>116.95</v>
      </c>
      <c r="D60" s="278">
        <v>117.41666666666667</v>
      </c>
      <c r="E60" s="278">
        <v>115.83333333333334</v>
      </c>
      <c r="F60" s="278">
        <v>114.71666666666667</v>
      </c>
      <c r="G60" s="278">
        <v>113.13333333333334</v>
      </c>
      <c r="H60" s="278">
        <v>118.53333333333335</v>
      </c>
      <c r="I60" s="278">
        <v>120.11666666666669</v>
      </c>
      <c r="J60" s="278">
        <v>121.23333333333335</v>
      </c>
      <c r="K60" s="276">
        <v>119</v>
      </c>
      <c r="L60" s="276">
        <v>116.3</v>
      </c>
      <c r="M60" s="276">
        <v>1.5267599999999999</v>
      </c>
    </row>
    <row r="61" spans="1:13">
      <c r="A61" s="267">
        <v>51</v>
      </c>
      <c r="B61" s="276" t="s">
        <v>318</v>
      </c>
      <c r="C61" s="277">
        <v>178.5</v>
      </c>
      <c r="D61" s="278">
        <v>180.20000000000002</v>
      </c>
      <c r="E61" s="278">
        <v>175.40000000000003</v>
      </c>
      <c r="F61" s="278">
        <v>172.3</v>
      </c>
      <c r="G61" s="278">
        <v>167.50000000000003</v>
      </c>
      <c r="H61" s="278">
        <v>183.30000000000004</v>
      </c>
      <c r="I61" s="278">
        <v>188.10000000000005</v>
      </c>
      <c r="J61" s="278">
        <v>191.20000000000005</v>
      </c>
      <c r="K61" s="276">
        <v>185</v>
      </c>
      <c r="L61" s="276">
        <v>177.1</v>
      </c>
      <c r="M61" s="276">
        <v>28.394829999999999</v>
      </c>
    </row>
    <row r="62" spans="1:13">
      <c r="A62" s="267">
        <v>52</v>
      </c>
      <c r="B62" s="276" t="s">
        <v>233</v>
      </c>
      <c r="C62" s="277">
        <v>406.35</v>
      </c>
      <c r="D62" s="278">
        <v>408.51666666666665</v>
      </c>
      <c r="E62" s="278">
        <v>402.83333333333331</v>
      </c>
      <c r="F62" s="278">
        <v>399.31666666666666</v>
      </c>
      <c r="G62" s="278">
        <v>393.63333333333333</v>
      </c>
      <c r="H62" s="278">
        <v>412.0333333333333</v>
      </c>
      <c r="I62" s="278">
        <v>417.7166666666667</v>
      </c>
      <c r="J62" s="278">
        <v>421.23333333333329</v>
      </c>
      <c r="K62" s="276">
        <v>414.2</v>
      </c>
      <c r="L62" s="276">
        <v>405</v>
      </c>
      <c r="M62" s="276">
        <v>54.434069999999998</v>
      </c>
    </row>
    <row r="63" spans="1:13">
      <c r="A63" s="267">
        <v>53</v>
      </c>
      <c r="B63" s="276" t="s">
        <v>61</v>
      </c>
      <c r="C63" s="277">
        <v>63.8</v>
      </c>
      <c r="D63" s="278">
        <v>64.766666666666666</v>
      </c>
      <c r="E63" s="278">
        <v>62.383333333333326</v>
      </c>
      <c r="F63" s="278">
        <v>60.966666666666661</v>
      </c>
      <c r="G63" s="278">
        <v>58.583333333333321</v>
      </c>
      <c r="H63" s="278">
        <v>66.183333333333337</v>
      </c>
      <c r="I63" s="278">
        <v>68.566666666666691</v>
      </c>
      <c r="J63" s="278">
        <v>69.983333333333334</v>
      </c>
      <c r="K63" s="276">
        <v>67.150000000000006</v>
      </c>
      <c r="L63" s="276">
        <v>63.35</v>
      </c>
      <c r="M63" s="276">
        <v>396.97753</v>
      </c>
    </row>
    <row r="64" spans="1:13">
      <c r="A64" s="267">
        <v>54</v>
      </c>
      <c r="B64" s="276" t="s">
        <v>62</v>
      </c>
      <c r="C64" s="277">
        <v>50.4</v>
      </c>
      <c r="D64" s="278">
        <v>50.883333333333326</v>
      </c>
      <c r="E64" s="278">
        <v>49.566666666666649</v>
      </c>
      <c r="F64" s="278">
        <v>48.73333333333332</v>
      </c>
      <c r="G64" s="278">
        <v>47.416666666666643</v>
      </c>
      <c r="H64" s="278">
        <v>51.716666666666654</v>
      </c>
      <c r="I64" s="278">
        <v>53.033333333333331</v>
      </c>
      <c r="J64" s="278">
        <v>53.86666666666666</v>
      </c>
      <c r="K64" s="276">
        <v>52.2</v>
      </c>
      <c r="L64" s="276">
        <v>50.05</v>
      </c>
      <c r="M64" s="276">
        <v>32.62585</v>
      </c>
    </row>
    <row r="65" spans="1:13">
      <c r="A65" s="267">
        <v>55</v>
      </c>
      <c r="B65" s="276" t="s">
        <v>312</v>
      </c>
      <c r="C65" s="277">
        <v>1641.9</v>
      </c>
      <c r="D65" s="278">
        <v>1657.5833333333333</v>
      </c>
      <c r="E65" s="278">
        <v>1616.1666666666665</v>
      </c>
      <c r="F65" s="278">
        <v>1590.4333333333332</v>
      </c>
      <c r="G65" s="278">
        <v>1549.0166666666664</v>
      </c>
      <c r="H65" s="278">
        <v>1683.3166666666666</v>
      </c>
      <c r="I65" s="278">
        <v>1724.7333333333331</v>
      </c>
      <c r="J65" s="278">
        <v>1750.4666666666667</v>
      </c>
      <c r="K65" s="276">
        <v>1699</v>
      </c>
      <c r="L65" s="276">
        <v>1631.85</v>
      </c>
      <c r="M65" s="276">
        <v>0.53144999999999998</v>
      </c>
    </row>
    <row r="66" spans="1:13">
      <c r="A66" s="267">
        <v>56</v>
      </c>
      <c r="B66" s="276" t="s">
        <v>63</v>
      </c>
      <c r="C66" s="277">
        <v>1587.85</v>
      </c>
      <c r="D66" s="278">
        <v>1597.0333333333335</v>
      </c>
      <c r="E66" s="278">
        <v>1572.5666666666671</v>
      </c>
      <c r="F66" s="278">
        <v>1557.2833333333335</v>
      </c>
      <c r="G66" s="278">
        <v>1532.8166666666671</v>
      </c>
      <c r="H66" s="278">
        <v>1612.3166666666671</v>
      </c>
      <c r="I66" s="278">
        <v>1636.7833333333338</v>
      </c>
      <c r="J66" s="278">
        <v>1652.0666666666671</v>
      </c>
      <c r="K66" s="276">
        <v>1621.5</v>
      </c>
      <c r="L66" s="276">
        <v>1581.75</v>
      </c>
      <c r="M66" s="276">
        <v>7.4796300000000002</v>
      </c>
    </row>
    <row r="67" spans="1:13">
      <c r="A67" s="267">
        <v>57</v>
      </c>
      <c r="B67" s="276" t="s">
        <v>320</v>
      </c>
      <c r="C67" s="277">
        <v>5365.1</v>
      </c>
      <c r="D67" s="278">
        <v>5351.0166666666664</v>
      </c>
      <c r="E67" s="278">
        <v>5315.083333333333</v>
      </c>
      <c r="F67" s="278">
        <v>5265.0666666666666</v>
      </c>
      <c r="G67" s="278">
        <v>5229.1333333333332</v>
      </c>
      <c r="H67" s="278">
        <v>5401.0333333333328</v>
      </c>
      <c r="I67" s="278">
        <v>5436.9666666666672</v>
      </c>
      <c r="J67" s="278">
        <v>5486.9833333333327</v>
      </c>
      <c r="K67" s="276">
        <v>5386.95</v>
      </c>
      <c r="L67" s="276">
        <v>5301</v>
      </c>
      <c r="M67" s="276">
        <v>0.21110999999999999</v>
      </c>
    </row>
    <row r="68" spans="1:13">
      <c r="A68" s="267">
        <v>58</v>
      </c>
      <c r="B68" s="276" t="s">
        <v>234</v>
      </c>
      <c r="C68" s="277">
        <v>1322.1</v>
      </c>
      <c r="D68" s="278">
        <v>1332.8999999999999</v>
      </c>
      <c r="E68" s="278">
        <v>1305.7999999999997</v>
      </c>
      <c r="F68" s="278">
        <v>1289.4999999999998</v>
      </c>
      <c r="G68" s="278">
        <v>1262.3999999999996</v>
      </c>
      <c r="H68" s="278">
        <v>1349.1999999999998</v>
      </c>
      <c r="I68" s="278">
        <v>1376.2999999999997</v>
      </c>
      <c r="J68" s="278">
        <v>1392.6</v>
      </c>
      <c r="K68" s="276">
        <v>1360</v>
      </c>
      <c r="L68" s="276">
        <v>1316.6</v>
      </c>
      <c r="M68" s="276">
        <v>0.66659999999999997</v>
      </c>
    </row>
    <row r="69" spans="1:13">
      <c r="A69" s="267">
        <v>59</v>
      </c>
      <c r="B69" s="276" t="s">
        <v>321</v>
      </c>
      <c r="C69" s="277">
        <v>337.35</v>
      </c>
      <c r="D69" s="278">
        <v>338.65000000000003</v>
      </c>
      <c r="E69" s="278">
        <v>334.90000000000009</v>
      </c>
      <c r="F69" s="278">
        <v>332.45000000000005</v>
      </c>
      <c r="G69" s="278">
        <v>328.7000000000001</v>
      </c>
      <c r="H69" s="278">
        <v>341.10000000000008</v>
      </c>
      <c r="I69" s="278">
        <v>344.84999999999997</v>
      </c>
      <c r="J69" s="278">
        <v>347.30000000000007</v>
      </c>
      <c r="K69" s="276">
        <v>342.4</v>
      </c>
      <c r="L69" s="276">
        <v>336.2</v>
      </c>
      <c r="M69" s="276">
        <v>1.1201399999999999</v>
      </c>
    </row>
    <row r="70" spans="1:13">
      <c r="A70" s="267">
        <v>60</v>
      </c>
      <c r="B70" s="276" t="s">
        <v>65</v>
      </c>
      <c r="C70" s="277">
        <v>120.3</v>
      </c>
      <c r="D70" s="278">
        <v>118.98333333333333</v>
      </c>
      <c r="E70" s="278">
        <v>117.11666666666667</v>
      </c>
      <c r="F70" s="278">
        <v>113.93333333333334</v>
      </c>
      <c r="G70" s="278">
        <v>112.06666666666668</v>
      </c>
      <c r="H70" s="278">
        <v>122.16666666666667</v>
      </c>
      <c r="I70" s="278">
        <v>124.03333333333332</v>
      </c>
      <c r="J70" s="278">
        <v>127.21666666666667</v>
      </c>
      <c r="K70" s="276">
        <v>120.85</v>
      </c>
      <c r="L70" s="276">
        <v>115.8</v>
      </c>
      <c r="M70" s="276">
        <v>187.47412</v>
      </c>
    </row>
    <row r="71" spans="1:13">
      <c r="A71" s="267">
        <v>61</v>
      </c>
      <c r="B71" s="276" t="s">
        <v>313</v>
      </c>
      <c r="C71" s="277">
        <v>883</v>
      </c>
      <c r="D71" s="278">
        <v>860.01666666666677</v>
      </c>
      <c r="E71" s="278">
        <v>815.13333333333355</v>
      </c>
      <c r="F71" s="278">
        <v>747.26666666666677</v>
      </c>
      <c r="G71" s="278">
        <v>702.38333333333355</v>
      </c>
      <c r="H71" s="278">
        <v>927.88333333333355</v>
      </c>
      <c r="I71" s="278">
        <v>972.76666666666677</v>
      </c>
      <c r="J71" s="278">
        <v>1040.6333333333337</v>
      </c>
      <c r="K71" s="276">
        <v>904.9</v>
      </c>
      <c r="L71" s="276">
        <v>792.15</v>
      </c>
      <c r="M71" s="276">
        <v>30.517790000000002</v>
      </c>
    </row>
    <row r="72" spans="1:13">
      <c r="A72" s="267">
        <v>62</v>
      </c>
      <c r="B72" s="276" t="s">
        <v>66</v>
      </c>
      <c r="C72" s="277">
        <v>709.65</v>
      </c>
      <c r="D72" s="278">
        <v>703.38333333333333</v>
      </c>
      <c r="E72" s="278">
        <v>694.76666666666665</v>
      </c>
      <c r="F72" s="278">
        <v>679.88333333333333</v>
      </c>
      <c r="G72" s="278">
        <v>671.26666666666665</v>
      </c>
      <c r="H72" s="278">
        <v>718.26666666666665</v>
      </c>
      <c r="I72" s="278">
        <v>726.88333333333321</v>
      </c>
      <c r="J72" s="278">
        <v>741.76666666666665</v>
      </c>
      <c r="K72" s="276">
        <v>712</v>
      </c>
      <c r="L72" s="276">
        <v>688.5</v>
      </c>
      <c r="M72" s="276">
        <v>19.069030000000001</v>
      </c>
    </row>
    <row r="73" spans="1:13">
      <c r="A73" s="267">
        <v>63</v>
      </c>
      <c r="B73" s="276" t="s">
        <v>67</v>
      </c>
      <c r="C73" s="277">
        <v>557.5</v>
      </c>
      <c r="D73" s="278">
        <v>557.01666666666677</v>
      </c>
      <c r="E73" s="278">
        <v>550.58333333333348</v>
      </c>
      <c r="F73" s="278">
        <v>543.66666666666674</v>
      </c>
      <c r="G73" s="278">
        <v>537.23333333333346</v>
      </c>
      <c r="H73" s="278">
        <v>563.93333333333351</v>
      </c>
      <c r="I73" s="278">
        <v>570.36666666666667</v>
      </c>
      <c r="J73" s="278">
        <v>577.28333333333353</v>
      </c>
      <c r="K73" s="276">
        <v>563.45000000000005</v>
      </c>
      <c r="L73" s="276">
        <v>550.1</v>
      </c>
      <c r="M73" s="276">
        <v>20.796220000000002</v>
      </c>
    </row>
    <row r="74" spans="1:13">
      <c r="A74" s="267">
        <v>64</v>
      </c>
      <c r="B74" s="276" t="s">
        <v>1045</v>
      </c>
      <c r="C74" s="277">
        <v>9353.7999999999993</v>
      </c>
      <c r="D74" s="278">
        <v>9379.2666666666664</v>
      </c>
      <c r="E74" s="278">
        <v>9304.5333333333328</v>
      </c>
      <c r="F74" s="278">
        <v>9255.2666666666664</v>
      </c>
      <c r="G74" s="278">
        <v>9180.5333333333328</v>
      </c>
      <c r="H74" s="278">
        <v>9428.5333333333328</v>
      </c>
      <c r="I74" s="278">
        <v>9503.2666666666664</v>
      </c>
      <c r="J74" s="278">
        <v>9552.5333333333328</v>
      </c>
      <c r="K74" s="276">
        <v>9454</v>
      </c>
      <c r="L74" s="276">
        <v>9330</v>
      </c>
      <c r="M74" s="276">
        <v>1.4239999999999999E-2</v>
      </c>
    </row>
    <row r="75" spans="1:13">
      <c r="A75" s="267">
        <v>65</v>
      </c>
      <c r="B75" s="276" t="s">
        <v>69</v>
      </c>
      <c r="C75" s="277">
        <v>515.1</v>
      </c>
      <c r="D75" s="278">
        <v>516.5333333333333</v>
      </c>
      <c r="E75" s="278">
        <v>510.56666666666661</v>
      </c>
      <c r="F75" s="278">
        <v>506.0333333333333</v>
      </c>
      <c r="G75" s="278">
        <v>500.06666666666661</v>
      </c>
      <c r="H75" s="278">
        <v>521.06666666666661</v>
      </c>
      <c r="I75" s="278">
        <v>527.0333333333333</v>
      </c>
      <c r="J75" s="278">
        <v>531.56666666666661</v>
      </c>
      <c r="K75" s="276">
        <v>522.5</v>
      </c>
      <c r="L75" s="276">
        <v>512</v>
      </c>
      <c r="M75" s="276">
        <v>196.54749000000001</v>
      </c>
    </row>
    <row r="76" spans="1:13" s="16" customFormat="1">
      <c r="A76" s="267">
        <v>66</v>
      </c>
      <c r="B76" s="276" t="s">
        <v>70</v>
      </c>
      <c r="C76" s="277">
        <v>35.85</v>
      </c>
      <c r="D76" s="278">
        <v>36.133333333333333</v>
      </c>
      <c r="E76" s="278">
        <v>35.466666666666669</v>
      </c>
      <c r="F76" s="278">
        <v>35.083333333333336</v>
      </c>
      <c r="G76" s="278">
        <v>34.416666666666671</v>
      </c>
      <c r="H76" s="278">
        <v>36.516666666666666</v>
      </c>
      <c r="I76" s="278">
        <v>37.183333333333337</v>
      </c>
      <c r="J76" s="278">
        <v>37.566666666666663</v>
      </c>
      <c r="K76" s="276">
        <v>36.799999999999997</v>
      </c>
      <c r="L76" s="276">
        <v>35.75</v>
      </c>
      <c r="M76" s="276">
        <v>310.94015000000002</v>
      </c>
    </row>
    <row r="77" spans="1:13" s="16" customFormat="1">
      <c r="A77" s="267">
        <v>67</v>
      </c>
      <c r="B77" s="276" t="s">
        <v>71</v>
      </c>
      <c r="C77" s="277">
        <v>460.9</v>
      </c>
      <c r="D77" s="278">
        <v>461.95</v>
      </c>
      <c r="E77" s="278">
        <v>457.9</v>
      </c>
      <c r="F77" s="278">
        <v>454.9</v>
      </c>
      <c r="G77" s="278">
        <v>450.84999999999997</v>
      </c>
      <c r="H77" s="278">
        <v>464.95</v>
      </c>
      <c r="I77" s="278">
        <v>469.00000000000006</v>
      </c>
      <c r="J77" s="278">
        <v>472</v>
      </c>
      <c r="K77" s="276">
        <v>466</v>
      </c>
      <c r="L77" s="276">
        <v>458.95</v>
      </c>
      <c r="M77" s="276">
        <v>21.537189999999999</v>
      </c>
    </row>
    <row r="78" spans="1:13" s="16" customFormat="1">
      <c r="A78" s="267">
        <v>68</v>
      </c>
      <c r="B78" s="276" t="s">
        <v>322</v>
      </c>
      <c r="C78" s="277">
        <v>724</v>
      </c>
      <c r="D78" s="278">
        <v>728.0333333333333</v>
      </c>
      <c r="E78" s="278">
        <v>718.06666666666661</v>
      </c>
      <c r="F78" s="278">
        <v>712.13333333333333</v>
      </c>
      <c r="G78" s="278">
        <v>702.16666666666663</v>
      </c>
      <c r="H78" s="278">
        <v>733.96666666666658</v>
      </c>
      <c r="I78" s="278">
        <v>743.93333333333328</v>
      </c>
      <c r="J78" s="278">
        <v>749.86666666666656</v>
      </c>
      <c r="K78" s="276">
        <v>738</v>
      </c>
      <c r="L78" s="276">
        <v>722.1</v>
      </c>
      <c r="M78" s="276">
        <v>1.0895699999999999</v>
      </c>
    </row>
    <row r="79" spans="1:13" s="16" customFormat="1">
      <c r="A79" s="267">
        <v>69</v>
      </c>
      <c r="B79" s="276" t="s">
        <v>324</v>
      </c>
      <c r="C79" s="277">
        <v>175.7</v>
      </c>
      <c r="D79" s="278">
        <v>176.25</v>
      </c>
      <c r="E79" s="278">
        <v>173.15</v>
      </c>
      <c r="F79" s="278">
        <v>170.6</v>
      </c>
      <c r="G79" s="278">
        <v>167.5</v>
      </c>
      <c r="H79" s="278">
        <v>178.8</v>
      </c>
      <c r="I79" s="278">
        <v>181.90000000000003</v>
      </c>
      <c r="J79" s="278">
        <v>184.45000000000002</v>
      </c>
      <c r="K79" s="276">
        <v>179.35</v>
      </c>
      <c r="L79" s="276">
        <v>173.7</v>
      </c>
      <c r="M79" s="276">
        <v>3.7606600000000001</v>
      </c>
    </row>
    <row r="80" spans="1:13" s="16" customFormat="1">
      <c r="A80" s="267">
        <v>70</v>
      </c>
      <c r="B80" s="276" t="s">
        <v>325</v>
      </c>
      <c r="C80" s="277">
        <v>3897.9</v>
      </c>
      <c r="D80" s="278">
        <v>3895.4</v>
      </c>
      <c r="E80" s="278">
        <v>3870.8</v>
      </c>
      <c r="F80" s="278">
        <v>3843.7000000000003</v>
      </c>
      <c r="G80" s="278">
        <v>3819.1000000000004</v>
      </c>
      <c r="H80" s="278">
        <v>3922.5</v>
      </c>
      <c r="I80" s="278">
        <v>3947.0999999999995</v>
      </c>
      <c r="J80" s="278">
        <v>3974.2</v>
      </c>
      <c r="K80" s="276">
        <v>3920</v>
      </c>
      <c r="L80" s="276">
        <v>3868.3</v>
      </c>
      <c r="M80" s="276">
        <v>0.17280999999999999</v>
      </c>
    </row>
    <row r="81" spans="1:13" s="16" customFormat="1">
      <c r="A81" s="267">
        <v>71</v>
      </c>
      <c r="B81" s="276" t="s">
        <v>326</v>
      </c>
      <c r="C81" s="277">
        <v>774.95</v>
      </c>
      <c r="D81" s="278">
        <v>778.31666666666661</v>
      </c>
      <c r="E81" s="278">
        <v>766.63333333333321</v>
      </c>
      <c r="F81" s="278">
        <v>758.31666666666661</v>
      </c>
      <c r="G81" s="278">
        <v>746.63333333333321</v>
      </c>
      <c r="H81" s="278">
        <v>786.63333333333321</v>
      </c>
      <c r="I81" s="278">
        <v>798.31666666666661</v>
      </c>
      <c r="J81" s="278">
        <v>806.63333333333321</v>
      </c>
      <c r="K81" s="276">
        <v>790</v>
      </c>
      <c r="L81" s="276">
        <v>770</v>
      </c>
      <c r="M81" s="276">
        <v>0.77561000000000002</v>
      </c>
    </row>
    <row r="82" spans="1:13" s="16" customFormat="1">
      <c r="A82" s="267">
        <v>72</v>
      </c>
      <c r="B82" s="276" t="s">
        <v>327</v>
      </c>
      <c r="C82" s="277">
        <v>81.150000000000006</v>
      </c>
      <c r="D82" s="278">
        <v>82.083333333333329</v>
      </c>
      <c r="E82" s="278">
        <v>79.36666666666666</v>
      </c>
      <c r="F82" s="278">
        <v>77.583333333333329</v>
      </c>
      <c r="G82" s="278">
        <v>74.86666666666666</v>
      </c>
      <c r="H82" s="278">
        <v>83.86666666666666</v>
      </c>
      <c r="I82" s="278">
        <v>86.583333333333329</v>
      </c>
      <c r="J82" s="278">
        <v>88.36666666666666</v>
      </c>
      <c r="K82" s="276">
        <v>84.8</v>
      </c>
      <c r="L82" s="276">
        <v>80.3</v>
      </c>
      <c r="M82" s="276">
        <v>189.12197</v>
      </c>
    </row>
    <row r="83" spans="1:13" s="16" customFormat="1">
      <c r="A83" s="267">
        <v>73</v>
      </c>
      <c r="B83" s="276" t="s">
        <v>72</v>
      </c>
      <c r="C83" s="277">
        <v>13353.45</v>
      </c>
      <c r="D83" s="278">
        <v>13367.816666666666</v>
      </c>
      <c r="E83" s="278">
        <v>13285.633333333331</v>
      </c>
      <c r="F83" s="278">
        <v>13217.816666666666</v>
      </c>
      <c r="G83" s="278">
        <v>13135.633333333331</v>
      </c>
      <c r="H83" s="278">
        <v>13435.633333333331</v>
      </c>
      <c r="I83" s="278">
        <v>13517.816666666666</v>
      </c>
      <c r="J83" s="278">
        <v>13585.633333333331</v>
      </c>
      <c r="K83" s="276">
        <v>13450</v>
      </c>
      <c r="L83" s="276">
        <v>13300</v>
      </c>
      <c r="M83" s="276">
        <v>0.49404999999999999</v>
      </c>
    </row>
    <row r="84" spans="1:13" s="16" customFormat="1">
      <c r="A84" s="267">
        <v>74</v>
      </c>
      <c r="B84" s="276" t="s">
        <v>74</v>
      </c>
      <c r="C84" s="277">
        <v>395.4</v>
      </c>
      <c r="D84" s="278">
        <v>397.41666666666669</v>
      </c>
      <c r="E84" s="278">
        <v>392.28333333333336</v>
      </c>
      <c r="F84" s="278">
        <v>389.16666666666669</v>
      </c>
      <c r="G84" s="278">
        <v>384.03333333333336</v>
      </c>
      <c r="H84" s="278">
        <v>400.53333333333336</v>
      </c>
      <c r="I84" s="278">
        <v>405.66666666666669</v>
      </c>
      <c r="J84" s="278">
        <v>408.78333333333336</v>
      </c>
      <c r="K84" s="276">
        <v>402.55</v>
      </c>
      <c r="L84" s="276">
        <v>394.3</v>
      </c>
      <c r="M84" s="276">
        <v>61.169939999999997</v>
      </c>
    </row>
    <row r="85" spans="1:13" s="16" customFormat="1">
      <c r="A85" s="267">
        <v>75</v>
      </c>
      <c r="B85" s="276" t="s">
        <v>328</v>
      </c>
      <c r="C85" s="277">
        <v>247.2</v>
      </c>
      <c r="D85" s="278">
        <v>244.98333333333335</v>
      </c>
      <c r="E85" s="278">
        <v>241.06666666666669</v>
      </c>
      <c r="F85" s="278">
        <v>234.93333333333334</v>
      </c>
      <c r="G85" s="278">
        <v>231.01666666666668</v>
      </c>
      <c r="H85" s="278">
        <v>251.1166666666667</v>
      </c>
      <c r="I85" s="278">
        <v>255.03333333333333</v>
      </c>
      <c r="J85" s="278">
        <v>261.16666666666674</v>
      </c>
      <c r="K85" s="276">
        <v>248.9</v>
      </c>
      <c r="L85" s="276">
        <v>238.85</v>
      </c>
      <c r="M85" s="276">
        <v>3.4989400000000002</v>
      </c>
    </row>
    <row r="86" spans="1:13" s="16" customFormat="1">
      <c r="A86" s="267">
        <v>76</v>
      </c>
      <c r="B86" s="276" t="s">
        <v>75</v>
      </c>
      <c r="C86" s="277">
        <v>3729.75</v>
      </c>
      <c r="D86" s="278">
        <v>3739.25</v>
      </c>
      <c r="E86" s="278">
        <v>3711.5</v>
      </c>
      <c r="F86" s="278">
        <v>3693.25</v>
      </c>
      <c r="G86" s="278">
        <v>3665.5</v>
      </c>
      <c r="H86" s="278">
        <v>3757.5</v>
      </c>
      <c r="I86" s="278">
        <v>3785.25</v>
      </c>
      <c r="J86" s="278">
        <v>3803.5</v>
      </c>
      <c r="K86" s="276">
        <v>3767</v>
      </c>
      <c r="L86" s="276">
        <v>3721</v>
      </c>
      <c r="M86" s="276">
        <v>4.8877199999999998</v>
      </c>
    </row>
    <row r="87" spans="1:13" s="16" customFormat="1">
      <c r="A87" s="267">
        <v>77</v>
      </c>
      <c r="B87" s="276" t="s">
        <v>314</v>
      </c>
      <c r="C87" s="277">
        <v>610.9</v>
      </c>
      <c r="D87" s="278">
        <v>614.35</v>
      </c>
      <c r="E87" s="278">
        <v>602.05000000000007</v>
      </c>
      <c r="F87" s="278">
        <v>593.20000000000005</v>
      </c>
      <c r="G87" s="278">
        <v>580.90000000000009</v>
      </c>
      <c r="H87" s="278">
        <v>623.20000000000005</v>
      </c>
      <c r="I87" s="278">
        <v>635.5</v>
      </c>
      <c r="J87" s="278">
        <v>644.35</v>
      </c>
      <c r="K87" s="276">
        <v>626.65</v>
      </c>
      <c r="L87" s="276">
        <v>605.5</v>
      </c>
      <c r="M87" s="276">
        <v>4.5978899999999996</v>
      </c>
    </row>
    <row r="88" spans="1:13" s="16" customFormat="1">
      <c r="A88" s="267">
        <v>78</v>
      </c>
      <c r="B88" s="276" t="s">
        <v>323</v>
      </c>
      <c r="C88" s="277">
        <v>200.95</v>
      </c>
      <c r="D88" s="278">
        <v>201.73333333333335</v>
      </c>
      <c r="E88" s="278">
        <v>197.7166666666667</v>
      </c>
      <c r="F88" s="278">
        <v>194.48333333333335</v>
      </c>
      <c r="G88" s="278">
        <v>190.4666666666667</v>
      </c>
      <c r="H88" s="278">
        <v>204.9666666666667</v>
      </c>
      <c r="I88" s="278">
        <v>208.98333333333335</v>
      </c>
      <c r="J88" s="278">
        <v>212.2166666666667</v>
      </c>
      <c r="K88" s="276">
        <v>205.75</v>
      </c>
      <c r="L88" s="276">
        <v>198.5</v>
      </c>
      <c r="M88" s="276">
        <v>5.6646400000000003</v>
      </c>
    </row>
    <row r="89" spans="1:13" s="16" customFormat="1">
      <c r="A89" s="267">
        <v>79</v>
      </c>
      <c r="B89" s="276" t="s">
        <v>76</v>
      </c>
      <c r="C89" s="277">
        <v>475.05</v>
      </c>
      <c r="D89" s="278">
        <v>474.7166666666667</v>
      </c>
      <c r="E89" s="278">
        <v>468.43333333333339</v>
      </c>
      <c r="F89" s="278">
        <v>461.81666666666672</v>
      </c>
      <c r="G89" s="278">
        <v>455.53333333333342</v>
      </c>
      <c r="H89" s="278">
        <v>481.33333333333337</v>
      </c>
      <c r="I89" s="278">
        <v>487.61666666666667</v>
      </c>
      <c r="J89" s="278">
        <v>494.23333333333335</v>
      </c>
      <c r="K89" s="276">
        <v>481</v>
      </c>
      <c r="L89" s="276">
        <v>468.1</v>
      </c>
      <c r="M89" s="276">
        <v>45.335929999999998</v>
      </c>
    </row>
    <row r="90" spans="1:13" s="16" customFormat="1">
      <c r="A90" s="267">
        <v>80</v>
      </c>
      <c r="B90" s="276" t="s">
        <v>77</v>
      </c>
      <c r="C90" s="277">
        <v>124.1</v>
      </c>
      <c r="D90" s="278">
        <v>123.26666666666667</v>
      </c>
      <c r="E90" s="278">
        <v>120.83333333333333</v>
      </c>
      <c r="F90" s="278">
        <v>117.56666666666666</v>
      </c>
      <c r="G90" s="278">
        <v>115.13333333333333</v>
      </c>
      <c r="H90" s="278">
        <v>126.53333333333333</v>
      </c>
      <c r="I90" s="278">
        <v>128.96666666666667</v>
      </c>
      <c r="J90" s="278">
        <v>132.23333333333335</v>
      </c>
      <c r="K90" s="276">
        <v>125.7</v>
      </c>
      <c r="L90" s="276">
        <v>120</v>
      </c>
      <c r="M90" s="276">
        <v>341.84969000000001</v>
      </c>
    </row>
    <row r="91" spans="1:13" s="16" customFormat="1">
      <c r="A91" s="267">
        <v>81</v>
      </c>
      <c r="B91" s="276" t="s">
        <v>332</v>
      </c>
      <c r="C91" s="277">
        <v>488.9</v>
      </c>
      <c r="D91" s="278">
        <v>486.56666666666661</v>
      </c>
      <c r="E91" s="278">
        <v>482.23333333333323</v>
      </c>
      <c r="F91" s="278">
        <v>475.56666666666661</v>
      </c>
      <c r="G91" s="278">
        <v>471.23333333333323</v>
      </c>
      <c r="H91" s="278">
        <v>493.23333333333323</v>
      </c>
      <c r="I91" s="278">
        <v>497.56666666666661</v>
      </c>
      <c r="J91" s="278">
        <v>504.23333333333323</v>
      </c>
      <c r="K91" s="276">
        <v>490.9</v>
      </c>
      <c r="L91" s="276">
        <v>479.9</v>
      </c>
      <c r="M91" s="276">
        <v>3.9508399999999999</v>
      </c>
    </row>
    <row r="92" spans="1:13" s="16" customFormat="1">
      <c r="A92" s="267">
        <v>82</v>
      </c>
      <c r="B92" s="276" t="s">
        <v>333</v>
      </c>
      <c r="C92" s="277">
        <v>507.6</v>
      </c>
      <c r="D92" s="278">
        <v>511.66666666666669</v>
      </c>
      <c r="E92" s="278">
        <v>500.93333333333339</v>
      </c>
      <c r="F92" s="278">
        <v>494.26666666666671</v>
      </c>
      <c r="G92" s="278">
        <v>483.53333333333342</v>
      </c>
      <c r="H92" s="278">
        <v>518.33333333333337</v>
      </c>
      <c r="I92" s="278">
        <v>529.06666666666661</v>
      </c>
      <c r="J92" s="278">
        <v>535.73333333333335</v>
      </c>
      <c r="K92" s="276">
        <v>522.4</v>
      </c>
      <c r="L92" s="276">
        <v>505</v>
      </c>
      <c r="M92" s="276">
        <v>1.5902099999999999</v>
      </c>
    </row>
    <row r="93" spans="1:13" s="16" customFormat="1">
      <c r="A93" s="267">
        <v>83</v>
      </c>
      <c r="B93" s="276" t="s">
        <v>335</v>
      </c>
      <c r="C93" s="277">
        <v>382</v>
      </c>
      <c r="D93" s="278">
        <v>381.68333333333334</v>
      </c>
      <c r="E93" s="278">
        <v>375.36666666666667</v>
      </c>
      <c r="F93" s="278">
        <v>368.73333333333335</v>
      </c>
      <c r="G93" s="278">
        <v>362.41666666666669</v>
      </c>
      <c r="H93" s="278">
        <v>388.31666666666666</v>
      </c>
      <c r="I93" s="278">
        <v>394.63333333333338</v>
      </c>
      <c r="J93" s="278">
        <v>401.26666666666665</v>
      </c>
      <c r="K93" s="276">
        <v>388</v>
      </c>
      <c r="L93" s="276">
        <v>375.05</v>
      </c>
      <c r="M93" s="276">
        <v>0.93272999999999995</v>
      </c>
    </row>
    <row r="94" spans="1:13" s="16" customFormat="1">
      <c r="A94" s="267">
        <v>84</v>
      </c>
      <c r="B94" s="276" t="s">
        <v>329</v>
      </c>
      <c r="C94" s="277">
        <v>533.6</v>
      </c>
      <c r="D94" s="278">
        <v>535.66666666666663</v>
      </c>
      <c r="E94" s="278">
        <v>528.93333333333328</v>
      </c>
      <c r="F94" s="278">
        <v>524.26666666666665</v>
      </c>
      <c r="G94" s="278">
        <v>517.5333333333333</v>
      </c>
      <c r="H94" s="278">
        <v>540.33333333333326</v>
      </c>
      <c r="I94" s="278">
        <v>547.06666666666661</v>
      </c>
      <c r="J94" s="278">
        <v>551.73333333333323</v>
      </c>
      <c r="K94" s="276">
        <v>542.4</v>
      </c>
      <c r="L94" s="276">
        <v>531</v>
      </c>
      <c r="M94" s="276">
        <v>0.69747000000000003</v>
      </c>
    </row>
    <row r="95" spans="1:13" s="16" customFormat="1">
      <c r="A95" s="267">
        <v>85</v>
      </c>
      <c r="B95" s="276" t="s">
        <v>78</v>
      </c>
      <c r="C95" s="277">
        <v>127.25</v>
      </c>
      <c r="D95" s="278">
        <v>127.46666666666665</v>
      </c>
      <c r="E95" s="278">
        <v>126.1333333333333</v>
      </c>
      <c r="F95" s="278">
        <v>125.01666666666664</v>
      </c>
      <c r="G95" s="278">
        <v>123.68333333333328</v>
      </c>
      <c r="H95" s="278">
        <v>128.58333333333331</v>
      </c>
      <c r="I95" s="278">
        <v>129.91666666666666</v>
      </c>
      <c r="J95" s="278">
        <v>131.03333333333333</v>
      </c>
      <c r="K95" s="276">
        <v>128.80000000000001</v>
      </c>
      <c r="L95" s="276">
        <v>126.35</v>
      </c>
      <c r="M95" s="276">
        <v>13.61346</v>
      </c>
    </row>
    <row r="96" spans="1:13" s="16" customFormat="1">
      <c r="A96" s="267">
        <v>86</v>
      </c>
      <c r="B96" s="276" t="s">
        <v>330</v>
      </c>
      <c r="C96" s="277">
        <v>265.75</v>
      </c>
      <c r="D96" s="278">
        <v>266.95</v>
      </c>
      <c r="E96" s="278">
        <v>263.95</v>
      </c>
      <c r="F96" s="278">
        <v>262.14999999999998</v>
      </c>
      <c r="G96" s="278">
        <v>259.14999999999998</v>
      </c>
      <c r="H96" s="278">
        <v>268.75</v>
      </c>
      <c r="I96" s="278">
        <v>271.75</v>
      </c>
      <c r="J96" s="278">
        <v>273.55</v>
      </c>
      <c r="K96" s="276">
        <v>269.95</v>
      </c>
      <c r="L96" s="276">
        <v>265.14999999999998</v>
      </c>
      <c r="M96" s="276">
        <v>1.0750299999999999</v>
      </c>
    </row>
    <row r="97" spans="1:13" s="16" customFormat="1">
      <c r="A97" s="267">
        <v>87</v>
      </c>
      <c r="B97" s="276" t="s">
        <v>338</v>
      </c>
      <c r="C97" s="277">
        <v>525.29999999999995</v>
      </c>
      <c r="D97" s="278">
        <v>525.19999999999993</v>
      </c>
      <c r="E97" s="278">
        <v>516.09999999999991</v>
      </c>
      <c r="F97" s="278">
        <v>506.9</v>
      </c>
      <c r="G97" s="278">
        <v>497.79999999999995</v>
      </c>
      <c r="H97" s="278">
        <v>534.39999999999986</v>
      </c>
      <c r="I97" s="278">
        <v>543.5</v>
      </c>
      <c r="J97" s="278">
        <v>552.69999999999982</v>
      </c>
      <c r="K97" s="276">
        <v>534.29999999999995</v>
      </c>
      <c r="L97" s="276">
        <v>516</v>
      </c>
      <c r="M97" s="276">
        <v>19.23123</v>
      </c>
    </row>
    <row r="98" spans="1:13" s="16" customFormat="1">
      <c r="A98" s="267">
        <v>88</v>
      </c>
      <c r="B98" s="276" t="s">
        <v>336</v>
      </c>
      <c r="C98" s="277">
        <v>1118.8499999999999</v>
      </c>
      <c r="D98" s="278">
        <v>1129.2833333333333</v>
      </c>
      <c r="E98" s="278">
        <v>1090.5666666666666</v>
      </c>
      <c r="F98" s="278">
        <v>1062.2833333333333</v>
      </c>
      <c r="G98" s="278">
        <v>1023.5666666666666</v>
      </c>
      <c r="H98" s="278">
        <v>1157.5666666666666</v>
      </c>
      <c r="I98" s="278">
        <v>1196.2833333333333</v>
      </c>
      <c r="J98" s="278">
        <v>1224.5666666666666</v>
      </c>
      <c r="K98" s="276">
        <v>1168</v>
      </c>
      <c r="L98" s="276">
        <v>1101</v>
      </c>
      <c r="M98" s="276">
        <v>3.4746199999999998</v>
      </c>
    </row>
    <row r="99" spans="1:13" s="16" customFormat="1">
      <c r="A99" s="267">
        <v>89</v>
      </c>
      <c r="B99" s="276" t="s">
        <v>337</v>
      </c>
      <c r="C99" s="277">
        <v>14.25</v>
      </c>
      <c r="D99" s="278">
        <v>14.316666666666668</v>
      </c>
      <c r="E99" s="278">
        <v>14.133333333333336</v>
      </c>
      <c r="F99" s="278">
        <v>14.016666666666667</v>
      </c>
      <c r="G99" s="278">
        <v>13.833333333333336</v>
      </c>
      <c r="H99" s="278">
        <v>14.433333333333337</v>
      </c>
      <c r="I99" s="278">
        <v>14.616666666666671</v>
      </c>
      <c r="J99" s="278">
        <v>14.733333333333338</v>
      </c>
      <c r="K99" s="276">
        <v>14.5</v>
      </c>
      <c r="L99" s="276">
        <v>14.2</v>
      </c>
      <c r="M99" s="276">
        <v>38.058750000000003</v>
      </c>
    </row>
    <row r="100" spans="1:13" s="16" customFormat="1">
      <c r="A100" s="267">
        <v>90</v>
      </c>
      <c r="B100" s="276" t="s">
        <v>339</v>
      </c>
      <c r="C100" s="277">
        <v>230.05</v>
      </c>
      <c r="D100" s="278">
        <v>229.51666666666665</v>
      </c>
      <c r="E100" s="278">
        <v>227.0333333333333</v>
      </c>
      <c r="F100" s="278">
        <v>224.01666666666665</v>
      </c>
      <c r="G100" s="278">
        <v>221.5333333333333</v>
      </c>
      <c r="H100" s="278">
        <v>232.5333333333333</v>
      </c>
      <c r="I100" s="278">
        <v>235.01666666666665</v>
      </c>
      <c r="J100" s="278">
        <v>238.0333333333333</v>
      </c>
      <c r="K100" s="276">
        <v>232</v>
      </c>
      <c r="L100" s="276">
        <v>226.5</v>
      </c>
      <c r="M100" s="276">
        <v>4.5985500000000004</v>
      </c>
    </row>
    <row r="101" spans="1:13">
      <c r="A101" s="267">
        <v>91</v>
      </c>
      <c r="B101" s="276" t="s">
        <v>80</v>
      </c>
      <c r="C101" s="277">
        <v>396.5</v>
      </c>
      <c r="D101" s="278">
        <v>401.33333333333331</v>
      </c>
      <c r="E101" s="278">
        <v>388.16666666666663</v>
      </c>
      <c r="F101" s="278">
        <v>379.83333333333331</v>
      </c>
      <c r="G101" s="278">
        <v>366.66666666666663</v>
      </c>
      <c r="H101" s="278">
        <v>409.66666666666663</v>
      </c>
      <c r="I101" s="278">
        <v>422.83333333333326</v>
      </c>
      <c r="J101" s="278">
        <v>431.16666666666663</v>
      </c>
      <c r="K101" s="276">
        <v>414.5</v>
      </c>
      <c r="L101" s="276">
        <v>393</v>
      </c>
      <c r="M101" s="276">
        <v>39.427399999999999</v>
      </c>
    </row>
    <row r="102" spans="1:13">
      <c r="A102" s="267">
        <v>92</v>
      </c>
      <c r="B102" s="276" t="s">
        <v>340</v>
      </c>
      <c r="C102" s="277">
        <v>3373.35</v>
      </c>
      <c r="D102" s="278">
        <v>3385.1</v>
      </c>
      <c r="E102" s="278">
        <v>3338.25</v>
      </c>
      <c r="F102" s="278">
        <v>3303.15</v>
      </c>
      <c r="G102" s="278">
        <v>3256.3</v>
      </c>
      <c r="H102" s="278">
        <v>3420.2</v>
      </c>
      <c r="I102" s="278">
        <v>3467.0499999999993</v>
      </c>
      <c r="J102" s="278">
        <v>3502.1499999999996</v>
      </c>
      <c r="K102" s="276">
        <v>3431.95</v>
      </c>
      <c r="L102" s="276">
        <v>3350</v>
      </c>
      <c r="M102" s="276">
        <v>0.28161999999999998</v>
      </c>
    </row>
    <row r="103" spans="1:13">
      <c r="A103" s="267">
        <v>93</v>
      </c>
      <c r="B103" s="276" t="s">
        <v>81</v>
      </c>
      <c r="C103" s="277">
        <v>615</v>
      </c>
      <c r="D103" s="278">
        <v>616.0333333333333</v>
      </c>
      <c r="E103" s="278">
        <v>612.56666666666661</v>
      </c>
      <c r="F103" s="278">
        <v>610.13333333333333</v>
      </c>
      <c r="G103" s="278">
        <v>606.66666666666663</v>
      </c>
      <c r="H103" s="278">
        <v>618.46666666666658</v>
      </c>
      <c r="I103" s="278">
        <v>621.93333333333328</v>
      </c>
      <c r="J103" s="278">
        <v>624.36666666666656</v>
      </c>
      <c r="K103" s="276">
        <v>619.5</v>
      </c>
      <c r="L103" s="276">
        <v>613.6</v>
      </c>
      <c r="M103" s="276">
        <v>3.0716100000000002</v>
      </c>
    </row>
    <row r="104" spans="1:13">
      <c r="A104" s="267">
        <v>94</v>
      </c>
      <c r="B104" s="276" t="s">
        <v>334</v>
      </c>
      <c r="C104" s="277">
        <v>294.35000000000002</v>
      </c>
      <c r="D104" s="278">
        <v>294.61666666666667</v>
      </c>
      <c r="E104" s="278">
        <v>293.73333333333335</v>
      </c>
      <c r="F104" s="278">
        <v>293.11666666666667</v>
      </c>
      <c r="G104" s="278">
        <v>292.23333333333335</v>
      </c>
      <c r="H104" s="278">
        <v>295.23333333333335</v>
      </c>
      <c r="I104" s="278">
        <v>296.11666666666667</v>
      </c>
      <c r="J104" s="278">
        <v>296.73333333333335</v>
      </c>
      <c r="K104" s="276">
        <v>295.5</v>
      </c>
      <c r="L104" s="276">
        <v>294</v>
      </c>
      <c r="M104" s="276">
        <v>2.1153200000000001</v>
      </c>
    </row>
    <row r="105" spans="1:13">
      <c r="A105" s="267">
        <v>95</v>
      </c>
      <c r="B105" s="276" t="s">
        <v>342</v>
      </c>
      <c r="C105" s="277">
        <v>229.9</v>
      </c>
      <c r="D105" s="278">
        <v>232.1</v>
      </c>
      <c r="E105" s="278">
        <v>226.2</v>
      </c>
      <c r="F105" s="278">
        <v>222.5</v>
      </c>
      <c r="G105" s="278">
        <v>216.6</v>
      </c>
      <c r="H105" s="278">
        <v>235.79999999999998</v>
      </c>
      <c r="I105" s="278">
        <v>241.70000000000002</v>
      </c>
      <c r="J105" s="278">
        <v>245.39999999999998</v>
      </c>
      <c r="K105" s="276">
        <v>238</v>
      </c>
      <c r="L105" s="276">
        <v>228.4</v>
      </c>
      <c r="M105" s="276">
        <v>14.810140000000001</v>
      </c>
    </row>
    <row r="106" spans="1:13">
      <c r="A106" s="267">
        <v>96</v>
      </c>
      <c r="B106" s="276" t="s">
        <v>343</v>
      </c>
      <c r="C106" s="277">
        <v>113</v>
      </c>
      <c r="D106" s="278">
        <v>113.43333333333334</v>
      </c>
      <c r="E106" s="278">
        <v>111.36666666666667</v>
      </c>
      <c r="F106" s="278">
        <v>109.73333333333333</v>
      </c>
      <c r="G106" s="278">
        <v>107.66666666666667</v>
      </c>
      <c r="H106" s="278">
        <v>115.06666666666668</v>
      </c>
      <c r="I106" s="278">
        <v>117.13333333333334</v>
      </c>
      <c r="J106" s="278">
        <v>118.76666666666668</v>
      </c>
      <c r="K106" s="276">
        <v>115.5</v>
      </c>
      <c r="L106" s="276">
        <v>111.8</v>
      </c>
      <c r="M106" s="276">
        <v>17.814070000000001</v>
      </c>
    </row>
    <row r="107" spans="1:13">
      <c r="A107" s="267">
        <v>97</v>
      </c>
      <c r="B107" s="276" t="s">
        <v>82</v>
      </c>
      <c r="C107" s="277">
        <v>374.45</v>
      </c>
      <c r="D107" s="278">
        <v>375.98333333333335</v>
      </c>
      <c r="E107" s="278">
        <v>371.01666666666671</v>
      </c>
      <c r="F107" s="278">
        <v>367.58333333333337</v>
      </c>
      <c r="G107" s="278">
        <v>362.61666666666673</v>
      </c>
      <c r="H107" s="278">
        <v>379.41666666666669</v>
      </c>
      <c r="I107" s="278">
        <v>384.38333333333338</v>
      </c>
      <c r="J107" s="278">
        <v>387.81666666666666</v>
      </c>
      <c r="K107" s="276">
        <v>380.95</v>
      </c>
      <c r="L107" s="276">
        <v>372.55</v>
      </c>
      <c r="M107" s="276">
        <v>20.29421</v>
      </c>
    </row>
    <row r="108" spans="1:13">
      <c r="A108" s="267">
        <v>98</v>
      </c>
      <c r="B108" s="284" t="s">
        <v>344</v>
      </c>
      <c r="C108" s="277">
        <v>534.9</v>
      </c>
      <c r="D108" s="278">
        <v>533.51666666666665</v>
      </c>
      <c r="E108" s="278">
        <v>528.83333333333326</v>
      </c>
      <c r="F108" s="278">
        <v>522.76666666666665</v>
      </c>
      <c r="G108" s="278">
        <v>518.08333333333326</v>
      </c>
      <c r="H108" s="278">
        <v>539.58333333333326</v>
      </c>
      <c r="I108" s="278">
        <v>544.26666666666665</v>
      </c>
      <c r="J108" s="278">
        <v>550.33333333333326</v>
      </c>
      <c r="K108" s="276">
        <v>538.20000000000005</v>
      </c>
      <c r="L108" s="276">
        <v>527.45000000000005</v>
      </c>
      <c r="M108" s="276">
        <v>1.1265499999999999</v>
      </c>
    </row>
    <row r="109" spans="1:13">
      <c r="A109" s="267">
        <v>99</v>
      </c>
      <c r="B109" s="276" t="s">
        <v>83</v>
      </c>
      <c r="C109" s="277">
        <v>783.2</v>
      </c>
      <c r="D109" s="278">
        <v>786.38333333333333</v>
      </c>
      <c r="E109" s="278">
        <v>777.91666666666663</v>
      </c>
      <c r="F109" s="278">
        <v>772.63333333333333</v>
      </c>
      <c r="G109" s="278">
        <v>764.16666666666663</v>
      </c>
      <c r="H109" s="278">
        <v>791.66666666666663</v>
      </c>
      <c r="I109" s="278">
        <v>800.13333333333333</v>
      </c>
      <c r="J109" s="278">
        <v>805.41666666666663</v>
      </c>
      <c r="K109" s="276">
        <v>794.85</v>
      </c>
      <c r="L109" s="276">
        <v>781.1</v>
      </c>
      <c r="M109" s="276">
        <v>39.849879999999999</v>
      </c>
    </row>
    <row r="110" spans="1:13">
      <c r="A110" s="267">
        <v>100</v>
      </c>
      <c r="B110" s="276" t="s">
        <v>84</v>
      </c>
      <c r="C110" s="277">
        <v>143.44999999999999</v>
      </c>
      <c r="D110" s="278">
        <v>143.73333333333332</v>
      </c>
      <c r="E110" s="278">
        <v>142.21666666666664</v>
      </c>
      <c r="F110" s="278">
        <v>140.98333333333332</v>
      </c>
      <c r="G110" s="278">
        <v>139.46666666666664</v>
      </c>
      <c r="H110" s="278">
        <v>144.96666666666664</v>
      </c>
      <c r="I110" s="278">
        <v>146.48333333333335</v>
      </c>
      <c r="J110" s="278">
        <v>147.71666666666664</v>
      </c>
      <c r="K110" s="276">
        <v>145.25</v>
      </c>
      <c r="L110" s="276">
        <v>142.5</v>
      </c>
      <c r="M110" s="276">
        <v>123.74964</v>
      </c>
    </row>
    <row r="111" spans="1:13">
      <c r="A111" s="267">
        <v>101</v>
      </c>
      <c r="B111" s="276" t="s">
        <v>345</v>
      </c>
      <c r="C111" s="277">
        <v>367.85</v>
      </c>
      <c r="D111" s="278">
        <v>370.81666666666666</v>
      </c>
      <c r="E111" s="278">
        <v>358.63333333333333</v>
      </c>
      <c r="F111" s="278">
        <v>349.41666666666669</v>
      </c>
      <c r="G111" s="278">
        <v>337.23333333333335</v>
      </c>
      <c r="H111" s="278">
        <v>380.0333333333333</v>
      </c>
      <c r="I111" s="278">
        <v>392.21666666666658</v>
      </c>
      <c r="J111" s="278">
        <v>401.43333333333328</v>
      </c>
      <c r="K111" s="276">
        <v>383</v>
      </c>
      <c r="L111" s="276">
        <v>361.6</v>
      </c>
      <c r="M111" s="276">
        <v>4.7007500000000002</v>
      </c>
    </row>
    <row r="112" spans="1:13">
      <c r="A112" s="267">
        <v>102</v>
      </c>
      <c r="B112" s="276" t="s">
        <v>3634</v>
      </c>
      <c r="C112" s="277">
        <v>2510.5500000000002</v>
      </c>
      <c r="D112" s="278">
        <v>2519.0000000000005</v>
      </c>
      <c r="E112" s="278">
        <v>2488.3500000000008</v>
      </c>
      <c r="F112" s="278">
        <v>2466.1500000000005</v>
      </c>
      <c r="G112" s="278">
        <v>2435.5000000000009</v>
      </c>
      <c r="H112" s="278">
        <v>2541.2000000000007</v>
      </c>
      <c r="I112" s="278">
        <v>2571.8500000000004</v>
      </c>
      <c r="J112" s="278">
        <v>2594.0500000000006</v>
      </c>
      <c r="K112" s="276">
        <v>2549.65</v>
      </c>
      <c r="L112" s="276">
        <v>2496.8000000000002</v>
      </c>
      <c r="M112" s="276">
        <v>1.4187700000000001</v>
      </c>
    </row>
    <row r="113" spans="1:13">
      <c r="A113" s="267">
        <v>103</v>
      </c>
      <c r="B113" s="276" t="s">
        <v>85</v>
      </c>
      <c r="C113" s="277">
        <v>1602.65</v>
      </c>
      <c r="D113" s="278">
        <v>1608.6166666666668</v>
      </c>
      <c r="E113" s="278">
        <v>1594.0333333333335</v>
      </c>
      <c r="F113" s="278">
        <v>1585.4166666666667</v>
      </c>
      <c r="G113" s="278">
        <v>1570.8333333333335</v>
      </c>
      <c r="H113" s="278">
        <v>1617.2333333333336</v>
      </c>
      <c r="I113" s="278">
        <v>1631.8166666666666</v>
      </c>
      <c r="J113" s="278">
        <v>1640.4333333333336</v>
      </c>
      <c r="K113" s="276">
        <v>1623.2</v>
      </c>
      <c r="L113" s="276">
        <v>1600</v>
      </c>
      <c r="M113" s="276">
        <v>3.6939600000000001</v>
      </c>
    </row>
    <row r="114" spans="1:13">
      <c r="A114" s="267">
        <v>104</v>
      </c>
      <c r="B114" s="276" t="s">
        <v>86</v>
      </c>
      <c r="C114" s="277">
        <v>408.75</v>
      </c>
      <c r="D114" s="278">
        <v>410.45</v>
      </c>
      <c r="E114" s="278">
        <v>403.4</v>
      </c>
      <c r="F114" s="278">
        <v>398.05</v>
      </c>
      <c r="G114" s="278">
        <v>391</v>
      </c>
      <c r="H114" s="278">
        <v>415.79999999999995</v>
      </c>
      <c r="I114" s="278">
        <v>422.85</v>
      </c>
      <c r="J114" s="278">
        <v>428.19999999999993</v>
      </c>
      <c r="K114" s="276">
        <v>417.5</v>
      </c>
      <c r="L114" s="276">
        <v>405.1</v>
      </c>
      <c r="M114" s="276">
        <v>29.585319999999999</v>
      </c>
    </row>
    <row r="115" spans="1:13">
      <c r="A115" s="267">
        <v>105</v>
      </c>
      <c r="B115" s="276" t="s">
        <v>236</v>
      </c>
      <c r="C115" s="277">
        <v>803.2</v>
      </c>
      <c r="D115" s="278">
        <v>800.5</v>
      </c>
      <c r="E115" s="278">
        <v>792.8</v>
      </c>
      <c r="F115" s="278">
        <v>782.4</v>
      </c>
      <c r="G115" s="278">
        <v>774.69999999999993</v>
      </c>
      <c r="H115" s="278">
        <v>810.9</v>
      </c>
      <c r="I115" s="278">
        <v>818.6</v>
      </c>
      <c r="J115" s="278">
        <v>829</v>
      </c>
      <c r="K115" s="276">
        <v>808.2</v>
      </c>
      <c r="L115" s="276">
        <v>790.1</v>
      </c>
      <c r="M115" s="276">
        <v>4.0083900000000003</v>
      </c>
    </row>
    <row r="116" spans="1:13">
      <c r="A116" s="267">
        <v>106</v>
      </c>
      <c r="B116" s="276" t="s">
        <v>346</v>
      </c>
      <c r="C116" s="277">
        <v>808.35</v>
      </c>
      <c r="D116" s="278">
        <v>802.33333333333337</v>
      </c>
      <c r="E116" s="278">
        <v>786.66666666666674</v>
      </c>
      <c r="F116" s="278">
        <v>764.98333333333335</v>
      </c>
      <c r="G116" s="278">
        <v>749.31666666666672</v>
      </c>
      <c r="H116" s="278">
        <v>824.01666666666677</v>
      </c>
      <c r="I116" s="278">
        <v>839.68333333333351</v>
      </c>
      <c r="J116" s="278">
        <v>861.36666666666679</v>
      </c>
      <c r="K116" s="276">
        <v>818</v>
      </c>
      <c r="L116" s="276">
        <v>780.65</v>
      </c>
      <c r="M116" s="276">
        <v>1.07833</v>
      </c>
    </row>
    <row r="117" spans="1:13">
      <c r="A117" s="267">
        <v>107</v>
      </c>
      <c r="B117" s="276" t="s">
        <v>331</v>
      </c>
      <c r="C117" s="277">
        <v>1896.6</v>
      </c>
      <c r="D117" s="278">
        <v>1900.7833333333335</v>
      </c>
      <c r="E117" s="278">
        <v>1886.5666666666671</v>
      </c>
      <c r="F117" s="278">
        <v>1876.5333333333335</v>
      </c>
      <c r="G117" s="278">
        <v>1862.3166666666671</v>
      </c>
      <c r="H117" s="278">
        <v>1910.8166666666671</v>
      </c>
      <c r="I117" s="278">
        <v>1925.0333333333338</v>
      </c>
      <c r="J117" s="278">
        <v>1935.0666666666671</v>
      </c>
      <c r="K117" s="276">
        <v>1915</v>
      </c>
      <c r="L117" s="276">
        <v>1890.75</v>
      </c>
      <c r="M117" s="276">
        <v>0.11169999999999999</v>
      </c>
    </row>
    <row r="118" spans="1:13">
      <c r="A118" s="267">
        <v>108</v>
      </c>
      <c r="B118" s="276" t="s">
        <v>237</v>
      </c>
      <c r="C118" s="277">
        <v>374.05</v>
      </c>
      <c r="D118" s="278">
        <v>376.9666666666667</v>
      </c>
      <c r="E118" s="278">
        <v>360.28333333333342</v>
      </c>
      <c r="F118" s="278">
        <v>346.51666666666671</v>
      </c>
      <c r="G118" s="278">
        <v>329.83333333333343</v>
      </c>
      <c r="H118" s="278">
        <v>390.73333333333341</v>
      </c>
      <c r="I118" s="278">
        <v>407.41666666666669</v>
      </c>
      <c r="J118" s="278">
        <v>421.18333333333339</v>
      </c>
      <c r="K118" s="276">
        <v>393.65</v>
      </c>
      <c r="L118" s="276">
        <v>363.2</v>
      </c>
      <c r="M118" s="276">
        <v>52.36806</v>
      </c>
    </row>
    <row r="119" spans="1:13">
      <c r="A119" s="267">
        <v>109</v>
      </c>
      <c r="B119" s="276" t="s">
        <v>2995</v>
      </c>
      <c r="C119" s="277">
        <v>221.65</v>
      </c>
      <c r="D119" s="278">
        <v>224.36666666666667</v>
      </c>
      <c r="E119" s="278">
        <v>217.28333333333336</v>
      </c>
      <c r="F119" s="278">
        <v>212.91666666666669</v>
      </c>
      <c r="G119" s="278">
        <v>205.83333333333337</v>
      </c>
      <c r="H119" s="278">
        <v>228.73333333333335</v>
      </c>
      <c r="I119" s="278">
        <v>235.81666666666666</v>
      </c>
      <c r="J119" s="278">
        <v>240.18333333333334</v>
      </c>
      <c r="K119" s="276">
        <v>231.45</v>
      </c>
      <c r="L119" s="276">
        <v>220</v>
      </c>
      <c r="M119" s="276">
        <v>13.24098</v>
      </c>
    </row>
    <row r="120" spans="1:13">
      <c r="A120" s="267">
        <v>110</v>
      </c>
      <c r="B120" s="276" t="s">
        <v>235</v>
      </c>
      <c r="C120" s="277">
        <v>184.3</v>
      </c>
      <c r="D120" s="278">
        <v>185.6</v>
      </c>
      <c r="E120" s="278">
        <v>181.7</v>
      </c>
      <c r="F120" s="278">
        <v>179.1</v>
      </c>
      <c r="G120" s="278">
        <v>175.2</v>
      </c>
      <c r="H120" s="278">
        <v>188.2</v>
      </c>
      <c r="I120" s="278">
        <v>192.10000000000002</v>
      </c>
      <c r="J120" s="278">
        <v>194.7</v>
      </c>
      <c r="K120" s="276">
        <v>189.5</v>
      </c>
      <c r="L120" s="276">
        <v>183</v>
      </c>
      <c r="M120" s="276">
        <v>18.047619999999998</v>
      </c>
    </row>
    <row r="121" spans="1:13">
      <c r="A121" s="267">
        <v>111</v>
      </c>
      <c r="B121" s="276" t="s">
        <v>87</v>
      </c>
      <c r="C121" s="277">
        <v>589.25</v>
      </c>
      <c r="D121" s="278">
        <v>593.75</v>
      </c>
      <c r="E121" s="278">
        <v>580.5</v>
      </c>
      <c r="F121" s="278">
        <v>571.75</v>
      </c>
      <c r="G121" s="278">
        <v>558.5</v>
      </c>
      <c r="H121" s="278">
        <v>602.5</v>
      </c>
      <c r="I121" s="278">
        <v>615.75</v>
      </c>
      <c r="J121" s="278">
        <v>624.5</v>
      </c>
      <c r="K121" s="276">
        <v>607</v>
      </c>
      <c r="L121" s="276">
        <v>585</v>
      </c>
      <c r="M121" s="276">
        <v>10.646369999999999</v>
      </c>
    </row>
    <row r="122" spans="1:13">
      <c r="A122" s="267">
        <v>112</v>
      </c>
      <c r="B122" s="276" t="s">
        <v>347</v>
      </c>
      <c r="C122" s="277">
        <v>540.70000000000005</v>
      </c>
      <c r="D122" s="278">
        <v>540.98333333333335</v>
      </c>
      <c r="E122" s="278">
        <v>531.9666666666667</v>
      </c>
      <c r="F122" s="278">
        <v>523.23333333333335</v>
      </c>
      <c r="G122" s="278">
        <v>514.2166666666667</v>
      </c>
      <c r="H122" s="278">
        <v>549.7166666666667</v>
      </c>
      <c r="I122" s="278">
        <v>558.73333333333335</v>
      </c>
      <c r="J122" s="278">
        <v>567.4666666666667</v>
      </c>
      <c r="K122" s="276">
        <v>550</v>
      </c>
      <c r="L122" s="276">
        <v>532.25</v>
      </c>
      <c r="M122" s="276">
        <v>8.6834699999999998</v>
      </c>
    </row>
    <row r="123" spans="1:13">
      <c r="A123" s="267">
        <v>113</v>
      </c>
      <c r="B123" s="276" t="s">
        <v>88</v>
      </c>
      <c r="C123" s="277">
        <v>511.5</v>
      </c>
      <c r="D123" s="278">
        <v>513.13333333333333</v>
      </c>
      <c r="E123" s="278">
        <v>508.86666666666667</v>
      </c>
      <c r="F123" s="278">
        <v>506.23333333333335</v>
      </c>
      <c r="G123" s="278">
        <v>501.9666666666667</v>
      </c>
      <c r="H123" s="278">
        <v>515.76666666666665</v>
      </c>
      <c r="I123" s="278">
        <v>520.0333333333333</v>
      </c>
      <c r="J123" s="278">
        <v>522.66666666666663</v>
      </c>
      <c r="K123" s="276">
        <v>517.4</v>
      </c>
      <c r="L123" s="276">
        <v>510.5</v>
      </c>
      <c r="M123" s="276">
        <v>29.263369999999998</v>
      </c>
    </row>
    <row r="124" spans="1:13">
      <c r="A124" s="267">
        <v>114</v>
      </c>
      <c r="B124" s="276" t="s">
        <v>238</v>
      </c>
      <c r="C124" s="277">
        <v>1081.45</v>
      </c>
      <c r="D124" s="278">
        <v>1090.1499999999999</v>
      </c>
      <c r="E124" s="278">
        <v>1066.2999999999997</v>
      </c>
      <c r="F124" s="278">
        <v>1051.1499999999999</v>
      </c>
      <c r="G124" s="278">
        <v>1027.2999999999997</v>
      </c>
      <c r="H124" s="278">
        <v>1105.2999999999997</v>
      </c>
      <c r="I124" s="278">
        <v>1129.1499999999996</v>
      </c>
      <c r="J124" s="278">
        <v>1144.2999999999997</v>
      </c>
      <c r="K124" s="276">
        <v>1114</v>
      </c>
      <c r="L124" s="276">
        <v>1075</v>
      </c>
      <c r="M124" s="276">
        <v>1.1034900000000001</v>
      </c>
    </row>
    <row r="125" spans="1:13">
      <c r="A125" s="267">
        <v>115</v>
      </c>
      <c r="B125" s="276" t="s">
        <v>348</v>
      </c>
      <c r="C125" s="277">
        <v>86.2</v>
      </c>
      <c r="D125" s="278">
        <v>86.8</v>
      </c>
      <c r="E125" s="278">
        <v>85.1</v>
      </c>
      <c r="F125" s="278">
        <v>84</v>
      </c>
      <c r="G125" s="278">
        <v>82.3</v>
      </c>
      <c r="H125" s="278">
        <v>87.899999999999991</v>
      </c>
      <c r="I125" s="278">
        <v>89.600000000000009</v>
      </c>
      <c r="J125" s="278">
        <v>90.699999999999989</v>
      </c>
      <c r="K125" s="276">
        <v>88.5</v>
      </c>
      <c r="L125" s="276">
        <v>85.7</v>
      </c>
      <c r="M125" s="276">
        <v>2.1784599999999998</v>
      </c>
    </row>
    <row r="126" spans="1:13">
      <c r="A126" s="267">
        <v>116</v>
      </c>
      <c r="B126" s="276" t="s">
        <v>355</v>
      </c>
      <c r="C126" s="277">
        <v>395.4</v>
      </c>
      <c r="D126" s="278">
        <v>397.81666666666661</v>
      </c>
      <c r="E126" s="278">
        <v>391.68333333333322</v>
      </c>
      <c r="F126" s="278">
        <v>387.96666666666664</v>
      </c>
      <c r="G126" s="278">
        <v>381.83333333333326</v>
      </c>
      <c r="H126" s="278">
        <v>401.53333333333319</v>
      </c>
      <c r="I126" s="278">
        <v>407.66666666666663</v>
      </c>
      <c r="J126" s="278">
        <v>411.38333333333316</v>
      </c>
      <c r="K126" s="276">
        <v>403.95</v>
      </c>
      <c r="L126" s="276">
        <v>394.1</v>
      </c>
      <c r="M126" s="276">
        <v>1.28224</v>
      </c>
    </row>
    <row r="127" spans="1:13">
      <c r="A127" s="267">
        <v>117</v>
      </c>
      <c r="B127" s="276" t="s">
        <v>356</v>
      </c>
      <c r="C127" s="277">
        <v>155.15</v>
      </c>
      <c r="D127" s="278">
        <v>156.6</v>
      </c>
      <c r="E127" s="278">
        <v>151.69999999999999</v>
      </c>
      <c r="F127" s="278">
        <v>148.25</v>
      </c>
      <c r="G127" s="278">
        <v>143.35</v>
      </c>
      <c r="H127" s="278">
        <v>160.04999999999998</v>
      </c>
      <c r="I127" s="278">
        <v>164.95000000000002</v>
      </c>
      <c r="J127" s="278">
        <v>168.39999999999998</v>
      </c>
      <c r="K127" s="276">
        <v>161.5</v>
      </c>
      <c r="L127" s="276">
        <v>153.15</v>
      </c>
      <c r="M127" s="276">
        <v>4.7326800000000002</v>
      </c>
    </row>
    <row r="128" spans="1:13">
      <c r="A128" s="267">
        <v>118</v>
      </c>
      <c r="B128" s="276" t="s">
        <v>349</v>
      </c>
      <c r="C128" s="277">
        <v>120.4</v>
      </c>
      <c r="D128" s="278">
        <v>120.8</v>
      </c>
      <c r="E128" s="278">
        <v>118.19999999999999</v>
      </c>
      <c r="F128" s="278">
        <v>115.99999999999999</v>
      </c>
      <c r="G128" s="278">
        <v>113.39999999999998</v>
      </c>
      <c r="H128" s="278">
        <v>123</v>
      </c>
      <c r="I128" s="278">
        <v>125.6</v>
      </c>
      <c r="J128" s="278">
        <v>127.80000000000001</v>
      </c>
      <c r="K128" s="276">
        <v>123.4</v>
      </c>
      <c r="L128" s="276">
        <v>118.6</v>
      </c>
      <c r="M128" s="276">
        <v>14.62551</v>
      </c>
    </row>
    <row r="129" spans="1:13">
      <c r="A129" s="267">
        <v>119</v>
      </c>
      <c r="B129" s="276" t="s">
        <v>350</v>
      </c>
      <c r="C129" s="277">
        <v>384.5</v>
      </c>
      <c r="D129" s="278">
        <v>387.83333333333331</v>
      </c>
      <c r="E129" s="278">
        <v>378.66666666666663</v>
      </c>
      <c r="F129" s="278">
        <v>372.83333333333331</v>
      </c>
      <c r="G129" s="278">
        <v>363.66666666666663</v>
      </c>
      <c r="H129" s="278">
        <v>393.66666666666663</v>
      </c>
      <c r="I129" s="278">
        <v>402.83333333333326</v>
      </c>
      <c r="J129" s="278">
        <v>408.66666666666663</v>
      </c>
      <c r="K129" s="276">
        <v>397</v>
      </c>
      <c r="L129" s="276">
        <v>382</v>
      </c>
      <c r="M129" s="276">
        <v>1.1239300000000001</v>
      </c>
    </row>
    <row r="130" spans="1:13">
      <c r="A130" s="267">
        <v>120</v>
      </c>
      <c r="B130" s="276" t="s">
        <v>351</v>
      </c>
      <c r="C130" s="277">
        <v>934.8</v>
      </c>
      <c r="D130" s="278">
        <v>928.68333333333328</v>
      </c>
      <c r="E130" s="278">
        <v>917.46666666666658</v>
      </c>
      <c r="F130" s="278">
        <v>900.13333333333333</v>
      </c>
      <c r="G130" s="278">
        <v>888.91666666666663</v>
      </c>
      <c r="H130" s="278">
        <v>946.01666666666654</v>
      </c>
      <c r="I130" s="278">
        <v>957.23333333333323</v>
      </c>
      <c r="J130" s="278">
        <v>974.56666666666649</v>
      </c>
      <c r="K130" s="276">
        <v>939.9</v>
      </c>
      <c r="L130" s="276">
        <v>911.35</v>
      </c>
      <c r="M130" s="276">
        <v>13.20538</v>
      </c>
    </row>
    <row r="131" spans="1:13">
      <c r="A131" s="267">
        <v>121</v>
      </c>
      <c r="B131" s="276" t="s">
        <v>352</v>
      </c>
      <c r="C131" s="277">
        <v>166.15</v>
      </c>
      <c r="D131" s="278">
        <v>168</v>
      </c>
      <c r="E131" s="278">
        <v>163.25</v>
      </c>
      <c r="F131" s="278">
        <v>160.35</v>
      </c>
      <c r="G131" s="278">
        <v>155.6</v>
      </c>
      <c r="H131" s="278">
        <v>170.9</v>
      </c>
      <c r="I131" s="278">
        <v>175.65</v>
      </c>
      <c r="J131" s="278">
        <v>178.55</v>
      </c>
      <c r="K131" s="276">
        <v>172.75</v>
      </c>
      <c r="L131" s="276">
        <v>165.1</v>
      </c>
      <c r="M131" s="276">
        <v>20.837109999999999</v>
      </c>
    </row>
    <row r="132" spans="1:13">
      <c r="A132" s="267">
        <v>122</v>
      </c>
      <c r="B132" s="276" t="s">
        <v>1220</v>
      </c>
      <c r="C132" s="277">
        <v>745.8</v>
      </c>
      <c r="D132" s="278">
        <v>744.9</v>
      </c>
      <c r="E132" s="278">
        <v>737.8</v>
      </c>
      <c r="F132" s="278">
        <v>729.8</v>
      </c>
      <c r="G132" s="278">
        <v>722.69999999999993</v>
      </c>
      <c r="H132" s="278">
        <v>752.9</v>
      </c>
      <c r="I132" s="278">
        <v>760.00000000000011</v>
      </c>
      <c r="J132" s="278">
        <v>768</v>
      </c>
      <c r="K132" s="276">
        <v>752</v>
      </c>
      <c r="L132" s="276">
        <v>736.9</v>
      </c>
      <c r="M132" s="276">
        <v>0.56918999999999997</v>
      </c>
    </row>
    <row r="133" spans="1:13">
      <c r="A133" s="267">
        <v>123</v>
      </c>
      <c r="B133" s="276" t="s">
        <v>90</v>
      </c>
      <c r="C133" s="277">
        <v>13.9</v>
      </c>
      <c r="D133" s="278">
        <v>14.133333333333333</v>
      </c>
      <c r="E133" s="278">
        <v>13.516666666666666</v>
      </c>
      <c r="F133" s="278">
        <v>13.133333333333333</v>
      </c>
      <c r="G133" s="278">
        <v>12.516666666666666</v>
      </c>
      <c r="H133" s="278">
        <v>14.516666666666666</v>
      </c>
      <c r="I133" s="278">
        <v>15.133333333333333</v>
      </c>
      <c r="J133" s="278">
        <v>15.516666666666666</v>
      </c>
      <c r="K133" s="276">
        <v>14.75</v>
      </c>
      <c r="L133" s="276">
        <v>13.75</v>
      </c>
      <c r="M133" s="276">
        <v>111.82814999999999</v>
      </c>
    </row>
    <row r="134" spans="1:13">
      <c r="A134" s="267">
        <v>124</v>
      </c>
      <c r="B134" s="276" t="s">
        <v>91</v>
      </c>
      <c r="C134" s="277">
        <v>3824.7</v>
      </c>
      <c r="D134" s="278">
        <v>3796.7333333333336</v>
      </c>
      <c r="E134" s="278">
        <v>3739.2666666666673</v>
      </c>
      <c r="F134" s="278">
        <v>3653.8333333333339</v>
      </c>
      <c r="G134" s="278">
        <v>3596.3666666666677</v>
      </c>
      <c r="H134" s="278">
        <v>3882.166666666667</v>
      </c>
      <c r="I134" s="278">
        <v>3939.6333333333332</v>
      </c>
      <c r="J134" s="278">
        <v>4025.0666666666666</v>
      </c>
      <c r="K134" s="276">
        <v>3854.2</v>
      </c>
      <c r="L134" s="276">
        <v>3711.3</v>
      </c>
      <c r="M134" s="276">
        <v>20.806180000000001</v>
      </c>
    </row>
    <row r="135" spans="1:13">
      <c r="A135" s="267">
        <v>125</v>
      </c>
      <c r="B135" s="276" t="s">
        <v>357</v>
      </c>
      <c r="C135" s="277">
        <v>13716.35</v>
      </c>
      <c r="D135" s="278">
        <v>13630.75</v>
      </c>
      <c r="E135" s="278">
        <v>13492.6</v>
      </c>
      <c r="F135" s="278">
        <v>13268.85</v>
      </c>
      <c r="G135" s="278">
        <v>13130.7</v>
      </c>
      <c r="H135" s="278">
        <v>13854.5</v>
      </c>
      <c r="I135" s="278">
        <v>13992.650000000001</v>
      </c>
      <c r="J135" s="278">
        <v>14216.4</v>
      </c>
      <c r="K135" s="276">
        <v>13768.9</v>
      </c>
      <c r="L135" s="276">
        <v>13407</v>
      </c>
      <c r="M135" s="276">
        <v>0.41639999999999999</v>
      </c>
    </row>
    <row r="136" spans="1:13">
      <c r="A136" s="267">
        <v>126</v>
      </c>
      <c r="B136" s="276" t="s">
        <v>93</v>
      </c>
      <c r="C136" s="277">
        <v>234.3</v>
      </c>
      <c r="D136" s="278">
        <v>234.29999999999998</v>
      </c>
      <c r="E136" s="278">
        <v>230.99999999999997</v>
      </c>
      <c r="F136" s="278">
        <v>227.7</v>
      </c>
      <c r="G136" s="278">
        <v>224.39999999999998</v>
      </c>
      <c r="H136" s="278">
        <v>237.59999999999997</v>
      </c>
      <c r="I136" s="278">
        <v>240.89999999999998</v>
      </c>
      <c r="J136" s="278">
        <v>244.19999999999996</v>
      </c>
      <c r="K136" s="276">
        <v>237.6</v>
      </c>
      <c r="L136" s="276">
        <v>231</v>
      </c>
      <c r="M136" s="276">
        <v>222.92093</v>
      </c>
    </row>
    <row r="137" spans="1:13">
      <c r="A137" s="267">
        <v>127</v>
      </c>
      <c r="B137" s="276" t="s">
        <v>231</v>
      </c>
      <c r="C137" s="277">
        <v>2556.0500000000002</v>
      </c>
      <c r="D137" s="278">
        <v>2569.6833333333334</v>
      </c>
      <c r="E137" s="278">
        <v>2489.3666666666668</v>
      </c>
      <c r="F137" s="278">
        <v>2422.6833333333334</v>
      </c>
      <c r="G137" s="278">
        <v>2342.3666666666668</v>
      </c>
      <c r="H137" s="278">
        <v>2636.3666666666668</v>
      </c>
      <c r="I137" s="278">
        <v>2716.6833333333334</v>
      </c>
      <c r="J137" s="278">
        <v>2783.3666666666668</v>
      </c>
      <c r="K137" s="276">
        <v>2650</v>
      </c>
      <c r="L137" s="276">
        <v>2503</v>
      </c>
      <c r="M137" s="276">
        <v>7.9630299999999998</v>
      </c>
    </row>
    <row r="138" spans="1:13">
      <c r="A138" s="267">
        <v>128</v>
      </c>
      <c r="B138" s="276" t="s">
        <v>94</v>
      </c>
      <c r="C138" s="277">
        <v>5072.8500000000004</v>
      </c>
      <c r="D138" s="278">
        <v>5079.1166666666668</v>
      </c>
      <c r="E138" s="278">
        <v>5023.7333333333336</v>
      </c>
      <c r="F138" s="278">
        <v>4974.6166666666668</v>
      </c>
      <c r="G138" s="278">
        <v>4919.2333333333336</v>
      </c>
      <c r="H138" s="278">
        <v>5128.2333333333336</v>
      </c>
      <c r="I138" s="278">
        <v>5183.6166666666668</v>
      </c>
      <c r="J138" s="278">
        <v>5232.7333333333336</v>
      </c>
      <c r="K138" s="276">
        <v>5134.5</v>
      </c>
      <c r="L138" s="276">
        <v>5030</v>
      </c>
      <c r="M138" s="276">
        <v>13.606009999999999</v>
      </c>
    </row>
    <row r="139" spans="1:13">
      <c r="A139" s="267">
        <v>129</v>
      </c>
      <c r="B139" s="276" t="s">
        <v>1263</v>
      </c>
      <c r="C139" s="277">
        <v>805.45</v>
      </c>
      <c r="D139" s="278">
        <v>807.66666666666663</v>
      </c>
      <c r="E139" s="278">
        <v>793.33333333333326</v>
      </c>
      <c r="F139" s="278">
        <v>781.21666666666658</v>
      </c>
      <c r="G139" s="278">
        <v>766.88333333333321</v>
      </c>
      <c r="H139" s="278">
        <v>819.7833333333333</v>
      </c>
      <c r="I139" s="278">
        <v>834.11666666666656</v>
      </c>
      <c r="J139" s="278">
        <v>846.23333333333335</v>
      </c>
      <c r="K139" s="276">
        <v>822</v>
      </c>
      <c r="L139" s="276">
        <v>795.55</v>
      </c>
      <c r="M139" s="276">
        <v>0.51661999999999997</v>
      </c>
    </row>
    <row r="140" spans="1:13">
      <c r="A140" s="267">
        <v>130</v>
      </c>
      <c r="B140" s="276" t="s">
        <v>239</v>
      </c>
      <c r="C140" s="277">
        <v>73.599999999999994</v>
      </c>
      <c r="D140" s="278">
        <v>74.083333333333329</v>
      </c>
      <c r="E140" s="278">
        <v>72.86666666666666</v>
      </c>
      <c r="F140" s="278">
        <v>72.133333333333326</v>
      </c>
      <c r="G140" s="278">
        <v>70.916666666666657</v>
      </c>
      <c r="H140" s="278">
        <v>74.816666666666663</v>
      </c>
      <c r="I140" s="278">
        <v>76.033333333333331</v>
      </c>
      <c r="J140" s="278">
        <v>76.766666666666666</v>
      </c>
      <c r="K140" s="276">
        <v>75.3</v>
      </c>
      <c r="L140" s="276">
        <v>73.349999999999994</v>
      </c>
      <c r="M140" s="276">
        <v>6.8453400000000002</v>
      </c>
    </row>
    <row r="141" spans="1:13">
      <c r="A141" s="267">
        <v>131</v>
      </c>
      <c r="B141" s="276" t="s">
        <v>95</v>
      </c>
      <c r="C141" s="277">
        <v>2466.6</v>
      </c>
      <c r="D141" s="278">
        <v>2467.2000000000003</v>
      </c>
      <c r="E141" s="278">
        <v>2439.4000000000005</v>
      </c>
      <c r="F141" s="278">
        <v>2412.2000000000003</v>
      </c>
      <c r="G141" s="278">
        <v>2384.4000000000005</v>
      </c>
      <c r="H141" s="278">
        <v>2494.4000000000005</v>
      </c>
      <c r="I141" s="278">
        <v>2522.2000000000007</v>
      </c>
      <c r="J141" s="278">
        <v>2549.4000000000005</v>
      </c>
      <c r="K141" s="276">
        <v>2495</v>
      </c>
      <c r="L141" s="276">
        <v>2440</v>
      </c>
      <c r="M141" s="276">
        <v>10.598789999999999</v>
      </c>
    </row>
    <row r="142" spans="1:13">
      <c r="A142" s="267">
        <v>132</v>
      </c>
      <c r="B142" s="276" t="s">
        <v>359</v>
      </c>
      <c r="C142" s="277">
        <v>338.5</v>
      </c>
      <c r="D142" s="278">
        <v>343.83333333333331</v>
      </c>
      <c r="E142" s="278">
        <v>332.66666666666663</v>
      </c>
      <c r="F142" s="278">
        <v>326.83333333333331</v>
      </c>
      <c r="G142" s="278">
        <v>315.66666666666663</v>
      </c>
      <c r="H142" s="278">
        <v>349.66666666666663</v>
      </c>
      <c r="I142" s="278">
        <v>360.83333333333326</v>
      </c>
      <c r="J142" s="278">
        <v>366.66666666666663</v>
      </c>
      <c r="K142" s="276">
        <v>355</v>
      </c>
      <c r="L142" s="276">
        <v>338</v>
      </c>
      <c r="M142" s="276">
        <v>8.3217499999999998</v>
      </c>
    </row>
    <row r="143" spans="1:13">
      <c r="A143" s="267">
        <v>133</v>
      </c>
      <c r="B143" s="276" t="s">
        <v>360</v>
      </c>
      <c r="C143" s="277">
        <v>99.6</v>
      </c>
      <c r="D143" s="278">
        <v>99.866666666666674</v>
      </c>
      <c r="E143" s="278">
        <v>98.783333333333346</v>
      </c>
      <c r="F143" s="278">
        <v>97.966666666666669</v>
      </c>
      <c r="G143" s="278">
        <v>96.88333333333334</v>
      </c>
      <c r="H143" s="278">
        <v>100.68333333333335</v>
      </c>
      <c r="I143" s="278">
        <v>101.76666666666667</v>
      </c>
      <c r="J143" s="278">
        <v>102.58333333333336</v>
      </c>
      <c r="K143" s="276">
        <v>100.95</v>
      </c>
      <c r="L143" s="276">
        <v>99.05</v>
      </c>
      <c r="M143" s="276">
        <v>3.6492599999999999</v>
      </c>
    </row>
    <row r="144" spans="1:13">
      <c r="A144" s="267">
        <v>134</v>
      </c>
      <c r="B144" s="276" t="s">
        <v>361</v>
      </c>
      <c r="C144" s="277">
        <v>159.80000000000001</v>
      </c>
      <c r="D144" s="278">
        <v>159.56666666666669</v>
      </c>
      <c r="E144" s="278">
        <v>157.13333333333338</v>
      </c>
      <c r="F144" s="278">
        <v>154.4666666666667</v>
      </c>
      <c r="G144" s="278">
        <v>152.03333333333339</v>
      </c>
      <c r="H144" s="278">
        <v>162.23333333333338</v>
      </c>
      <c r="I144" s="278">
        <v>164.66666666666671</v>
      </c>
      <c r="J144" s="278">
        <v>167.33333333333337</v>
      </c>
      <c r="K144" s="276">
        <v>162</v>
      </c>
      <c r="L144" s="276">
        <v>156.9</v>
      </c>
      <c r="M144" s="276">
        <v>0.87975999999999999</v>
      </c>
    </row>
    <row r="145" spans="1:13">
      <c r="A145" s="267">
        <v>135</v>
      </c>
      <c r="B145" s="276" t="s">
        <v>240</v>
      </c>
      <c r="C145" s="277">
        <v>417.55</v>
      </c>
      <c r="D145" s="278">
        <v>420.5</v>
      </c>
      <c r="E145" s="278">
        <v>412.55</v>
      </c>
      <c r="F145" s="278">
        <v>407.55</v>
      </c>
      <c r="G145" s="278">
        <v>399.6</v>
      </c>
      <c r="H145" s="278">
        <v>425.5</v>
      </c>
      <c r="I145" s="278">
        <v>433.45000000000005</v>
      </c>
      <c r="J145" s="278">
        <v>438.45</v>
      </c>
      <c r="K145" s="276">
        <v>428.45</v>
      </c>
      <c r="L145" s="276">
        <v>415.5</v>
      </c>
      <c r="M145" s="276">
        <v>11.09703</v>
      </c>
    </row>
    <row r="146" spans="1:13">
      <c r="A146" s="267">
        <v>136</v>
      </c>
      <c r="B146" s="276" t="s">
        <v>241</v>
      </c>
      <c r="C146" s="277">
        <v>1209.55</v>
      </c>
      <c r="D146" s="278">
        <v>1201.5</v>
      </c>
      <c r="E146" s="278">
        <v>1168.0999999999999</v>
      </c>
      <c r="F146" s="278">
        <v>1126.6499999999999</v>
      </c>
      <c r="G146" s="278">
        <v>1093.2499999999998</v>
      </c>
      <c r="H146" s="278">
        <v>1242.95</v>
      </c>
      <c r="I146" s="278">
        <v>1276.3500000000001</v>
      </c>
      <c r="J146" s="278">
        <v>1317.8000000000002</v>
      </c>
      <c r="K146" s="276">
        <v>1234.9000000000001</v>
      </c>
      <c r="L146" s="276">
        <v>1160.05</v>
      </c>
      <c r="M146" s="276">
        <v>7.10677</v>
      </c>
    </row>
    <row r="147" spans="1:13">
      <c r="A147" s="267">
        <v>137</v>
      </c>
      <c r="B147" s="276" t="s">
        <v>242</v>
      </c>
      <c r="C147" s="277">
        <v>76.8</v>
      </c>
      <c r="D147" s="278">
        <v>77.55</v>
      </c>
      <c r="E147" s="278">
        <v>75.399999999999991</v>
      </c>
      <c r="F147" s="278">
        <v>74</v>
      </c>
      <c r="G147" s="278">
        <v>71.849999999999994</v>
      </c>
      <c r="H147" s="278">
        <v>78.949999999999989</v>
      </c>
      <c r="I147" s="278">
        <v>81.099999999999994</v>
      </c>
      <c r="J147" s="278">
        <v>82.499999999999986</v>
      </c>
      <c r="K147" s="276">
        <v>79.7</v>
      </c>
      <c r="L147" s="276">
        <v>76.150000000000006</v>
      </c>
      <c r="M147" s="276">
        <v>29.648599999999998</v>
      </c>
    </row>
    <row r="148" spans="1:13">
      <c r="A148" s="267">
        <v>138</v>
      </c>
      <c r="B148" s="276" t="s">
        <v>96</v>
      </c>
      <c r="C148" s="277">
        <v>69.05</v>
      </c>
      <c r="D148" s="278">
        <v>69.11666666666666</v>
      </c>
      <c r="E148" s="278">
        <v>68.433333333333323</v>
      </c>
      <c r="F148" s="278">
        <v>67.816666666666663</v>
      </c>
      <c r="G148" s="278">
        <v>67.133333333333326</v>
      </c>
      <c r="H148" s="278">
        <v>69.73333333333332</v>
      </c>
      <c r="I148" s="278">
        <v>70.416666666666657</v>
      </c>
      <c r="J148" s="278">
        <v>71.033333333333317</v>
      </c>
      <c r="K148" s="276">
        <v>69.8</v>
      </c>
      <c r="L148" s="276">
        <v>68.5</v>
      </c>
      <c r="M148" s="276">
        <v>10.94993</v>
      </c>
    </row>
    <row r="149" spans="1:13">
      <c r="A149" s="267">
        <v>139</v>
      </c>
      <c r="B149" s="276" t="s">
        <v>362</v>
      </c>
      <c r="C149" s="277">
        <v>565.35</v>
      </c>
      <c r="D149" s="278">
        <v>563.58333333333337</v>
      </c>
      <c r="E149" s="278">
        <v>552.76666666666677</v>
      </c>
      <c r="F149" s="278">
        <v>540.18333333333339</v>
      </c>
      <c r="G149" s="278">
        <v>529.36666666666679</v>
      </c>
      <c r="H149" s="278">
        <v>576.16666666666674</v>
      </c>
      <c r="I149" s="278">
        <v>586.98333333333335</v>
      </c>
      <c r="J149" s="278">
        <v>599.56666666666672</v>
      </c>
      <c r="K149" s="276">
        <v>574.4</v>
      </c>
      <c r="L149" s="276">
        <v>551</v>
      </c>
      <c r="M149" s="276">
        <v>5.1033499999999998</v>
      </c>
    </row>
    <row r="150" spans="1:13">
      <c r="A150" s="267">
        <v>140</v>
      </c>
      <c r="B150" s="276" t="s">
        <v>1297</v>
      </c>
      <c r="C150" s="277">
        <v>1847.85</v>
      </c>
      <c r="D150" s="278">
        <v>1850.55</v>
      </c>
      <c r="E150" s="278">
        <v>1771.1</v>
      </c>
      <c r="F150" s="278">
        <v>1694.35</v>
      </c>
      <c r="G150" s="278">
        <v>1614.8999999999999</v>
      </c>
      <c r="H150" s="278">
        <v>1927.3</v>
      </c>
      <c r="I150" s="278">
        <v>2006.7500000000002</v>
      </c>
      <c r="J150" s="278">
        <v>2083.5</v>
      </c>
      <c r="K150" s="276">
        <v>1930</v>
      </c>
      <c r="L150" s="276">
        <v>1773.8</v>
      </c>
      <c r="M150" s="276">
        <v>0.59743999999999997</v>
      </c>
    </row>
    <row r="151" spans="1:13">
      <c r="A151" s="267">
        <v>141</v>
      </c>
      <c r="B151" s="276" t="s">
        <v>97</v>
      </c>
      <c r="C151" s="277">
        <v>1330.05</v>
      </c>
      <c r="D151" s="278">
        <v>1336.3166666666666</v>
      </c>
      <c r="E151" s="278">
        <v>1316.7833333333333</v>
      </c>
      <c r="F151" s="278">
        <v>1303.5166666666667</v>
      </c>
      <c r="G151" s="278">
        <v>1283.9833333333333</v>
      </c>
      <c r="H151" s="278">
        <v>1349.5833333333333</v>
      </c>
      <c r="I151" s="278">
        <v>1369.1166666666666</v>
      </c>
      <c r="J151" s="278">
        <v>1382.3833333333332</v>
      </c>
      <c r="K151" s="276">
        <v>1355.85</v>
      </c>
      <c r="L151" s="276">
        <v>1323.05</v>
      </c>
      <c r="M151" s="276">
        <v>14.83211</v>
      </c>
    </row>
    <row r="152" spans="1:13">
      <c r="A152" s="267">
        <v>143</v>
      </c>
      <c r="B152" s="276" t="s">
        <v>98</v>
      </c>
      <c r="C152" s="277">
        <v>191.65</v>
      </c>
      <c r="D152" s="278">
        <v>192.46666666666667</v>
      </c>
      <c r="E152" s="278">
        <v>190.18333333333334</v>
      </c>
      <c r="F152" s="278">
        <v>188.71666666666667</v>
      </c>
      <c r="G152" s="278">
        <v>186.43333333333334</v>
      </c>
      <c r="H152" s="278">
        <v>193.93333333333334</v>
      </c>
      <c r="I152" s="278">
        <v>196.2166666666667</v>
      </c>
      <c r="J152" s="278">
        <v>197.68333333333334</v>
      </c>
      <c r="K152" s="276">
        <v>194.75</v>
      </c>
      <c r="L152" s="276">
        <v>191</v>
      </c>
      <c r="M152" s="276">
        <v>23.76877</v>
      </c>
    </row>
    <row r="153" spans="1:13">
      <c r="A153" s="267">
        <v>144</v>
      </c>
      <c r="B153" s="276" t="s">
        <v>243</v>
      </c>
      <c r="C153" s="277">
        <v>8.65</v>
      </c>
      <c r="D153" s="278">
        <v>8.6833333333333353</v>
      </c>
      <c r="E153" s="278">
        <v>8.56666666666667</v>
      </c>
      <c r="F153" s="278">
        <v>8.4833333333333343</v>
      </c>
      <c r="G153" s="278">
        <v>8.3666666666666689</v>
      </c>
      <c r="H153" s="278">
        <v>8.766666666666671</v>
      </c>
      <c r="I153" s="278">
        <v>8.8833333333333346</v>
      </c>
      <c r="J153" s="278">
        <v>8.9666666666666721</v>
      </c>
      <c r="K153" s="276">
        <v>8.8000000000000007</v>
      </c>
      <c r="L153" s="276">
        <v>8.6</v>
      </c>
      <c r="M153" s="276">
        <v>42.280720000000002</v>
      </c>
    </row>
    <row r="154" spans="1:13">
      <c r="A154" s="267">
        <v>145</v>
      </c>
      <c r="B154" s="276" t="s">
        <v>364</v>
      </c>
      <c r="C154" s="277">
        <v>348.85</v>
      </c>
      <c r="D154" s="278">
        <v>349.48333333333335</v>
      </c>
      <c r="E154" s="278">
        <v>342.41666666666669</v>
      </c>
      <c r="F154" s="278">
        <v>335.98333333333335</v>
      </c>
      <c r="G154" s="278">
        <v>328.91666666666669</v>
      </c>
      <c r="H154" s="278">
        <v>355.91666666666669</v>
      </c>
      <c r="I154" s="278">
        <v>362.98333333333329</v>
      </c>
      <c r="J154" s="278">
        <v>369.41666666666669</v>
      </c>
      <c r="K154" s="276">
        <v>356.55</v>
      </c>
      <c r="L154" s="276">
        <v>343.05</v>
      </c>
      <c r="M154" s="276">
        <v>2.4063699999999999</v>
      </c>
    </row>
    <row r="155" spans="1:13">
      <c r="A155" s="267">
        <v>146</v>
      </c>
      <c r="B155" s="276" t="s">
        <v>99</v>
      </c>
      <c r="C155" s="277">
        <v>67.099999999999994</v>
      </c>
      <c r="D155" s="278">
        <v>67.666666666666671</v>
      </c>
      <c r="E155" s="278">
        <v>66.433333333333337</v>
      </c>
      <c r="F155" s="278">
        <v>65.766666666666666</v>
      </c>
      <c r="G155" s="278">
        <v>64.533333333333331</v>
      </c>
      <c r="H155" s="278">
        <v>68.333333333333343</v>
      </c>
      <c r="I155" s="278">
        <v>69.566666666666663</v>
      </c>
      <c r="J155" s="278">
        <v>70.233333333333348</v>
      </c>
      <c r="K155" s="276">
        <v>68.900000000000006</v>
      </c>
      <c r="L155" s="276">
        <v>67</v>
      </c>
      <c r="M155" s="276">
        <v>251.52667</v>
      </c>
    </row>
    <row r="156" spans="1:13">
      <c r="A156" s="267">
        <v>147</v>
      </c>
      <c r="B156" s="276" t="s">
        <v>367</v>
      </c>
      <c r="C156" s="277">
        <v>355.2</v>
      </c>
      <c r="D156" s="278">
        <v>357.41666666666669</v>
      </c>
      <c r="E156" s="278">
        <v>348.33333333333337</v>
      </c>
      <c r="F156" s="278">
        <v>341.4666666666667</v>
      </c>
      <c r="G156" s="278">
        <v>332.38333333333338</v>
      </c>
      <c r="H156" s="278">
        <v>364.28333333333336</v>
      </c>
      <c r="I156" s="278">
        <v>373.36666666666673</v>
      </c>
      <c r="J156" s="278">
        <v>380.23333333333335</v>
      </c>
      <c r="K156" s="276">
        <v>366.5</v>
      </c>
      <c r="L156" s="276">
        <v>350.55</v>
      </c>
      <c r="M156" s="276">
        <v>1.89239</v>
      </c>
    </row>
    <row r="157" spans="1:13">
      <c r="A157" s="267">
        <v>148</v>
      </c>
      <c r="B157" s="276" t="s">
        <v>366</v>
      </c>
      <c r="C157" s="277">
        <v>2483.0500000000002</v>
      </c>
      <c r="D157" s="278">
        <v>2494.15</v>
      </c>
      <c r="E157" s="278">
        <v>2464.1000000000004</v>
      </c>
      <c r="F157" s="278">
        <v>2445.15</v>
      </c>
      <c r="G157" s="278">
        <v>2415.1000000000004</v>
      </c>
      <c r="H157" s="278">
        <v>2513.1000000000004</v>
      </c>
      <c r="I157" s="278">
        <v>2543.1500000000005</v>
      </c>
      <c r="J157" s="278">
        <v>2562.1000000000004</v>
      </c>
      <c r="K157" s="276">
        <v>2524.1999999999998</v>
      </c>
      <c r="L157" s="276">
        <v>2475.1999999999998</v>
      </c>
      <c r="M157" s="276">
        <v>0.26040999999999997</v>
      </c>
    </row>
    <row r="158" spans="1:13">
      <c r="A158" s="267">
        <v>149</v>
      </c>
      <c r="B158" s="276" t="s">
        <v>368</v>
      </c>
      <c r="C158" s="277">
        <v>626.6</v>
      </c>
      <c r="D158" s="278">
        <v>631.0333333333333</v>
      </c>
      <c r="E158" s="278">
        <v>616.56666666666661</v>
      </c>
      <c r="F158" s="278">
        <v>606.5333333333333</v>
      </c>
      <c r="G158" s="278">
        <v>592.06666666666661</v>
      </c>
      <c r="H158" s="278">
        <v>641.06666666666661</v>
      </c>
      <c r="I158" s="278">
        <v>655.5333333333333</v>
      </c>
      <c r="J158" s="278">
        <v>665.56666666666661</v>
      </c>
      <c r="K158" s="276">
        <v>645.5</v>
      </c>
      <c r="L158" s="276">
        <v>621</v>
      </c>
      <c r="M158" s="276">
        <v>0.76434000000000002</v>
      </c>
    </row>
    <row r="159" spans="1:13">
      <c r="A159" s="267">
        <v>150</v>
      </c>
      <c r="B159" s="276" t="s">
        <v>2940</v>
      </c>
      <c r="C159" s="277">
        <v>579</v>
      </c>
      <c r="D159" s="278">
        <v>591.94999999999993</v>
      </c>
      <c r="E159" s="278">
        <v>544.04999999999984</v>
      </c>
      <c r="F159" s="278">
        <v>509.09999999999991</v>
      </c>
      <c r="G159" s="278">
        <v>461.19999999999982</v>
      </c>
      <c r="H159" s="278">
        <v>626.89999999999986</v>
      </c>
      <c r="I159" s="278">
        <v>674.8</v>
      </c>
      <c r="J159" s="278">
        <v>709.74999999999989</v>
      </c>
      <c r="K159" s="276">
        <v>639.85</v>
      </c>
      <c r="L159" s="276">
        <v>557</v>
      </c>
      <c r="M159" s="276">
        <v>1.44987</v>
      </c>
    </row>
    <row r="160" spans="1:13">
      <c r="A160" s="267">
        <v>151</v>
      </c>
      <c r="B160" s="276" t="s">
        <v>370</v>
      </c>
      <c r="C160" s="277">
        <v>158.25</v>
      </c>
      <c r="D160" s="278">
        <v>159.1</v>
      </c>
      <c r="E160" s="278">
        <v>156.19999999999999</v>
      </c>
      <c r="F160" s="278">
        <v>154.15</v>
      </c>
      <c r="G160" s="278">
        <v>151.25</v>
      </c>
      <c r="H160" s="278">
        <v>161.14999999999998</v>
      </c>
      <c r="I160" s="278">
        <v>164.05</v>
      </c>
      <c r="J160" s="278">
        <v>166.09999999999997</v>
      </c>
      <c r="K160" s="276">
        <v>162</v>
      </c>
      <c r="L160" s="276">
        <v>157.05000000000001</v>
      </c>
      <c r="M160" s="276">
        <v>18.265750000000001</v>
      </c>
    </row>
    <row r="161" spans="1:13">
      <c r="A161" s="267">
        <v>152</v>
      </c>
      <c r="B161" s="276" t="s">
        <v>244</v>
      </c>
      <c r="C161" s="277">
        <v>78.95</v>
      </c>
      <c r="D161" s="278">
        <v>79.083333333333329</v>
      </c>
      <c r="E161" s="278">
        <v>78.36666666666666</v>
      </c>
      <c r="F161" s="278">
        <v>77.783333333333331</v>
      </c>
      <c r="G161" s="278">
        <v>77.066666666666663</v>
      </c>
      <c r="H161" s="278">
        <v>79.666666666666657</v>
      </c>
      <c r="I161" s="278">
        <v>80.383333333333326</v>
      </c>
      <c r="J161" s="278">
        <v>80.966666666666654</v>
      </c>
      <c r="K161" s="276">
        <v>79.8</v>
      </c>
      <c r="L161" s="276">
        <v>78.5</v>
      </c>
      <c r="M161" s="276">
        <v>15.32166</v>
      </c>
    </row>
    <row r="162" spans="1:13">
      <c r="A162" s="267">
        <v>153</v>
      </c>
      <c r="B162" s="276" t="s">
        <v>369</v>
      </c>
      <c r="C162" s="277">
        <v>79</v>
      </c>
      <c r="D162" s="278">
        <v>79.399999999999991</v>
      </c>
      <c r="E162" s="278">
        <v>77.699999999999989</v>
      </c>
      <c r="F162" s="278">
        <v>76.399999999999991</v>
      </c>
      <c r="G162" s="278">
        <v>74.699999999999989</v>
      </c>
      <c r="H162" s="278">
        <v>80.699999999999989</v>
      </c>
      <c r="I162" s="278">
        <v>82.4</v>
      </c>
      <c r="J162" s="278">
        <v>83.699999999999989</v>
      </c>
      <c r="K162" s="276">
        <v>81.099999999999994</v>
      </c>
      <c r="L162" s="276">
        <v>78.099999999999994</v>
      </c>
      <c r="M162" s="276">
        <v>30.037880000000001</v>
      </c>
    </row>
    <row r="163" spans="1:13">
      <c r="A163" s="267">
        <v>154</v>
      </c>
      <c r="B163" s="276" t="s">
        <v>100</v>
      </c>
      <c r="C163" s="277">
        <v>123.9</v>
      </c>
      <c r="D163" s="278">
        <v>124.36666666666667</v>
      </c>
      <c r="E163" s="278">
        <v>123.03333333333335</v>
      </c>
      <c r="F163" s="278">
        <v>122.16666666666667</v>
      </c>
      <c r="G163" s="278">
        <v>120.83333333333334</v>
      </c>
      <c r="H163" s="278">
        <v>125.23333333333335</v>
      </c>
      <c r="I163" s="278">
        <v>126.56666666666666</v>
      </c>
      <c r="J163" s="278">
        <v>127.43333333333335</v>
      </c>
      <c r="K163" s="276">
        <v>125.7</v>
      </c>
      <c r="L163" s="276">
        <v>123.5</v>
      </c>
      <c r="M163" s="276">
        <v>138.13435000000001</v>
      </c>
    </row>
    <row r="164" spans="1:13">
      <c r="A164" s="267">
        <v>155</v>
      </c>
      <c r="B164" s="276" t="s">
        <v>375</v>
      </c>
      <c r="C164" s="277">
        <v>1991</v>
      </c>
      <c r="D164" s="278">
        <v>2010.5166666666667</v>
      </c>
      <c r="E164" s="278">
        <v>1966.0333333333333</v>
      </c>
      <c r="F164" s="278">
        <v>1941.0666666666666</v>
      </c>
      <c r="G164" s="278">
        <v>1896.5833333333333</v>
      </c>
      <c r="H164" s="278">
        <v>2035.4833333333333</v>
      </c>
      <c r="I164" s="278">
        <v>2079.9666666666662</v>
      </c>
      <c r="J164" s="278">
        <v>2104.9333333333334</v>
      </c>
      <c r="K164" s="276">
        <v>2055</v>
      </c>
      <c r="L164" s="276">
        <v>1985.55</v>
      </c>
      <c r="M164" s="276">
        <v>0.52198</v>
      </c>
    </row>
    <row r="165" spans="1:13">
      <c r="A165" s="267">
        <v>156</v>
      </c>
      <c r="B165" s="276" t="s">
        <v>376</v>
      </c>
      <c r="C165" s="277">
        <v>2215.75</v>
      </c>
      <c r="D165" s="278">
        <v>2225.2333333333331</v>
      </c>
      <c r="E165" s="278">
        <v>2200.5166666666664</v>
      </c>
      <c r="F165" s="278">
        <v>2185.2833333333333</v>
      </c>
      <c r="G165" s="278">
        <v>2160.5666666666666</v>
      </c>
      <c r="H165" s="278">
        <v>2240.4666666666662</v>
      </c>
      <c r="I165" s="278">
        <v>2265.1833333333325</v>
      </c>
      <c r="J165" s="278">
        <v>2280.4166666666661</v>
      </c>
      <c r="K165" s="276">
        <v>2249.9499999999998</v>
      </c>
      <c r="L165" s="276">
        <v>2210</v>
      </c>
      <c r="M165" s="276">
        <v>5.8270000000000002E-2</v>
      </c>
    </row>
    <row r="166" spans="1:13">
      <c r="A166" s="267">
        <v>157</v>
      </c>
      <c r="B166" s="276" t="s">
        <v>372</v>
      </c>
      <c r="C166" s="277">
        <v>301.14999999999998</v>
      </c>
      <c r="D166" s="278">
        <v>304.81666666666666</v>
      </c>
      <c r="E166" s="278">
        <v>296.33333333333331</v>
      </c>
      <c r="F166" s="278">
        <v>291.51666666666665</v>
      </c>
      <c r="G166" s="278">
        <v>283.0333333333333</v>
      </c>
      <c r="H166" s="278">
        <v>309.63333333333333</v>
      </c>
      <c r="I166" s="278">
        <v>318.11666666666667</v>
      </c>
      <c r="J166" s="278">
        <v>322.93333333333334</v>
      </c>
      <c r="K166" s="276">
        <v>313.3</v>
      </c>
      <c r="L166" s="276">
        <v>300</v>
      </c>
      <c r="M166" s="276">
        <v>1.7668900000000001</v>
      </c>
    </row>
    <row r="167" spans="1:13">
      <c r="A167" s="267">
        <v>158</v>
      </c>
      <c r="B167" s="276" t="s">
        <v>382</v>
      </c>
      <c r="C167" s="277">
        <v>281.64999999999998</v>
      </c>
      <c r="D167" s="278">
        <v>283.48333333333329</v>
      </c>
      <c r="E167" s="278">
        <v>279.06666666666661</v>
      </c>
      <c r="F167" s="278">
        <v>276.48333333333329</v>
      </c>
      <c r="G167" s="278">
        <v>272.06666666666661</v>
      </c>
      <c r="H167" s="278">
        <v>286.06666666666661</v>
      </c>
      <c r="I167" s="278">
        <v>290.48333333333323</v>
      </c>
      <c r="J167" s="278">
        <v>293.06666666666661</v>
      </c>
      <c r="K167" s="276">
        <v>287.89999999999998</v>
      </c>
      <c r="L167" s="276">
        <v>280.89999999999998</v>
      </c>
      <c r="M167" s="276">
        <v>1.8095000000000001</v>
      </c>
    </row>
    <row r="168" spans="1:13">
      <c r="A168" s="267">
        <v>159</v>
      </c>
      <c r="B168" s="276" t="s">
        <v>373</v>
      </c>
      <c r="C168" s="277">
        <v>117.65</v>
      </c>
      <c r="D168" s="278">
        <v>118.60000000000001</v>
      </c>
      <c r="E168" s="278">
        <v>116.05000000000001</v>
      </c>
      <c r="F168" s="278">
        <v>114.45</v>
      </c>
      <c r="G168" s="278">
        <v>111.9</v>
      </c>
      <c r="H168" s="278">
        <v>120.20000000000002</v>
      </c>
      <c r="I168" s="278">
        <v>122.75</v>
      </c>
      <c r="J168" s="278">
        <v>124.35000000000002</v>
      </c>
      <c r="K168" s="276">
        <v>121.15</v>
      </c>
      <c r="L168" s="276">
        <v>117</v>
      </c>
      <c r="M168" s="276">
        <v>0.96511000000000002</v>
      </c>
    </row>
    <row r="169" spans="1:13">
      <c r="A169" s="267">
        <v>160</v>
      </c>
      <c r="B169" s="276" t="s">
        <v>374</v>
      </c>
      <c r="C169" s="277">
        <v>202.2</v>
      </c>
      <c r="D169" s="278">
        <v>202.29999999999998</v>
      </c>
      <c r="E169" s="278">
        <v>197.89999999999998</v>
      </c>
      <c r="F169" s="278">
        <v>193.6</v>
      </c>
      <c r="G169" s="278">
        <v>189.2</v>
      </c>
      <c r="H169" s="278">
        <v>206.59999999999997</v>
      </c>
      <c r="I169" s="278">
        <v>211</v>
      </c>
      <c r="J169" s="278">
        <v>215.29999999999995</v>
      </c>
      <c r="K169" s="276">
        <v>206.7</v>
      </c>
      <c r="L169" s="276">
        <v>198</v>
      </c>
      <c r="M169" s="276">
        <v>6.3342499999999999</v>
      </c>
    </row>
    <row r="170" spans="1:13">
      <c r="A170" s="267">
        <v>161</v>
      </c>
      <c r="B170" s="276" t="s">
        <v>245</v>
      </c>
      <c r="C170" s="277">
        <v>145.35</v>
      </c>
      <c r="D170" s="278">
        <v>144.98333333333335</v>
      </c>
      <c r="E170" s="278">
        <v>141.4666666666667</v>
      </c>
      <c r="F170" s="278">
        <v>137.58333333333334</v>
      </c>
      <c r="G170" s="278">
        <v>134.06666666666669</v>
      </c>
      <c r="H170" s="278">
        <v>148.8666666666667</v>
      </c>
      <c r="I170" s="278">
        <v>152.38333333333335</v>
      </c>
      <c r="J170" s="278">
        <v>156.26666666666671</v>
      </c>
      <c r="K170" s="276">
        <v>148.5</v>
      </c>
      <c r="L170" s="276">
        <v>141.1</v>
      </c>
      <c r="M170" s="276">
        <v>18.52393</v>
      </c>
    </row>
    <row r="171" spans="1:13">
      <c r="A171" s="267">
        <v>162</v>
      </c>
      <c r="B171" s="276" t="s">
        <v>378</v>
      </c>
      <c r="C171" s="277">
        <v>5881.85</v>
      </c>
      <c r="D171" s="278">
        <v>5892.4666666666672</v>
      </c>
      <c r="E171" s="278">
        <v>5839.3833333333341</v>
      </c>
      <c r="F171" s="278">
        <v>5796.916666666667</v>
      </c>
      <c r="G171" s="278">
        <v>5743.8333333333339</v>
      </c>
      <c r="H171" s="278">
        <v>5934.9333333333343</v>
      </c>
      <c r="I171" s="278">
        <v>5988.0166666666664</v>
      </c>
      <c r="J171" s="278">
        <v>6030.4833333333345</v>
      </c>
      <c r="K171" s="276">
        <v>5945.55</v>
      </c>
      <c r="L171" s="276">
        <v>5850</v>
      </c>
      <c r="M171" s="276">
        <v>3.483E-2</v>
      </c>
    </row>
    <row r="172" spans="1:13">
      <c r="A172" s="267">
        <v>163</v>
      </c>
      <c r="B172" s="276" t="s">
        <v>379</v>
      </c>
      <c r="C172" s="277">
        <v>1585.55</v>
      </c>
      <c r="D172" s="278">
        <v>1576.2666666666664</v>
      </c>
      <c r="E172" s="278">
        <v>1558.6833333333329</v>
      </c>
      <c r="F172" s="278">
        <v>1531.8166666666666</v>
      </c>
      <c r="G172" s="278">
        <v>1514.2333333333331</v>
      </c>
      <c r="H172" s="278">
        <v>1603.1333333333328</v>
      </c>
      <c r="I172" s="278">
        <v>1620.7166666666662</v>
      </c>
      <c r="J172" s="278">
        <v>1647.5833333333326</v>
      </c>
      <c r="K172" s="276">
        <v>1593.85</v>
      </c>
      <c r="L172" s="276">
        <v>1549.4</v>
      </c>
      <c r="M172" s="276">
        <v>0.69442999999999999</v>
      </c>
    </row>
    <row r="173" spans="1:13">
      <c r="A173" s="267">
        <v>164</v>
      </c>
      <c r="B173" s="276" t="s">
        <v>101</v>
      </c>
      <c r="C173" s="277">
        <v>517.45000000000005</v>
      </c>
      <c r="D173" s="278">
        <v>522.6</v>
      </c>
      <c r="E173" s="278">
        <v>510.20000000000005</v>
      </c>
      <c r="F173" s="278">
        <v>502.95000000000005</v>
      </c>
      <c r="G173" s="278">
        <v>490.55000000000007</v>
      </c>
      <c r="H173" s="278">
        <v>529.85</v>
      </c>
      <c r="I173" s="278">
        <v>542.24999999999989</v>
      </c>
      <c r="J173" s="278">
        <v>549.5</v>
      </c>
      <c r="K173" s="276">
        <v>535</v>
      </c>
      <c r="L173" s="276">
        <v>515.35</v>
      </c>
      <c r="M173" s="276">
        <v>23.808060000000001</v>
      </c>
    </row>
    <row r="174" spans="1:13">
      <c r="A174" s="267">
        <v>165</v>
      </c>
      <c r="B174" s="276" t="s">
        <v>387</v>
      </c>
      <c r="C174" s="277">
        <v>54.7</v>
      </c>
      <c r="D174" s="278">
        <v>55.133333333333333</v>
      </c>
      <c r="E174" s="278">
        <v>54.066666666666663</v>
      </c>
      <c r="F174" s="278">
        <v>53.43333333333333</v>
      </c>
      <c r="G174" s="278">
        <v>52.36666666666666</v>
      </c>
      <c r="H174" s="278">
        <v>55.766666666666666</v>
      </c>
      <c r="I174" s="278">
        <v>56.833333333333343</v>
      </c>
      <c r="J174" s="278">
        <v>57.466666666666669</v>
      </c>
      <c r="K174" s="276">
        <v>56.2</v>
      </c>
      <c r="L174" s="276">
        <v>54.5</v>
      </c>
      <c r="M174" s="276">
        <v>17.746929999999999</v>
      </c>
    </row>
    <row r="175" spans="1:13">
      <c r="A175" s="267">
        <v>166</v>
      </c>
      <c r="B175" s="276" t="s">
        <v>1396</v>
      </c>
      <c r="C175" s="277">
        <v>3695.85</v>
      </c>
      <c r="D175" s="278">
        <v>3725.2833333333333</v>
      </c>
      <c r="E175" s="278">
        <v>3660.5666666666666</v>
      </c>
      <c r="F175" s="278">
        <v>3625.2833333333333</v>
      </c>
      <c r="G175" s="278">
        <v>3560.5666666666666</v>
      </c>
      <c r="H175" s="278">
        <v>3760.5666666666666</v>
      </c>
      <c r="I175" s="278">
        <v>3825.2833333333328</v>
      </c>
      <c r="J175" s="278">
        <v>3860.5666666666666</v>
      </c>
      <c r="K175" s="276">
        <v>3790</v>
      </c>
      <c r="L175" s="276">
        <v>3690</v>
      </c>
      <c r="M175" s="276">
        <v>0.37152000000000002</v>
      </c>
    </row>
    <row r="176" spans="1:13">
      <c r="A176" s="267">
        <v>167</v>
      </c>
      <c r="B176" s="276" t="s">
        <v>103</v>
      </c>
      <c r="C176" s="277">
        <v>27.5</v>
      </c>
      <c r="D176" s="278">
        <v>27.7</v>
      </c>
      <c r="E176" s="278">
        <v>27.15</v>
      </c>
      <c r="F176" s="278">
        <v>26.8</v>
      </c>
      <c r="G176" s="278">
        <v>26.25</v>
      </c>
      <c r="H176" s="278">
        <v>28.049999999999997</v>
      </c>
      <c r="I176" s="278">
        <v>28.6</v>
      </c>
      <c r="J176" s="278">
        <v>28.949999999999996</v>
      </c>
      <c r="K176" s="276">
        <v>28.25</v>
      </c>
      <c r="L176" s="276">
        <v>27.35</v>
      </c>
      <c r="M176" s="276">
        <v>120.14082999999999</v>
      </c>
    </row>
    <row r="177" spans="1:13">
      <c r="A177" s="267">
        <v>168</v>
      </c>
      <c r="B177" s="276" t="s">
        <v>388</v>
      </c>
      <c r="C177" s="277">
        <v>242.95</v>
      </c>
      <c r="D177" s="278">
        <v>244.79999999999998</v>
      </c>
      <c r="E177" s="278">
        <v>238.14999999999998</v>
      </c>
      <c r="F177" s="278">
        <v>233.35</v>
      </c>
      <c r="G177" s="278">
        <v>226.7</v>
      </c>
      <c r="H177" s="278">
        <v>249.59999999999997</v>
      </c>
      <c r="I177" s="278">
        <v>256.25</v>
      </c>
      <c r="J177" s="278">
        <v>261.04999999999995</v>
      </c>
      <c r="K177" s="276">
        <v>251.45</v>
      </c>
      <c r="L177" s="276">
        <v>240</v>
      </c>
      <c r="M177" s="276">
        <v>11.06981</v>
      </c>
    </row>
    <row r="178" spans="1:13">
      <c r="A178" s="267">
        <v>169</v>
      </c>
      <c r="B178" s="276" t="s">
        <v>380</v>
      </c>
      <c r="C178" s="277">
        <v>999.6</v>
      </c>
      <c r="D178" s="278">
        <v>1005.2000000000002</v>
      </c>
      <c r="E178" s="278">
        <v>990.60000000000036</v>
      </c>
      <c r="F178" s="278">
        <v>981.60000000000025</v>
      </c>
      <c r="G178" s="278">
        <v>967.00000000000045</v>
      </c>
      <c r="H178" s="278">
        <v>1014.2000000000003</v>
      </c>
      <c r="I178" s="278">
        <v>1028.8</v>
      </c>
      <c r="J178" s="278">
        <v>1037.8000000000002</v>
      </c>
      <c r="K178" s="276">
        <v>1019.8</v>
      </c>
      <c r="L178" s="276">
        <v>996.2</v>
      </c>
      <c r="M178" s="276">
        <v>0.51917000000000002</v>
      </c>
    </row>
    <row r="179" spans="1:13">
      <c r="A179" s="267">
        <v>170</v>
      </c>
      <c r="B179" s="276" t="s">
        <v>246</v>
      </c>
      <c r="C179" s="277">
        <v>550</v>
      </c>
      <c r="D179" s="278">
        <v>545.35</v>
      </c>
      <c r="E179" s="278">
        <v>535.70000000000005</v>
      </c>
      <c r="F179" s="278">
        <v>521.4</v>
      </c>
      <c r="G179" s="278">
        <v>511.75</v>
      </c>
      <c r="H179" s="278">
        <v>559.65000000000009</v>
      </c>
      <c r="I179" s="278">
        <v>569.29999999999995</v>
      </c>
      <c r="J179" s="278">
        <v>583.60000000000014</v>
      </c>
      <c r="K179" s="276">
        <v>555</v>
      </c>
      <c r="L179" s="276">
        <v>531.04999999999995</v>
      </c>
      <c r="M179" s="276">
        <v>7.1816199999999997</v>
      </c>
    </row>
    <row r="180" spans="1:13">
      <c r="A180" s="267">
        <v>171</v>
      </c>
      <c r="B180" s="276" t="s">
        <v>104</v>
      </c>
      <c r="C180" s="277">
        <v>719.2</v>
      </c>
      <c r="D180" s="278">
        <v>722.31666666666672</v>
      </c>
      <c r="E180" s="278">
        <v>711.78333333333342</v>
      </c>
      <c r="F180" s="278">
        <v>704.36666666666667</v>
      </c>
      <c r="G180" s="278">
        <v>693.83333333333337</v>
      </c>
      <c r="H180" s="278">
        <v>729.73333333333346</v>
      </c>
      <c r="I180" s="278">
        <v>740.26666666666677</v>
      </c>
      <c r="J180" s="278">
        <v>747.68333333333351</v>
      </c>
      <c r="K180" s="276">
        <v>732.85</v>
      </c>
      <c r="L180" s="276">
        <v>714.9</v>
      </c>
      <c r="M180" s="276">
        <v>12.44562</v>
      </c>
    </row>
    <row r="181" spans="1:13">
      <c r="A181" s="267">
        <v>172</v>
      </c>
      <c r="B181" s="276" t="s">
        <v>247</v>
      </c>
      <c r="C181" s="277">
        <v>467.8</v>
      </c>
      <c r="D181" s="278">
        <v>470.88333333333338</v>
      </c>
      <c r="E181" s="278">
        <v>461.91666666666674</v>
      </c>
      <c r="F181" s="278">
        <v>456.03333333333336</v>
      </c>
      <c r="G181" s="278">
        <v>447.06666666666672</v>
      </c>
      <c r="H181" s="278">
        <v>476.76666666666677</v>
      </c>
      <c r="I181" s="278">
        <v>485.73333333333335</v>
      </c>
      <c r="J181" s="278">
        <v>491.61666666666679</v>
      </c>
      <c r="K181" s="276">
        <v>479.85</v>
      </c>
      <c r="L181" s="276">
        <v>465</v>
      </c>
      <c r="M181" s="276">
        <v>1.9049199999999999</v>
      </c>
    </row>
    <row r="182" spans="1:13">
      <c r="A182" s="267">
        <v>173</v>
      </c>
      <c r="B182" s="276" t="s">
        <v>248</v>
      </c>
      <c r="C182" s="277">
        <v>1357.15</v>
      </c>
      <c r="D182" s="278">
        <v>1358.4333333333334</v>
      </c>
      <c r="E182" s="278">
        <v>1329.1166666666668</v>
      </c>
      <c r="F182" s="278">
        <v>1301.0833333333335</v>
      </c>
      <c r="G182" s="278">
        <v>1271.7666666666669</v>
      </c>
      <c r="H182" s="278">
        <v>1386.4666666666667</v>
      </c>
      <c r="I182" s="278">
        <v>1415.7833333333333</v>
      </c>
      <c r="J182" s="278">
        <v>1443.8166666666666</v>
      </c>
      <c r="K182" s="276">
        <v>1387.75</v>
      </c>
      <c r="L182" s="276">
        <v>1330.4</v>
      </c>
      <c r="M182" s="276">
        <v>12.8912</v>
      </c>
    </row>
    <row r="183" spans="1:13">
      <c r="A183" s="267">
        <v>174</v>
      </c>
      <c r="B183" s="276" t="s">
        <v>389</v>
      </c>
      <c r="C183" s="277">
        <v>91.7</v>
      </c>
      <c r="D183" s="278">
        <v>92.516666666666666</v>
      </c>
      <c r="E183" s="278">
        <v>90.383333333333326</v>
      </c>
      <c r="F183" s="278">
        <v>89.066666666666663</v>
      </c>
      <c r="G183" s="278">
        <v>86.933333333333323</v>
      </c>
      <c r="H183" s="278">
        <v>93.833333333333329</v>
      </c>
      <c r="I183" s="278">
        <v>95.966666666666683</v>
      </c>
      <c r="J183" s="278">
        <v>97.283333333333331</v>
      </c>
      <c r="K183" s="276">
        <v>94.65</v>
      </c>
      <c r="L183" s="276">
        <v>91.2</v>
      </c>
      <c r="M183" s="276">
        <v>31.906510000000001</v>
      </c>
    </row>
    <row r="184" spans="1:13">
      <c r="A184" s="267">
        <v>175</v>
      </c>
      <c r="B184" s="276" t="s">
        <v>381</v>
      </c>
      <c r="C184" s="277">
        <v>377.75</v>
      </c>
      <c r="D184" s="278">
        <v>379.93333333333334</v>
      </c>
      <c r="E184" s="278">
        <v>373.9666666666667</v>
      </c>
      <c r="F184" s="278">
        <v>370.18333333333334</v>
      </c>
      <c r="G184" s="278">
        <v>364.2166666666667</v>
      </c>
      <c r="H184" s="278">
        <v>383.7166666666667</v>
      </c>
      <c r="I184" s="278">
        <v>389.68333333333328</v>
      </c>
      <c r="J184" s="278">
        <v>393.4666666666667</v>
      </c>
      <c r="K184" s="276">
        <v>385.9</v>
      </c>
      <c r="L184" s="276">
        <v>376.15</v>
      </c>
      <c r="M184" s="276">
        <v>16.318249999999999</v>
      </c>
    </row>
    <row r="185" spans="1:13">
      <c r="A185" s="267">
        <v>176</v>
      </c>
      <c r="B185" s="276" t="s">
        <v>249</v>
      </c>
      <c r="C185" s="277">
        <v>298.85000000000002</v>
      </c>
      <c r="D185" s="278">
        <v>298.98333333333335</v>
      </c>
      <c r="E185" s="278">
        <v>291.66666666666669</v>
      </c>
      <c r="F185" s="278">
        <v>284.48333333333335</v>
      </c>
      <c r="G185" s="278">
        <v>277.16666666666669</v>
      </c>
      <c r="H185" s="278">
        <v>306.16666666666669</v>
      </c>
      <c r="I185" s="278">
        <v>313.48333333333329</v>
      </c>
      <c r="J185" s="278">
        <v>320.66666666666669</v>
      </c>
      <c r="K185" s="276">
        <v>306.3</v>
      </c>
      <c r="L185" s="276">
        <v>291.8</v>
      </c>
      <c r="M185" s="276">
        <v>39.286450000000002</v>
      </c>
    </row>
    <row r="186" spans="1:13">
      <c r="A186" s="267">
        <v>177</v>
      </c>
      <c r="B186" s="276" t="s">
        <v>105</v>
      </c>
      <c r="C186" s="277">
        <v>912.7</v>
      </c>
      <c r="D186" s="278">
        <v>917.0333333333333</v>
      </c>
      <c r="E186" s="278">
        <v>907.66666666666663</v>
      </c>
      <c r="F186" s="278">
        <v>902.63333333333333</v>
      </c>
      <c r="G186" s="278">
        <v>893.26666666666665</v>
      </c>
      <c r="H186" s="278">
        <v>922.06666666666661</v>
      </c>
      <c r="I186" s="278">
        <v>931.43333333333339</v>
      </c>
      <c r="J186" s="278">
        <v>936.46666666666658</v>
      </c>
      <c r="K186" s="276">
        <v>926.4</v>
      </c>
      <c r="L186" s="276">
        <v>912</v>
      </c>
      <c r="M186" s="276">
        <v>14.768000000000001</v>
      </c>
    </row>
    <row r="187" spans="1:13">
      <c r="A187" s="267">
        <v>178</v>
      </c>
      <c r="B187" s="276" t="s">
        <v>383</v>
      </c>
      <c r="C187" s="277">
        <v>85.5</v>
      </c>
      <c r="D187" s="278">
        <v>86.733333333333334</v>
      </c>
      <c r="E187" s="278">
        <v>83.766666666666666</v>
      </c>
      <c r="F187" s="278">
        <v>82.033333333333331</v>
      </c>
      <c r="G187" s="278">
        <v>79.066666666666663</v>
      </c>
      <c r="H187" s="278">
        <v>88.466666666666669</v>
      </c>
      <c r="I187" s="278">
        <v>91.433333333333337</v>
      </c>
      <c r="J187" s="278">
        <v>93.166666666666671</v>
      </c>
      <c r="K187" s="276">
        <v>89.7</v>
      </c>
      <c r="L187" s="276">
        <v>85</v>
      </c>
      <c r="M187" s="276">
        <v>17.438980000000001</v>
      </c>
    </row>
    <row r="188" spans="1:13">
      <c r="A188" s="267">
        <v>179</v>
      </c>
      <c r="B188" s="276" t="s">
        <v>384</v>
      </c>
      <c r="C188" s="277">
        <v>655.6</v>
      </c>
      <c r="D188" s="278">
        <v>663.08333333333337</v>
      </c>
      <c r="E188" s="278">
        <v>646.16666666666674</v>
      </c>
      <c r="F188" s="278">
        <v>636.73333333333335</v>
      </c>
      <c r="G188" s="278">
        <v>619.81666666666672</v>
      </c>
      <c r="H188" s="278">
        <v>672.51666666666677</v>
      </c>
      <c r="I188" s="278">
        <v>689.43333333333351</v>
      </c>
      <c r="J188" s="278">
        <v>698.86666666666679</v>
      </c>
      <c r="K188" s="276">
        <v>680</v>
      </c>
      <c r="L188" s="276">
        <v>653.65</v>
      </c>
      <c r="M188" s="276">
        <v>0.13652</v>
      </c>
    </row>
    <row r="189" spans="1:13">
      <c r="A189" s="267">
        <v>180</v>
      </c>
      <c r="B189" s="276" t="s">
        <v>1439</v>
      </c>
      <c r="C189" s="277">
        <v>204.6</v>
      </c>
      <c r="D189" s="278">
        <v>209.13333333333333</v>
      </c>
      <c r="E189" s="278">
        <v>199.46666666666664</v>
      </c>
      <c r="F189" s="278">
        <v>194.33333333333331</v>
      </c>
      <c r="G189" s="278">
        <v>184.66666666666663</v>
      </c>
      <c r="H189" s="278">
        <v>214.26666666666665</v>
      </c>
      <c r="I189" s="278">
        <v>223.93333333333334</v>
      </c>
      <c r="J189" s="278">
        <v>229.06666666666666</v>
      </c>
      <c r="K189" s="276">
        <v>218.8</v>
      </c>
      <c r="L189" s="276">
        <v>204</v>
      </c>
      <c r="M189" s="276">
        <v>6.2638699999999998</v>
      </c>
    </row>
    <row r="190" spans="1:13">
      <c r="A190" s="267">
        <v>181</v>
      </c>
      <c r="B190" s="276" t="s">
        <v>390</v>
      </c>
      <c r="C190" s="277">
        <v>76.099999999999994</v>
      </c>
      <c r="D190" s="278">
        <v>76.61666666666666</v>
      </c>
      <c r="E190" s="278">
        <v>75.083333333333314</v>
      </c>
      <c r="F190" s="278">
        <v>74.066666666666649</v>
      </c>
      <c r="G190" s="278">
        <v>72.533333333333303</v>
      </c>
      <c r="H190" s="278">
        <v>77.633333333333326</v>
      </c>
      <c r="I190" s="278">
        <v>79.166666666666657</v>
      </c>
      <c r="J190" s="278">
        <v>80.183333333333337</v>
      </c>
      <c r="K190" s="276">
        <v>78.150000000000006</v>
      </c>
      <c r="L190" s="276">
        <v>75.599999999999994</v>
      </c>
      <c r="M190" s="276">
        <v>7.7498800000000001</v>
      </c>
    </row>
    <row r="191" spans="1:13">
      <c r="A191" s="267">
        <v>182</v>
      </c>
      <c r="B191" s="276" t="s">
        <v>250</v>
      </c>
      <c r="C191" s="277">
        <v>224.2</v>
      </c>
      <c r="D191" s="278">
        <v>225.61666666666667</v>
      </c>
      <c r="E191" s="278">
        <v>219.58333333333334</v>
      </c>
      <c r="F191" s="278">
        <v>214.96666666666667</v>
      </c>
      <c r="G191" s="278">
        <v>208.93333333333334</v>
      </c>
      <c r="H191" s="278">
        <v>230.23333333333335</v>
      </c>
      <c r="I191" s="278">
        <v>236.26666666666665</v>
      </c>
      <c r="J191" s="278">
        <v>240.88333333333335</v>
      </c>
      <c r="K191" s="276">
        <v>231.65</v>
      </c>
      <c r="L191" s="276">
        <v>221</v>
      </c>
      <c r="M191" s="276">
        <v>4.83385</v>
      </c>
    </row>
    <row r="192" spans="1:13">
      <c r="A192" s="267">
        <v>183</v>
      </c>
      <c r="B192" s="276" t="s">
        <v>385</v>
      </c>
      <c r="C192" s="277">
        <v>346.65</v>
      </c>
      <c r="D192" s="278">
        <v>349.64999999999992</v>
      </c>
      <c r="E192" s="278">
        <v>341.64999999999986</v>
      </c>
      <c r="F192" s="278">
        <v>336.64999999999992</v>
      </c>
      <c r="G192" s="278">
        <v>328.64999999999986</v>
      </c>
      <c r="H192" s="278">
        <v>354.64999999999986</v>
      </c>
      <c r="I192" s="278">
        <v>362.65</v>
      </c>
      <c r="J192" s="278">
        <v>367.64999999999986</v>
      </c>
      <c r="K192" s="276">
        <v>357.65</v>
      </c>
      <c r="L192" s="276">
        <v>344.65</v>
      </c>
      <c r="M192" s="276">
        <v>0.93976999999999999</v>
      </c>
    </row>
    <row r="193" spans="1:13">
      <c r="A193" s="267">
        <v>184</v>
      </c>
      <c r="B193" s="276" t="s">
        <v>386</v>
      </c>
      <c r="C193" s="277">
        <v>362.2</v>
      </c>
      <c r="D193" s="278">
        <v>362.2833333333333</v>
      </c>
      <c r="E193" s="278">
        <v>360.06666666666661</v>
      </c>
      <c r="F193" s="278">
        <v>357.93333333333328</v>
      </c>
      <c r="G193" s="278">
        <v>355.71666666666658</v>
      </c>
      <c r="H193" s="278">
        <v>364.41666666666663</v>
      </c>
      <c r="I193" s="278">
        <v>366.63333333333333</v>
      </c>
      <c r="J193" s="278">
        <v>368.76666666666665</v>
      </c>
      <c r="K193" s="276">
        <v>364.5</v>
      </c>
      <c r="L193" s="276">
        <v>360.15</v>
      </c>
      <c r="M193" s="276">
        <v>5.33805</v>
      </c>
    </row>
    <row r="194" spans="1:13">
      <c r="A194" s="267">
        <v>185</v>
      </c>
      <c r="B194" s="276" t="s">
        <v>391</v>
      </c>
      <c r="C194" s="277">
        <v>748.5</v>
      </c>
      <c r="D194" s="278">
        <v>751.16666666666663</v>
      </c>
      <c r="E194" s="278">
        <v>742.33333333333326</v>
      </c>
      <c r="F194" s="278">
        <v>736.16666666666663</v>
      </c>
      <c r="G194" s="278">
        <v>727.33333333333326</v>
      </c>
      <c r="H194" s="278">
        <v>757.33333333333326</v>
      </c>
      <c r="I194" s="278">
        <v>766.16666666666652</v>
      </c>
      <c r="J194" s="278">
        <v>772.33333333333326</v>
      </c>
      <c r="K194" s="276">
        <v>760</v>
      </c>
      <c r="L194" s="276">
        <v>745</v>
      </c>
      <c r="M194" s="276">
        <v>0.14967</v>
      </c>
    </row>
    <row r="195" spans="1:13">
      <c r="A195" s="267">
        <v>186</v>
      </c>
      <c r="B195" s="276" t="s">
        <v>399</v>
      </c>
      <c r="C195" s="277">
        <v>866.3</v>
      </c>
      <c r="D195" s="278">
        <v>868.33333333333337</v>
      </c>
      <c r="E195" s="278">
        <v>860.9666666666667</v>
      </c>
      <c r="F195" s="278">
        <v>855.63333333333333</v>
      </c>
      <c r="G195" s="278">
        <v>848.26666666666665</v>
      </c>
      <c r="H195" s="278">
        <v>873.66666666666674</v>
      </c>
      <c r="I195" s="278">
        <v>881.0333333333333</v>
      </c>
      <c r="J195" s="278">
        <v>886.36666666666679</v>
      </c>
      <c r="K195" s="276">
        <v>875.7</v>
      </c>
      <c r="L195" s="276">
        <v>863</v>
      </c>
      <c r="M195" s="276">
        <v>2.48786</v>
      </c>
    </row>
    <row r="196" spans="1:13">
      <c r="A196" s="267">
        <v>187</v>
      </c>
      <c r="B196" s="276" t="s">
        <v>392</v>
      </c>
      <c r="C196" s="277">
        <v>33.549999999999997</v>
      </c>
      <c r="D196" s="278">
        <v>33.866666666666667</v>
      </c>
      <c r="E196" s="278">
        <v>33.083333333333336</v>
      </c>
      <c r="F196" s="278">
        <v>32.616666666666667</v>
      </c>
      <c r="G196" s="278">
        <v>31.833333333333336</v>
      </c>
      <c r="H196" s="278">
        <v>34.333333333333336</v>
      </c>
      <c r="I196" s="278">
        <v>35.116666666666667</v>
      </c>
      <c r="J196" s="278">
        <v>35.583333333333336</v>
      </c>
      <c r="K196" s="276">
        <v>34.65</v>
      </c>
      <c r="L196" s="276">
        <v>33.4</v>
      </c>
      <c r="M196" s="276">
        <v>6.3098599999999996</v>
      </c>
    </row>
    <row r="197" spans="1:13">
      <c r="A197" s="267">
        <v>188</v>
      </c>
      <c r="B197" s="276" t="s">
        <v>393</v>
      </c>
      <c r="C197" s="277">
        <v>757.7</v>
      </c>
      <c r="D197" s="278">
        <v>762.69999999999993</v>
      </c>
      <c r="E197" s="278">
        <v>748.99999999999989</v>
      </c>
      <c r="F197" s="278">
        <v>740.3</v>
      </c>
      <c r="G197" s="278">
        <v>726.59999999999991</v>
      </c>
      <c r="H197" s="278">
        <v>771.39999999999986</v>
      </c>
      <c r="I197" s="278">
        <v>785.09999999999991</v>
      </c>
      <c r="J197" s="278">
        <v>793.79999999999984</v>
      </c>
      <c r="K197" s="276">
        <v>776.4</v>
      </c>
      <c r="L197" s="276">
        <v>754</v>
      </c>
      <c r="M197" s="276">
        <v>0.53939000000000004</v>
      </c>
    </row>
    <row r="198" spans="1:13">
      <c r="A198" s="267">
        <v>189</v>
      </c>
      <c r="B198" s="276" t="s">
        <v>106</v>
      </c>
      <c r="C198" s="277">
        <v>911.05</v>
      </c>
      <c r="D198" s="278">
        <v>909.35</v>
      </c>
      <c r="E198" s="278">
        <v>892.7</v>
      </c>
      <c r="F198" s="278">
        <v>874.35</v>
      </c>
      <c r="G198" s="278">
        <v>857.7</v>
      </c>
      <c r="H198" s="278">
        <v>927.7</v>
      </c>
      <c r="I198" s="278">
        <v>944.34999999999991</v>
      </c>
      <c r="J198" s="278">
        <v>962.7</v>
      </c>
      <c r="K198" s="276">
        <v>926</v>
      </c>
      <c r="L198" s="276">
        <v>891</v>
      </c>
      <c r="M198" s="276">
        <v>73.933689999999999</v>
      </c>
    </row>
    <row r="199" spans="1:13">
      <c r="A199" s="267">
        <v>190</v>
      </c>
      <c r="B199" s="276" t="s">
        <v>108</v>
      </c>
      <c r="C199" s="277">
        <v>879.35</v>
      </c>
      <c r="D199" s="278">
        <v>881.11666666666667</v>
      </c>
      <c r="E199" s="278">
        <v>875.23333333333335</v>
      </c>
      <c r="F199" s="278">
        <v>871.11666666666667</v>
      </c>
      <c r="G199" s="278">
        <v>865.23333333333335</v>
      </c>
      <c r="H199" s="278">
        <v>885.23333333333335</v>
      </c>
      <c r="I199" s="278">
        <v>891.11666666666679</v>
      </c>
      <c r="J199" s="278">
        <v>895.23333333333335</v>
      </c>
      <c r="K199" s="276">
        <v>887</v>
      </c>
      <c r="L199" s="276">
        <v>877</v>
      </c>
      <c r="M199" s="276">
        <v>48.633710000000001</v>
      </c>
    </row>
    <row r="200" spans="1:13">
      <c r="A200" s="267">
        <v>191</v>
      </c>
      <c r="B200" s="276" t="s">
        <v>109</v>
      </c>
      <c r="C200" s="277">
        <v>2494.6</v>
      </c>
      <c r="D200" s="278">
        <v>2474.5833333333335</v>
      </c>
      <c r="E200" s="278">
        <v>2440.166666666667</v>
      </c>
      <c r="F200" s="278">
        <v>2385.7333333333336</v>
      </c>
      <c r="G200" s="278">
        <v>2351.3166666666671</v>
      </c>
      <c r="H200" s="278">
        <v>2529.0166666666669</v>
      </c>
      <c r="I200" s="278">
        <v>2563.4333333333338</v>
      </c>
      <c r="J200" s="278">
        <v>2617.8666666666668</v>
      </c>
      <c r="K200" s="276">
        <v>2509</v>
      </c>
      <c r="L200" s="276">
        <v>2420.15</v>
      </c>
      <c r="M200" s="276">
        <v>73.795150000000007</v>
      </c>
    </row>
    <row r="201" spans="1:13">
      <c r="A201" s="267">
        <v>192</v>
      </c>
      <c r="B201" s="276" t="s">
        <v>252</v>
      </c>
      <c r="C201" s="277">
        <v>2838.25</v>
      </c>
      <c r="D201" s="278">
        <v>2841</v>
      </c>
      <c r="E201" s="278">
        <v>2819.3</v>
      </c>
      <c r="F201" s="278">
        <v>2800.3500000000004</v>
      </c>
      <c r="G201" s="278">
        <v>2778.6500000000005</v>
      </c>
      <c r="H201" s="278">
        <v>2859.95</v>
      </c>
      <c r="I201" s="278">
        <v>2881.6499999999996</v>
      </c>
      <c r="J201" s="278">
        <v>2900.5999999999995</v>
      </c>
      <c r="K201" s="276">
        <v>2862.7</v>
      </c>
      <c r="L201" s="276">
        <v>2822.05</v>
      </c>
      <c r="M201" s="276">
        <v>1.6385000000000001</v>
      </c>
    </row>
    <row r="202" spans="1:13">
      <c r="A202" s="267">
        <v>193</v>
      </c>
      <c r="B202" s="276" t="s">
        <v>110</v>
      </c>
      <c r="C202" s="277">
        <v>1441.8</v>
      </c>
      <c r="D202" s="278">
        <v>1430.4333333333334</v>
      </c>
      <c r="E202" s="278">
        <v>1415.8666666666668</v>
      </c>
      <c r="F202" s="278">
        <v>1389.9333333333334</v>
      </c>
      <c r="G202" s="278">
        <v>1375.3666666666668</v>
      </c>
      <c r="H202" s="278">
        <v>1456.3666666666668</v>
      </c>
      <c r="I202" s="278">
        <v>1470.9333333333334</v>
      </c>
      <c r="J202" s="278">
        <v>1496.8666666666668</v>
      </c>
      <c r="K202" s="276">
        <v>1445</v>
      </c>
      <c r="L202" s="276">
        <v>1404.5</v>
      </c>
      <c r="M202" s="276">
        <v>109.62239</v>
      </c>
    </row>
    <row r="203" spans="1:13">
      <c r="A203" s="267">
        <v>194</v>
      </c>
      <c r="B203" s="276" t="s">
        <v>253</v>
      </c>
      <c r="C203" s="277">
        <v>654.54999999999995</v>
      </c>
      <c r="D203" s="278">
        <v>655.33333333333337</v>
      </c>
      <c r="E203" s="278">
        <v>649.4666666666667</v>
      </c>
      <c r="F203" s="278">
        <v>644.38333333333333</v>
      </c>
      <c r="G203" s="278">
        <v>638.51666666666665</v>
      </c>
      <c r="H203" s="278">
        <v>660.41666666666674</v>
      </c>
      <c r="I203" s="278">
        <v>666.2833333333333</v>
      </c>
      <c r="J203" s="278">
        <v>671.36666666666679</v>
      </c>
      <c r="K203" s="276">
        <v>661.2</v>
      </c>
      <c r="L203" s="276">
        <v>650.25</v>
      </c>
      <c r="M203" s="276">
        <v>46.603729999999999</v>
      </c>
    </row>
    <row r="204" spans="1:13">
      <c r="A204" s="267">
        <v>195</v>
      </c>
      <c r="B204" s="276" t="s">
        <v>251</v>
      </c>
      <c r="C204" s="277">
        <v>896.4</v>
      </c>
      <c r="D204" s="278">
        <v>903.43333333333339</v>
      </c>
      <c r="E204" s="278">
        <v>878.96666666666681</v>
      </c>
      <c r="F204" s="278">
        <v>861.53333333333342</v>
      </c>
      <c r="G204" s="278">
        <v>837.06666666666683</v>
      </c>
      <c r="H204" s="278">
        <v>920.86666666666679</v>
      </c>
      <c r="I204" s="278">
        <v>945.33333333333348</v>
      </c>
      <c r="J204" s="278">
        <v>962.76666666666677</v>
      </c>
      <c r="K204" s="276">
        <v>927.9</v>
      </c>
      <c r="L204" s="276">
        <v>886</v>
      </c>
      <c r="M204" s="276">
        <v>24.67015</v>
      </c>
    </row>
    <row r="205" spans="1:13">
      <c r="A205" s="267">
        <v>196</v>
      </c>
      <c r="B205" s="276" t="s">
        <v>394</v>
      </c>
      <c r="C205" s="277">
        <v>214.15</v>
      </c>
      <c r="D205" s="278">
        <v>213.76666666666665</v>
      </c>
      <c r="E205" s="278">
        <v>211.6333333333333</v>
      </c>
      <c r="F205" s="278">
        <v>209.11666666666665</v>
      </c>
      <c r="G205" s="278">
        <v>206.98333333333329</v>
      </c>
      <c r="H205" s="278">
        <v>216.2833333333333</v>
      </c>
      <c r="I205" s="278">
        <v>218.41666666666663</v>
      </c>
      <c r="J205" s="278">
        <v>220.93333333333331</v>
      </c>
      <c r="K205" s="276">
        <v>215.9</v>
      </c>
      <c r="L205" s="276">
        <v>211.25</v>
      </c>
      <c r="M205" s="276">
        <v>3.6149499999999999</v>
      </c>
    </row>
    <row r="206" spans="1:13">
      <c r="A206" s="267">
        <v>197</v>
      </c>
      <c r="B206" s="276" t="s">
        <v>395</v>
      </c>
      <c r="C206" s="277">
        <v>309.95</v>
      </c>
      <c r="D206" s="278">
        <v>312.81666666666666</v>
      </c>
      <c r="E206" s="278">
        <v>304.18333333333334</v>
      </c>
      <c r="F206" s="278">
        <v>298.41666666666669</v>
      </c>
      <c r="G206" s="278">
        <v>289.78333333333336</v>
      </c>
      <c r="H206" s="278">
        <v>318.58333333333331</v>
      </c>
      <c r="I206" s="278">
        <v>327.21666666666664</v>
      </c>
      <c r="J206" s="278">
        <v>332.98333333333329</v>
      </c>
      <c r="K206" s="276">
        <v>321.45</v>
      </c>
      <c r="L206" s="276">
        <v>307.05</v>
      </c>
      <c r="M206" s="276">
        <v>0.71794000000000002</v>
      </c>
    </row>
    <row r="207" spans="1:13">
      <c r="A207" s="267">
        <v>198</v>
      </c>
      <c r="B207" s="276" t="s">
        <v>111</v>
      </c>
      <c r="C207" s="277">
        <v>3112.65</v>
      </c>
      <c r="D207" s="278">
        <v>3123.7333333333336</v>
      </c>
      <c r="E207" s="278">
        <v>3089.9666666666672</v>
      </c>
      <c r="F207" s="278">
        <v>3067.2833333333338</v>
      </c>
      <c r="G207" s="278">
        <v>3033.5166666666673</v>
      </c>
      <c r="H207" s="278">
        <v>3146.416666666667</v>
      </c>
      <c r="I207" s="278">
        <v>3180.1833333333334</v>
      </c>
      <c r="J207" s="278">
        <v>3202.8666666666668</v>
      </c>
      <c r="K207" s="276">
        <v>3157.5</v>
      </c>
      <c r="L207" s="276">
        <v>3101.05</v>
      </c>
      <c r="M207" s="276">
        <v>9.6919599999999999</v>
      </c>
    </row>
    <row r="208" spans="1:13">
      <c r="A208" s="267">
        <v>199</v>
      </c>
      <c r="B208" s="276" t="s">
        <v>396</v>
      </c>
      <c r="C208" s="277">
        <v>24.25</v>
      </c>
      <c r="D208" s="278">
        <v>24.566666666666666</v>
      </c>
      <c r="E208" s="278">
        <v>23.433333333333334</v>
      </c>
      <c r="F208" s="278">
        <v>22.616666666666667</v>
      </c>
      <c r="G208" s="278">
        <v>21.483333333333334</v>
      </c>
      <c r="H208" s="278">
        <v>25.383333333333333</v>
      </c>
      <c r="I208" s="278">
        <v>26.516666666666666</v>
      </c>
      <c r="J208" s="278">
        <v>27.333333333333332</v>
      </c>
      <c r="K208" s="276">
        <v>25.7</v>
      </c>
      <c r="L208" s="276">
        <v>23.75</v>
      </c>
      <c r="M208" s="276">
        <v>243.20533</v>
      </c>
    </row>
    <row r="209" spans="1:13">
      <c r="A209" s="267">
        <v>200</v>
      </c>
      <c r="B209" s="276" t="s">
        <v>398</v>
      </c>
      <c r="C209" s="277">
        <v>146.30000000000001</v>
      </c>
      <c r="D209" s="278">
        <v>152.03333333333333</v>
      </c>
      <c r="E209" s="278">
        <v>138.26666666666665</v>
      </c>
      <c r="F209" s="278">
        <v>130.23333333333332</v>
      </c>
      <c r="G209" s="278">
        <v>116.46666666666664</v>
      </c>
      <c r="H209" s="278">
        <v>160.06666666666666</v>
      </c>
      <c r="I209" s="278">
        <v>173.83333333333337</v>
      </c>
      <c r="J209" s="278">
        <v>181.86666666666667</v>
      </c>
      <c r="K209" s="276">
        <v>165.8</v>
      </c>
      <c r="L209" s="276">
        <v>144</v>
      </c>
      <c r="M209" s="276">
        <v>10.020810000000001</v>
      </c>
    </row>
    <row r="210" spans="1:13">
      <c r="A210" s="267">
        <v>201</v>
      </c>
      <c r="B210" s="276" t="s">
        <v>114</v>
      </c>
      <c r="C210" s="277">
        <v>245.85</v>
      </c>
      <c r="D210" s="278">
        <v>248.4</v>
      </c>
      <c r="E210" s="278">
        <v>241.9</v>
      </c>
      <c r="F210" s="278">
        <v>237.95</v>
      </c>
      <c r="G210" s="278">
        <v>231.45</v>
      </c>
      <c r="H210" s="278">
        <v>252.35000000000002</v>
      </c>
      <c r="I210" s="278">
        <v>258.85000000000002</v>
      </c>
      <c r="J210" s="278">
        <v>262.80000000000007</v>
      </c>
      <c r="K210" s="276">
        <v>254.9</v>
      </c>
      <c r="L210" s="276">
        <v>244.45</v>
      </c>
      <c r="M210" s="276">
        <v>137.1147</v>
      </c>
    </row>
    <row r="211" spans="1:13">
      <c r="A211" s="267">
        <v>202</v>
      </c>
      <c r="B211" s="276" t="s">
        <v>400</v>
      </c>
      <c r="C211" s="277">
        <v>63.25</v>
      </c>
      <c r="D211" s="278">
        <v>62.75</v>
      </c>
      <c r="E211" s="278">
        <v>58.8</v>
      </c>
      <c r="F211" s="278">
        <v>54.349999999999994</v>
      </c>
      <c r="G211" s="278">
        <v>50.399999999999991</v>
      </c>
      <c r="H211" s="278">
        <v>67.2</v>
      </c>
      <c r="I211" s="278">
        <v>71.149999999999991</v>
      </c>
      <c r="J211" s="278">
        <v>75.600000000000009</v>
      </c>
      <c r="K211" s="276">
        <v>66.7</v>
      </c>
      <c r="L211" s="276">
        <v>58.3</v>
      </c>
      <c r="M211" s="276">
        <v>241.08189999999999</v>
      </c>
    </row>
    <row r="212" spans="1:13">
      <c r="A212" s="267">
        <v>203</v>
      </c>
      <c r="B212" s="276" t="s">
        <v>115</v>
      </c>
      <c r="C212" s="277">
        <v>225.95</v>
      </c>
      <c r="D212" s="278">
        <v>227.76666666666665</v>
      </c>
      <c r="E212" s="278">
        <v>222.83333333333331</v>
      </c>
      <c r="F212" s="278">
        <v>219.71666666666667</v>
      </c>
      <c r="G212" s="278">
        <v>214.78333333333333</v>
      </c>
      <c r="H212" s="278">
        <v>230.8833333333333</v>
      </c>
      <c r="I212" s="278">
        <v>235.81666666666663</v>
      </c>
      <c r="J212" s="278">
        <v>238.93333333333328</v>
      </c>
      <c r="K212" s="276">
        <v>232.7</v>
      </c>
      <c r="L212" s="276">
        <v>224.65</v>
      </c>
      <c r="M212" s="276">
        <v>81.052480000000003</v>
      </c>
    </row>
    <row r="213" spans="1:13">
      <c r="A213" s="267">
        <v>204</v>
      </c>
      <c r="B213" s="276" t="s">
        <v>116</v>
      </c>
      <c r="C213" s="277">
        <v>2315.3000000000002</v>
      </c>
      <c r="D213" s="278">
        <v>2322.4333333333334</v>
      </c>
      <c r="E213" s="278">
        <v>2302.8666666666668</v>
      </c>
      <c r="F213" s="278">
        <v>2290.4333333333334</v>
      </c>
      <c r="G213" s="278">
        <v>2270.8666666666668</v>
      </c>
      <c r="H213" s="278">
        <v>2334.8666666666668</v>
      </c>
      <c r="I213" s="278">
        <v>2354.4333333333334</v>
      </c>
      <c r="J213" s="278">
        <v>2366.8666666666668</v>
      </c>
      <c r="K213" s="276">
        <v>2342</v>
      </c>
      <c r="L213" s="276">
        <v>2310</v>
      </c>
      <c r="M213" s="276">
        <v>19.128679999999999</v>
      </c>
    </row>
    <row r="214" spans="1:13">
      <c r="A214" s="267">
        <v>205</v>
      </c>
      <c r="B214" s="276" t="s">
        <v>254</v>
      </c>
      <c r="C214" s="277">
        <v>242.05</v>
      </c>
      <c r="D214" s="278">
        <v>242.66666666666666</v>
      </c>
      <c r="E214" s="278">
        <v>239.38333333333333</v>
      </c>
      <c r="F214" s="278">
        <v>236.71666666666667</v>
      </c>
      <c r="G214" s="278">
        <v>233.43333333333334</v>
      </c>
      <c r="H214" s="278">
        <v>245.33333333333331</v>
      </c>
      <c r="I214" s="278">
        <v>248.61666666666667</v>
      </c>
      <c r="J214" s="278">
        <v>251.2833333333333</v>
      </c>
      <c r="K214" s="276">
        <v>245.95</v>
      </c>
      <c r="L214" s="276">
        <v>240</v>
      </c>
      <c r="M214" s="276">
        <v>9.0082699999999996</v>
      </c>
    </row>
    <row r="215" spans="1:13">
      <c r="A215" s="267">
        <v>206</v>
      </c>
      <c r="B215" s="276" t="s">
        <v>401</v>
      </c>
      <c r="C215" s="277">
        <v>32440.3</v>
      </c>
      <c r="D215" s="278">
        <v>32183.816666666669</v>
      </c>
      <c r="E215" s="278">
        <v>31367.633333333339</v>
      </c>
      <c r="F215" s="278">
        <v>30294.966666666671</v>
      </c>
      <c r="G215" s="278">
        <v>29478.78333333334</v>
      </c>
      <c r="H215" s="278">
        <v>33256.483333333337</v>
      </c>
      <c r="I215" s="278">
        <v>34072.666666666664</v>
      </c>
      <c r="J215" s="278">
        <v>35145.333333333336</v>
      </c>
      <c r="K215" s="276">
        <v>33000</v>
      </c>
      <c r="L215" s="276">
        <v>31111.15</v>
      </c>
      <c r="M215" s="276">
        <v>3.8210000000000001E-2</v>
      </c>
    </row>
    <row r="216" spans="1:13">
      <c r="A216" s="267">
        <v>207</v>
      </c>
      <c r="B216" s="276" t="s">
        <v>397</v>
      </c>
      <c r="C216" s="277">
        <v>46.15</v>
      </c>
      <c r="D216" s="278">
        <v>46.25</v>
      </c>
      <c r="E216" s="278">
        <v>45.15</v>
      </c>
      <c r="F216" s="278">
        <v>44.15</v>
      </c>
      <c r="G216" s="278">
        <v>43.05</v>
      </c>
      <c r="H216" s="278">
        <v>47.25</v>
      </c>
      <c r="I216" s="278">
        <v>48.349999999999994</v>
      </c>
      <c r="J216" s="278">
        <v>49.35</v>
      </c>
      <c r="K216" s="276">
        <v>47.35</v>
      </c>
      <c r="L216" s="276">
        <v>45.25</v>
      </c>
      <c r="M216" s="276">
        <v>78.905839999999998</v>
      </c>
    </row>
    <row r="217" spans="1:13">
      <c r="A217" s="267">
        <v>208</v>
      </c>
      <c r="B217" s="276" t="s">
        <v>255</v>
      </c>
      <c r="C217" s="277">
        <v>42.05</v>
      </c>
      <c r="D217" s="278">
        <v>41.366666666666667</v>
      </c>
      <c r="E217" s="278">
        <v>40.333333333333336</v>
      </c>
      <c r="F217" s="278">
        <v>38.616666666666667</v>
      </c>
      <c r="G217" s="278">
        <v>37.583333333333336</v>
      </c>
      <c r="H217" s="278">
        <v>43.083333333333336</v>
      </c>
      <c r="I217" s="278">
        <v>44.116666666666667</v>
      </c>
      <c r="J217" s="278">
        <v>45.833333333333336</v>
      </c>
      <c r="K217" s="276">
        <v>42.4</v>
      </c>
      <c r="L217" s="276">
        <v>39.65</v>
      </c>
      <c r="M217" s="276">
        <v>75.465230000000005</v>
      </c>
    </row>
    <row r="218" spans="1:13">
      <c r="A218" s="267">
        <v>209</v>
      </c>
      <c r="B218" s="276" t="s">
        <v>415</v>
      </c>
      <c r="C218" s="277">
        <v>75</v>
      </c>
      <c r="D218" s="278">
        <v>76.36666666666666</v>
      </c>
      <c r="E218" s="278">
        <v>73.23333333333332</v>
      </c>
      <c r="F218" s="278">
        <v>71.466666666666654</v>
      </c>
      <c r="G218" s="278">
        <v>68.333333333333314</v>
      </c>
      <c r="H218" s="278">
        <v>78.133333333333326</v>
      </c>
      <c r="I218" s="278">
        <v>81.26666666666668</v>
      </c>
      <c r="J218" s="278">
        <v>83.033333333333331</v>
      </c>
      <c r="K218" s="276">
        <v>79.5</v>
      </c>
      <c r="L218" s="276">
        <v>74.599999999999994</v>
      </c>
      <c r="M218" s="276">
        <v>101.02760000000001</v>
      </c>
    </row>
    <row r="219" spans="1:13">
      <c r="A219" s="267">
        <v>210</v>
      </c>
      <c r="B219" s="276" t="s">
        <v>117</v>
      </c>
      <c r="C219" s="277">
        <v>205.2</v>
      </c>
      <c r="D219" s="278">
        <v>205.86666666666667</v>
      </c>
      <c r="E219" s="278">
        <v>202.93333333333334</v>
      </c>
      <c r="F219" s="278">
        <v>200.66666666666666</v>
      </c>
      <c r="G219" s="278">
        <v>197.73333333333332</v>
      </c>
      <c r="H219" s="278">
        <v>208.13333333333335</v>
      </c>
      <c r="I219" s="278">
        <v>211.06666666666669</v>
      </c>
      <c r="J219" s="278">
        <v>213.33333333333337</v>
      </c>
      <c r="K219" s="276">
        <v>208.8</v>
      </c>
      <c r="L219" s="276">
        <v>203.6</v>
      </c>
      <c r="M219" s="276">
        <v>181.02731</v>
      </c>
    </row>
    <row r="220" spans="1:13">
      <c r="A220" s="267">
        <v>211</v>
      </c>
      <c r="B220" s="276" t="s">
        <v>118</v>
      </c>
      <c r="C220" s="277">
        <v>510.4</v>
      </c>
      <c r="D220" s="278">
        <v>512</v>
      </c>
      <c r="E220" s="278">
        <v>507.5</v>
      </c>
      <c r="F220" s="278">
        <v>504.6</v>
      </c>
      <c r="G220" s="278">
        <v>500.1</v>
      </c>
      <c r="H220" s="278">
        <v>514.9</v>
      </c>
      <c r="I220" s="278">
        <v>519.4</v>
      </c>
      <c r="J220" s="278">
        <v>522.29999999999995</v>
      </c>
      <c r="K220" s="276">
        <v>516.5</v>
      </c>
      <c r="L220" s="276">
        <v>509.1</v>
      </c>
      <c r="M220" s="276">
        <v>238.83287999999999</v>
      </c>
    </row>
    <row r="221" spans="1:13">
      <c r="A221" s="267">
        <v>213</v>
      </c>
      <c r="B221" s="276" t="s">
        <v>256</v>
      </c>
      <c r="C221" s="277">
        <v>1477.55</v>
      </c>
      <c r="D221" s="278">
        <v>1477.1833333333334</v>
      </c>
      <c r="E221" s="278">
        <v>1464.3666666666668</v>
      </c>
      <c r="F221" s="278">
        <v>1451.1833333333334</v>
      </c>
      <c r="G221" s="278">
        <v>1438.3666666666668</v>
      </c>
      <c r="H221" s="278">
        <v>1490.3666666666668</v>
      </c>
      <c r="I221" s="278">
        <v>1503.1833333333334</v>
      </c>
      <c r="J221" s="278">
        <v>1516.3666666666668</v>
      </c>
      <c r="K221" s="276">
        <v>1490</v>
      </c>
      <c r="L221" s="276">
        <v>1464</v>
      </c>
      <c r="M221" s="276">
        <v>5.6689800000000004</v>
      </c>
    </row>
    <row r="222" spans="1:13">
      <c r="A222" s="267">
        <v>214</v>
      </c>
      <c r="B222" s="276" t="s">
        <v>119</v>
      </c>
      <c r="C222" s="277">
        <v>482.15</v>
      </c>
      <c r="D222" s="278">
        <v>483.59999999999997</v>
      </c>
      <c r="E222" s="278">
        <v>477.79999999999995</v>
      </c>
      <c r="F222" s="278">
        <v>473.45</v>
      </c>
      <c r="G222" s="278">
        <v>467.65</v>
      </c>
      <c r="H222" s="278">
        <v>487.94999999999993</v>
      </c>
      <c r="I222" s="278">
        <v>493.75</v>
      </c>
      <c r="J222" s="278">
        <v>498.09999999999991</v>
      </c>
      <c r="K222" s="276">
        <v>489.4</v>
      </c>
      <c r="L222" s="276">
        <v>479.25</v>
      </c>
      <c r="M222" s="276">
        <v>11.80321</v>
      </c>
    </row>
    <row r="223" spans="1:13">
      <c r="A223" s="267">
        <v>215</v>
      </c>
      <c r="B223" s="276" t="s">
        <v>403</v>
      </c>
      <c r="C223" s="277">
        <v>2765.6</v>
      </c>
      <c r="D223" s="278">
        <v>2763.2000000000003</v>
      </c>
      <c r="E223" s="278">
        <v>2726.4000000000005</v>
      </c>
      <c r="F223" s="278">
        <v>2687.2000000000003</v>
      </c>
      <c r="G223" s="278">
        <v>2650.4000000000005</v>
      </c>
      <c r="H223" s="278">
        <v>2802.4000000000005</v>
      </c>
      <c r="I223" s="278">
        <v>2839.2000000000007</v>
      </c>
      <c r="J223" s="278">
        <v>2878.4000000000005</v>
      </c>
      <c r="K223" s="276">
        <v>2800</v>
      </c>
      <c r="L223" s="276">
        <v>2724</v>
      </c>
      <c r="M223" s="276">
        <v>4.1270000000000001E-2</v>
      </c>
    </row>
    <row r="224" spans="1:13">
      <c r="A224" s="267">
        <v>216</v>
      </c>
      <c r="B224" s="276" t="s">
        <v>257</v>
      </c>
      <c r="C224" s="277">
        <v>41.2</v>
      </c>
      <c r="D224" s="278">
        <v>41.6</v>
      </c>
      <c r="E224" s="278">
        <v>40.650000000000006</v>
      </c>
      <c r="F224" s="278">
        <v>40.1</v>
      </c>
      <c r="G224" s="278">
        <v>39.150000000000006</v>
      </c>
      <c r="H224" s="278">
        <v>42.150000000000006</v>
      </c>
      <c r="I224" s="278">
        <v>43.100000000000009</v>
      </c>
      <c r="J224" s="278">
        <v>43.650000000000006</v>
      </c>
      <c r="K224" s="276">
        <v>42.55</v>
      </c>
      <c r="L224" s="276">
        <v>41.05</v>
      </c>
      <c r="M224" s="276">
        <v>24.478829999999999</v>
      </c>
    </row>
    <row r="225" spans="1:13">
      <c r="A225" s="267">
        <v>217</v>
      </c>
      <c r="B225" s="276" t="s">
        <v>120</v>
      </c>
      <c r="C225" s="277">
        <v>9.9499999999999993</v>
      </c>
      <c r="D225" s="278">
        <v>10</v>
      </c>
      <c r="E225" s="278">
        <v>9.75</v>
      </c>
      <c r="F225" s="278">
        <v>9.5500000000000007</v>
      </c>
      <c r="G225" s="278">
        <v>9.3000000000000007</v>
      </c>
      <c r="H225" s="278">
        <v>10.199999999999999</v>
      </c>
      <c r="I225" s="278">
        <v>10.45</v>
      </c>
      <c r="J225" s="278">
        <v>10.649999999999999</v>
      </c>
      <c r="K225" s="276">
        <v>10.25</v>
      </c>
      <c r="L225" s="276">
        <v>9.8000000000000007</v>
      </c>
      <c r="M225" s="276">
        <v>2294.8312599999999</v>
      </c>
    </row>
    <row r="226" spans="1:13">
      <c r="A226" s="267">
        <v>218</v>
      </c>
      <c r="B226" s="276" t="s">
        <v>404</v>
      </c>
      <c r="C226" s="277">
        <v>39.799999999999997</v>
      </c>
      <c r="D226" s="278">
        <v>40.81666666666667</v>
      </c>
      <c r="E226" s="278">
        <v>38.283333333333339</v>
      </c>
      <c r="F226" s="278">
        <v>36.766666666666666</v>
      </c>
      <c r="G226" s="278">
        <v>34.233333333333334</v>
      </c>
      <c r="H226" s="278">
        <v>42.333333333333343</v>
      </c>
      <c r="I226" s="278">
        <v>44.866666666666674</v>
      </c>
      <c r="J226" s="278">
        <v>46.383333333333347</v>
      </c>
      <c r="K226" s="276">
        <v>43.35</v>
      </c>
      <c r="L226" s="276">
        <v>39.299999999999997</v>
      </c>
      <c r="M226" s="276">
        <v>315.09415999999999</v>
      </c>
    </row>
    <row r="227" spans="1:13">
      <c r="A227" s="267">
        <v>219</v>
      </c>
      <c r="B227" s="276" t="s">
        <v>121</v>
      </c>
      <c r="C227" s="277">
        <v>37.4</v>
      </c>
      <c r="D227" s="278">
        <v>37.533333333333331</v>
      </c>
      <c r="E227" s="278">
        <v>37.11666666666666</v>
      </c>
      <c r="F227" s="278">
        <v>36.833333333333329</v>
      </c>
      <c r="G227" s="278">
        <v>36.416666666666657</v>
      </c>
      <c r="H227" s="278">
        <v>37.816666666666663</v>
      </c>
      <c r="I227" s="278">
        <v>38.233333333333334</v>
      </c>
      <c r="J227" s="278">
        <v>38.516666666666666</v>
      </c>
      <c r="K227" s="276">
        <v>37.950000000000003</v>
      </c>
      <c r="L227" s="276">
        <v>37.25</v>
      </c>
      <c r="M227" s="276">
        <v>220.83575999999999</v>
      </c>
    </row>
    <row r="228" spans="1:13">
      <c r="A228" s="267">
        <v>220</v>
      </c>
      <c r="B228" s="276" t="s">
        <v>416</v>
      </c>
      <c r="C228" s="277">
        <v>219.3</v>
      </c>
      <c r="D228" s="278">
        <v>220.63333333333335</v>
      </c>
      <c r="E228" s="278">
        <v>216.7166666666667</v>
      </c>
      <c r="F228" s="278">
        <v>214.13333333333335</v>
      </c>
      <c r="G228" s="278">
        <v>210.2166666666667</v>
      </c>
      <c r="H228" s="278">
        <v>223.2166666666667</v>
      </c>
      <c r="I228" s="278">
        <v>227.13333333333338</v>
      </c>
      <c r="J228" s="278">
        <v>229.7166666666667</v>
      </c>
      <c r="K228" s="276">
        <v>224.55</v>
      </c>
      <c r="L228" s="276">
        <v>218.05</v>
      </c>
      <c r="M228" s="276">
        <v>5.8333700000000004</v>
      </c>
    </row>
    <row r="229" spans="1:13">
      <c r="A229" s="267">
        <v>221</v>
      </c>
      <c r="B229" s="276" t="s">
        <v>405</v>
      </c>
      <c r="C229" s="277">
        <v>1091.8499999999999</v>
      </c>
      <c r="D229" s="278">
        <v>1105.3166666666666</v>
      </c>
      <c r="E229" s="278">
        <v>1061.6333333333332</v>
      </c>
      <c r="F229" s="278">
        <v>1031.4166666666665</v>
      </c>
      <c r="G229" s="278">
        <v>987.73333333333312</v>
      </c>
      <c r="H229" s="278">
        <v>1135.5333333333333</v>
      </c>
      <c r="I229" s="278">
        <v>1179.2166666666667</v>
      </c>
      <c r="J229" s="278">
        <v>1209.4333333333334</v>
      </c>
      <c r="K229" s="276">
        <v>1149</v>
      </c>
      <c r="L229" s="276">
        <v>1075.0999999999999</v>
      </c>
      <c r="M229" s="276">
        <v>0.98633999999999999</v>
      </c>
    </row>
    <row r="230" spans="1:13">
      <c r="A230" s="267">
        <v>222</v>
      </c>
      <c r="B230" s="276" t="s">
        <v>406</v>
      </c>
      <c r="C230" s="277">
        <v>9.35</v>
      </c>
      <c r="D230" s="278">
        <v>9.4333333333333318</v>
      </c>
      <c r="E230" s="278">
        <v>9.1666666666666643</v>
      </c>
      <c r="F230" s="278">
        <v>8.9833333333333325</v>
      </c>
      <c r="G230" s="278">
        <v>8.716666666666665</v>
      </c>
      <c r="H230" s="278">
        <v>9.6166666666666636</v>
      </c>
      <c r="I230" s="278">
        <v>9.8833333333333329</v>
      </c>
      <c r="J230" s="278">
        <v>10.066666666666663</v>
      </c>
      <c r="K230" s="276">
        <v>9.6999999999999993</v>
      </c>
      <c r="L230" s="276">
        <v>9.25</v>
      </c>
      <c r="M230" s="276">
        <v>52.884320000000002</v>
      </c>
    </row>
    <row r="231" spans="1:13">
      <c r="A231" s="267">
        <v>223</v>
      </c>
      <c r="B231" s="276" t="s">
        <v>122</v>
      </c>
      <c r="C231" s="277">
        <v>479.8</v>
      </c>
      <c r="D231" s="278">
        <v>482.76666666666665</v>
      </c>
      <c r="E231" s="278">
        <v>475.5333333333333</v>
      </c>
      <c r="F231" s="278">
        <v>471.26666666666665</v>
      </c>
      <c r="G231" s="278">
        <v>464.0333333333333</v>
      </c>
      <c r="H231" s="278">
        <v>487.0333333333333</v>
      </c>
      <c r="I231" s="278">
        <v>494.26666666666665</v>
      </c>
      <c r="J231" s="278">
        <v>498.5333333333333</v>
      </c>
      <c r="K231" s="276">
        <v>490</v>
      </c>
      <c r="L231" s="276">
        <v>478.5</v>
      </c>
      <c r="M231" s="276">
        <v>10.846299999999999</v>
      </c>
    </row>
    <row r="232" spans="1:13">
      <c r="A232" s="267">
        <v>224</v>
      </c>
      <c r="B232" s="276" t="s">
        <v>407</v>
      </c>
      <c r="C232" s="277">
        <v>117</v>
      </c>
      <c r="D232" s="278">
        <v>118.66666666666667</v>
      </c>
      <c r="E232" s="278">
        <v>114.33333333333334</v>
      </c>
      <c r="F232" s="278">
        <v>111.66666666666667</v>
      </c>
      <c r="G232" s="278">
        <v>107.33333333333334</v>
      </c>
      <c r="H232" s="278">
        <v>121.33333333333334</v>
      </c>
      <c r="I232" s="278">
        <v>125.66666666666669</v>
      </c>
      <c r="J232" s="278">
        <v>128.33333333333334</v>
      </c>
      <c r="K232" s="276">
        <v>123</v>
      </c>
      <c r="L232" s="276">
        <v>116</v>
      </c>
      <c r="M232" s="276">
        <v>17.795680000000001</v>
      </c>
    </row>
    <row r="233" spans="1:13">
      <c r="A233" s="267">
        <v>225</v>
      </c>
      <c r="B233" s="276" t="s">
        <v>1603</v>
      </c>
      <c r="C233" s="277">
        <v>1030.4000000000001</v>
      </c>
      <c r="D233" s="278">
        <v>1036.7333333333333</v>
      </c>
      <c r="E233" s="278">
        <v>1007.2166666666667</v>
      </c>
      <c r="F233" s="278">
        <v>984.0333333333333</v>
      </c>
      <c r="G233" s="278">
        <v>954.51666666666665</v>
      </c>
      <c r="H233" s="278">
        <v>1059.9166666666667</v>
      </c>
      <c r="I233" s="278">
        <v>1089.4333333333336</v>
      </c>
      <c r="J233" s="278">
        <v>1112.6166666666668</v>
      </c>
      <c r="K233" s="276">
        <v>1066.25</v>
      </c>
      <c r="L233" s="276">
        <v>1013.55</v>
      </c>
      <c r="M233" s="276">
        <v>0.13730000000000001</v>
      </c>
    </row>
    <row r="234" spans="1:13">
      <c r="A234" s="267">
        <v>226</v>
      </c>
      <c r="B234" s="276" t="s">
        <v>260</v>
      </c>
      <c r="C234" s="277">
        <v>130</v>
      </c>
      <c r="D234" s="278">
        <v>130.1</v>
      </c>
      <c r="E234" s="278">
        <v>128.69999999999999</v>
      </c>
      <c r="F234" s="278">
        <v>127.4</v>
      </c>
      <c r="G234" s="278">
        <v>126</v>
      </c>
      <c r="H234" s="278">
        <v>131.39999999999998</v>
      </c>
      <c r="I234" s="278">
        <v>132.80000000000001</v>
      </c>
      <c r="J234" s="278">
        <v>134.09999999999997</v>
      </c>
      <c r="K234" s="276">
        <v>131.5</v>
      </c>
      <c r="L234" s="276">
        <v>128.80000000000001</v>
      </c>
      <c r="M234" s="276">
        <v>15.791510000000001</v>
      </c>
    </row>
    <row r="235" spans="1:13">
      <c r="A235" s="267">
        <v>227</v>
      </c>
      <c r="B235" s="276" t="s">
        <v>412</v>
      </c>
      <c r="C235" s="277">
        <v>149.30000000000001</v>
      </c>
      <c r="D235" s="278">
        <v>150.10000000000002</v>
      </c>
      <c r="E235" s="278">
        <v>147.30000000000004</v>
      </c>
      <c r="F235" s="278">
        <v>145.30000000000001</v>
      </c>
      <c r="G235" s="278">
        <v>142.50000000000003</v>
      </c>
      <c r="H235" s="278">
        <v>152.10000000000005</v>
      </c>
      <c r="I235" s="278">
        <v>154.9</v>
      </c>
      <c r="J235" s="278">
        <v>156.90000000000006</v>
      </c>
      <c r="K235" s="276">
        <v>152.9</v>
      </c>
      <c r="L235" s="276">
        <v>148.1</v>
      </c>
      <c r="M235" s="276">
        <v>10.02027</v>
      </c>
    </row>
    <row r="236" spans="1:13">
      <c r="A236" s="267">
        <v>228</v>
      </c>
      <c r="B236" s="276" t="s">
        <v>1615</v>
      </c>
      <c r="C236" s="277">
        <v>5736.3</v>
      </c>
      <c r="D236" s="278">
        <v>5673.7666666666664</v>
      </c>
      <c r="E236" s="278">
        <v>5567.5333333333328</v>
      </c>
      <c r="F236" s="278">
        <v>5398.7666666666664</v>
      </c>
      <c r="G236" s="278">
        <v>5292.5333333333328</v>
      </c>
      <c r="H236" s="278">
        <v>5842.5333333333328</v>
      </c>
      <c r="I236" s="278">
        <v>5948.7666666666664</v>
      </c>
      <c r="J236" s="278">
        <v>6117.5333333333328</v>
      </c>
      <c r="K236" s="276">
        <v>5780</v>
      </c>
      <c r="L236" s="276">
        <v>5505</v>
      </c>
      <c r="M236" s="276">
        <v>1.69397</v>
      </c>
    </row>
    <row r="237" spans="1:13">
      <c r="A237" s="267">
        <v>229</v>
      </c>
      <c r="B237" s="276" t="s">
        <v>259</v>
      </c>
      <c r="C237" s="277">
        <v>90.6</v>
      </c>
      <c r="D237" s="278">
        <v>91.833333333333329</v>
      </c>
      <c r="E237" s="278">
        <v>88.766666666666652</v>
      </c>
      <c r="F237" s="278">
        <v>86.933333333333323</v>
      </c>
      <c r="G237" s="278">
        <v>83.866666666666646</v>
      </c>
      <c r="H237" s="278">
        <v>93.666666666666657</v>
      </c>
      <c r="I237" s="278">
        <v>96.733333333333348</v>
      </c>
      <c r="J237" s="278">
        <v>98.566666666666663</v>
      </c>
      <c r="K237" s="276">
        <v>94.9</v>
      </c>
      <c r="L237" s="276">
        <v>90</v>
      </c>
      <c r="M237" s="276">
        <v>31.27394</v>
      </c>
    </row>
    <row r="238" spans="1:13">
      <c r="A238" s="267">
        <v>230</v>
      </c>
      <c r="B238" s="276" t="s">
        <v>123</v>
      </c>
      <c r="C238" s="277">
        <v>1642.55</v>
      </c>
      <c r="D238" s="278">
        <v>1640.6666666666667</v>
      </c>
      <c r="E238" s="278">
        <v>1627.3333333333335</v>
      </c>
      <c r="F238" s="278">
        <v>1612.1166666666668</v>
      </c>
      <c r="G238" s="278">
        <v>1598.7833333333335</v>
      </c>
      <c r="H238" s="278">
        <v>1655.8833333333334</v>
      </c>
      <c r="I238" s="278">
        <v>1669.2166666666669</v>
      </c>
      <c r="J238" s="278">
        <v>1684.4333333333334</v>
      </c>
      <c r="K238" s="276">
        <v>1654</v>
      </c>
      <c r="L238" s="276">
        <v>1625.45</v>
      </c>
      <c r="M238" s="276">
        <v>10.668990000000001</v>
      </c>
    </row>
    <row r="239" spans="1:13">
      <c r="A239" s="267">
        <v>231</v>
      </c>
      <c r="B239" s="276" t="s">
        <v>1622</v>
      </c>
      <c r="C239" s="277">
        <v>272.10000000000002</v>
      </c>
      <c r="D239" s="278">
        <v>274.09999999999997</v>
      </c>
      <c r="E239" s="278">
        <v>268.49999999999994</v>
      </c>
      <c r="F239" s="278">
        <v>264.89999999999998</v>
      </c>
      <c r="G239" s="278">
        <v>259.29999999999995</v>
      </c>
      <c r="H239" s="278">
        <v>277.69999999999993</v>
      </c>
      <c r="I239" s="278">
        <v>283.29999999999995</v>
      </c>
      <c r="J239" s="278">
        <v>286.89999999999992</v>
      </c>
      <c r="K239" s="276">
        <v>279.7</v>
      </c>
      <c r="L239" s="276">
        <v>270.5</v>
      </c>
      <c r="M239" s="276">
        <v>1.6744000000000001</v>
      </c>
    </row>
    <row r="240" spans="1:13">
      <c r="A240" s="267">
        <v>232</v>
      </c>
      <c r="B240" s="276" t="s">
        <v>418</v>
      </c>
      <c r="C240" s="277">
        <v>334.7</v>
      </c>
      <c r="D240" s="278">
        <v>339.08333333333331</v>
      </c>
      <c r="E240" s="278">
        <v>324.21666666666664</v>
      </c>
      <c r="F240" s="278">
        <v>313.73333333333335</v>
      </c>
      <c r="G240" s="278">
        <v>298.86666666666667</v>
      </c>
      <c r="H240" s="278">
        <v>349.56666666666661</v>
      </c>
      <c r="I240" s="278">
        <v>364.43333333333328</v>
      </c>
      <c r="J240" s="278">
        <v>374.91666666666657</v>
      </c>
      <c r="K240" s="276">
        <v>353.95</v>
      </c>
      <c r="L240" s="276">
        <v>328.6</v>
      </c>
      <c r="M240" s="276">
        <v>0.88117000000000001</v>
      </c>
    </row>
    <row r="241" spans="1:13">
      <c r="A241" s="267">
        <v>233</v>
      </c>
      <c r="B241" s="276" t="s">
        <v>124</v>
      </c>
      <c r="C241" s="277">
        <v>935.8</v>
      </c>
      <c r="D241" s="278">
        <v>932.6</v>
      </c>
      <c r="E241" s="278">
        <v>917.2</v>
      </c>
      <c r="F241" s="278">
        <v>898.6</v>
      </c>
      <c r="G241" s="278">
        <v>883.2</v>
      </c>
      <c r="H241" s="278">
        <v>951.2</v>
      </c>
      <c r="I241" s="278">
        <v>966.59999999999991</v>
      </c>
      <c r="J241" s="278">
        <v>985.2</v>
      </c>
      <c r="K241" s="276">
        <v>948</v>
      </c>
      <c r="L241" s="276">
        <v>914</v>
      </c>
      <c r="M241" s="276">
        <v>140.78222</v>
      </c>
    </row>
    <row r="242" spans="1:13">
      <c r="A242" s="267">
        <v>234</v>
      </c>
      <c r="B242" s="276" t="s">
        <v>419</v>
      </c>
      <c r="C242" s="277">
        <v>86.75</v>
      </c>
      <c r="D242" s="278">
        <v>86.833333333333329</v>
      </c>
      <c r="E242" s="278">
        <v>85.666666666666657</v>
      </c>
      <c r="F242" s="278">
        <v>84.583333333333329</v>
      </c>
      <c r="G242" s="278">
        <v>83.416666666666657</v>
      </c>
      <c r="H242" s="278">
        <v>87.916666666666657</v>
      </c>
      <c r="I242" s="278">
        <v>89.083333333333314</v>
      </c>
      <c r="J242" s="278">
        <v>90.166666666666657</v>
      </c>
      <c r="K242" s="276">
        <v>88</v>
      </c>
      <c r="L242" s="276">
        <v>85.75</v>
      </c>
      <c r="M242" s="276">
        <v>1.4297599999999999</v>
      </c>
    </row>
    <row r="243" spans="1:13">
      <c r="A243" s="267">
        <v>235</v>
      </c>
      <c r="B243" s="276" t="s">
        <v>125</v>
      </c>
      <c r="C243" s="277">
        <v>241.65</v>
      </c>
      <c r="D243" s="278">
        <v>243.08333333333334</v>
      </c>
      <c r="E243" s="278">
        <v>238.76666666666668</v>
      </c>
      <c r="F243" s="278">
        <v>235.88333333333333</v>
      </c>
      <c r="G243" s="278">
        <v>231.56666666666666</v>
      </c>
      <c r="H243" s="278">
        <v>245.9666666666667</v>
      </c>
      <c r="I243" s="278">
        <v>250.28333333333336</v>
      </c>
      <c r="J243" s="278">
        <v>253.16666666666671</v>
      </c>
      <c r="K243" s="276">
        <v>247.4</v>
      </c>
      <c r="L243" s="276">
        <v>240.2</v>
      </c>
      <c r="M243" s="276">
        <v>35.505389999999998</v>
      </c>
    </row>
    <row r="244" spans="1:13">
      <c r="A244" s="267">
        <v>236</v>
      </c>
      <c r="B244" s="276" t="s">
        <v>126</v>
      </c>
      <c r="C244" s="277">
        <v>1159.2</v>
      </c>
      <c r="D244" s="278">
        <v>1161.4333333333334</v>
      </c>
      <c r="E244" s="278">
        <v>1153.9666666666667</v>
      </c>
      <c r="F244" s="278">
        <v>1148.7333333333333</v>
      </c>
      <c r="G244" s="278">
        <v>1141.2666666666667</v>
      </c>
      <c r="H244" s="278">
        <v>1166.6666666666667</v>
      </c>
      <c r="I244" s="278">
        <v>1174.1333333333334</v>
      </c>
      <c r="J244" s="278">
        <v>1179.3666666666668</v>
      </c>
      <c r="K244" s="276">
        <v>1168.9000000000001</v>
      </c>
      <c r="L244" s="276">
        <v>1156.2</v>
      </c>
      <c r="M244" s="276">
        <v>66.581530000000001</v>
      </c>
    </row>
    <row r="245" spans="1:13">
      <c r="A245" s="267">
        <v>237</v>
      </c>
      <c r="B245" s="276" t="s">
        <v>1645</v>
      </c>
      <c r="C245" s="277">
        <v>645</v>
      </c>
      <c r="D245" s="278">
        <v>649.06666666666672</v>
      </c>
      <c r="E245" s="278">
        <v>638.13333333333344</v>
      </c>
      <c r="F245" s="278">
        <v>631.26666666666677</v>
      </c>
      <c r="G245" s="278">
        <v>620.33333333333348</v>
      </c>
      <c r="H245" s="278">
        <v>655.93333333333339</v>
      </c>
      <c r="I245" s="278">
        <v>666.86666666666656</v>
      </c>
      <c r="J245" s="278">
        <v>673.73333333333335</v>
      </c>
      <c r="K245" s="276">
        <v>660</v>
      </c>
      <c r="L245" s="276">
        <v>642.20000000000005</v>
      </c>
      <c r="M245" s="276">
        <v>0.47783999999999999</v>
      </c>
    </row>
    <row r="246" spans="1:13">
      <c r="A246" s="267">
        <v>238</v>
      </c>
      <c r="B246" s="276" t="s">
        <v>420</v>
      </c>
      <c r="C246" s="277">
        <v>280.75</v>
      </c>
      <c r="D246" s="278">
        <v>283.23333333333335</v>
      </c>
      <c r="E246" s="278">
        <v>277.51666666666671</v>
      </c>
      <c r="F246" s="278">
        <v>274.28333333333336</v>
      </c>
      <c r="G246" s="278">
        <v>268.56666666666672</v>
      </c>
      <c r="H246" s="278">
        <v>286.4666666666667</v>
      </c>
      <c r="I246" s="278">
        <v>292.18333333333339</v>
      </c>
      <c r="J246" s="278">
        <v>295.41666666666669</v>
      </c>
      <c r="K246" s="276">
        <v>288.95</v>
      </c>
      <c r="L246" s="276">
        <v>280</v>
      </c>
      <c r="M246" s="276">
        <v>7.2783899999999999</v>
      </c>
    </row>
    <row r="247" spans="1:13">
      <c r="A247" s="267">
        <v>239</v>
      </c>
      <c r="B247" s="276" t="s">
        <v>421</v>
      </c>
      <c r="C247" s="277">
        <v>305.14999999999998</v>
      </c>
      <c r="D247" s="278">
        <v>311.0333333333333</v>
      </c>
      <c r="E247" s="278">
        <v>297.16666666666663</v>
      </c>
      <c r="F247" s="278">
        <v>289.18333333333334</v>
      </c>
      <c r="G247" s="278">
        <v>275.31666666666666</v>
      </c>
      <c r="H247" s="278">
        <v>319.01666666666659</v>
      </c>
      <c r="I247" s="278">
        <v>332.88333333333327</v>
      </c>
      <c r="J247" s="278">
        <v>340.86666666666656</v>
      </c>
      <c r="K247" s="276">
        <v>324.89999999999998</v>
      </c>
      <c r="L247" s="276">
        <v>303.05</v>
      </c>
      <c r="M247" s="276">
        <v>3.4576199999999999</v>
      </c>
    </row>
    <row r="248" spans="1:13">
      <c r="A248" s="267">
        <v>240</v>
      </c>
      <c r="B248" s="276" t="s">
        <v>417</v>
      </c>
      <c r="C248" s="277">
        <v>11.15</v>
      </c>
      <c r="D248" s="278">
        <v>11.183333333333335</v>
      </c>
      <c r="E248" s="278">
        <v>11.06666666666667</v>
      </c>
      <c r="F248" s="278">
        <v>10.983333333333334</v>
      </c>
      <c r="G248" s="278">
        <v>10.866666666666669</v>
      </c>
      <c r="H248" s="278">
        <v>11.266666666666671</v>
      </c>
      <c r="I248" s="278">
        <v>11.383333333333335</v>
      </c>
      <c r="J248" s="278">
        <v>11.466666666666672</v>
      </c>
      <c r="K248" s="276">
        <v>11.3</v>
      </c>
      <c r="L248" s="276">
        <v>11.1</v>
      </c>
      <c r="M248" s="276">
        <v>17.706250000000001</v>
      </c>
    </row>
    <row r="249" spans="1:13">
      <c r="A249" s="267">
        <v>241</v>
      </c>
      <c r="B249" s="276" t="s">
        <v>127</v>
      </c>
      <c r="C249" s="277">
        <v>95.4</v>
      </c>
      <c r="D249" s="278">
        <v>95.8</v>
      </c>
      <c r="E249" s="278">
        <v>94.6</v>
      </c>
      <c r="F249" s="278">
        <v>93.8</v>
      </c>
      <c r="G249" s="278">
        <v>92.6</v>
      </c>
      <c r="H249" s="278">
        <v>96.6</v>
      </c>
      <c r="I249" s="278">
        <v>97.800000000000011</v>
      </c>
      <c r="J249" s="278">
        <v>98.6</v>
      </c>
      <c r="K249" s="276">
        <v>97</v>
      </c>
      <c r="L249" s="276">
        <v>95</v>
      </c>
      <c r="M249" s="276">
        <v>166.45931999999999</v>
      </c>
    </row>
    <row r="250" spans="1:13">
      <c r="A250" s="267">
        <v>242</v>
      </c>
      <c r="B250" s="276" t="s">
        <v>262</v>
      </c>
      <c r="C250" s="277">
        <v>2162.1999999999998</v>
      </c>
      <c r="D250" s="278">
        <v>2175.0166666666669</v>
      </c>
      <c r="E250" s="278">
        <v>2090.2333333333336</v>
      </c>
      <c r="F250" s="278">
        <v>2018.2666666666669</v>
      </c>
      <c r="G250" s="278">
        <v>1933.4833333333336</v>
      </c>
      <c r="H250" s="278">
        <v>2246.9833333333336</v>
      </c>
      <c r="I250" s="278">
        <v>2331.7666666666673</v>
      </c>
      <c r="J250" s="278">
        <v>2403.7333333333336</v>
      </c>
      <c r="K250" s="276">
        <v>2259.8000000000002</v>
      </c>
      <c r="L250" s="276">
        <v>2103.0500000000002</v>
      </c>
      <c r="M250" s="276">
        <v>5.2928100000000002</v>
      </c>
    </row>
    <row r="251" spans="1:13">
      <c r="A251" s="267">
        <v>243</v>
      </c>
      <c r="B251" s="276" t="s">
        <v>408</v>
      </c>
      <c r="C251" s="277">
        <v>112.65</v>
      </c>
      <c r="D251" s="278">
        <v>113.48333333333335</v>
      </c>
      <c r="E251" s="278">
        <v>111.26666666666669</v>
      </c>
      <c r="F251" s="278">
        <v>109.88333333333334</v>
      </c>
      <c r="G251" s="278">
        <v>107.66666666666669</v>
      </c>
      <c r="H251" s="278">
        <v>114.8666666666667</v>
      </c>
      <c r="I251" s="278">
        <v>117.08333333333334</v>
      </c>
      <c r="J251" s="278">
        <v>118.46666666666671</v>
      </c>
      <c r="K251" s="276">
        <v>115.7</v>
      </c>
      <c r="L251" s="276">
        <v>112.1</v>
      </c>
      <c r="M251" s="276">
        <v>3.0007100000000002</v>
      </c>
    </row>
    <row r="252" spans="1:13">
      <c r="A252" s="267">
        <v>244</v>
      </c>
      <c r="B252" s="276" t="s">
        <v>409</v>
      </c>
      <c r="C252" s="277">
        <v>89.15</v>
      </c>
      <c r="D252" s="278">
        <v>89.683333333333337</v>
      </c>
      <c r="E252" s="278">
        <v>88.466666666666669</v>
      </c>
      <c r="F252" s="278">
        <v>87.783333333333331</v>
      </c>
      <c r="G252" s="278">
        <v>86.566666666666663</v>
      </c>
      <c r="H252" s="278">
        <v>90.366666666666674</v>
      </c>
      <c r="I252" s="278">
        <v>91.583333333333343</v>
      </c>
      <c r="J252" s="278">
        <v>92.26666666666668</v>
      </c>
      <c r="K252" s="276">
        <v>90.9</v>
      </c>
      <c r="L252" s="276">
        <v>89</v>
      </c>
      <c r="M252" s="276">
        <v>5.5455800000000002</v>
      </c>
    </row>
    <row r="253" spans="1:13">
      <c r="A253" s="267">
        <v>245</v>
      </c>
      <c r="B253" s="276" t="s">
        <v>2931</v>
      </c>
      <c r="C253" s="277">
        <v>1424.85</v>
      </c>
      <c r="D253" s="278">
        <v>1428.7333333333333</v>
      </c>
      <c r="E253" s="278">
        <v>1416.3666666666668</v>
      </c>
      <c r="F253" s="278">
        <v>1407.8833333333334</v>
      </c>
      <c r="G253" s="278">
        <v>1395.5166666666669</v>
      </c>
      <c r="H253" s="278">
        <v>1437.2166666666667</v>
      </c>
      <c r="I253" s="278">
        <v>1449.583333333333</v>
      </c>
      <c r="J253" s="278">
        <v>1458.0666666666666</v>
      </c>
      <c r="K253" s="276">
        <v>1441.1</v>
      </c>
      <c r="L253" s="276">
        <v>1420.25</v>
      </c>
      <c r="M253" s="276">
        <v>13.275230000000001</v>
      </c>
    </row>
    <row r="254" spans="1:13">
      <c r="A254" s="267">
        <v>246</v>
      </c>
      <c r="B254" s="276" t="s">
        <v>402</v>
      </c>
      <c r="C254" s="277">
        <v>456.05</v>
      </c>
      <c r="D254" s="278">
        <v>456.56666666666666</v>
      </c>
      <c r="E254" s="278">
        <v>452.23333333333335</v>
      </c>
      <c r="F254" s="278">
        <v>448.41666666666669</v>
      </c>
      <c r="G254" s="278">
        <v>444.08333333333337</v>
      </c>
      <c r="H254" s="278">
        <v>460.38333333333333</v>
      </c>
      <c r="I254" s="278">
        <v>464.7166666666667</v>
      </c>
      <c r="J254" s="278">
        <v>468.5333333333333</v>
      </c>
      <c r="K254" s="276">
        <v>460.9</v>
      </c>
      <c r="L254" s="276">
        <v>452.75</v>
      </c>
      <c r="M254" s="276">
        <v>5.72567</v>
      </c>
    </row>
    <row r="255" spans="1:13">
      <c r="A255" s="267">
        <v>247</v>
      </c>
      <c r="B255" s="276" t="s">
        <v>128</v>
      </c>
      <c r="C255" s="277">
        <v>213.05</v>
      </c>
      <c r="D255" s="278">
        <v>213.13333333333333</v>
      </c>
      <c r="E255" s="278">
        <v>211.16666666666666</v>
      </c>
      <c r="F255" s="278">
        <v>209.28333333333333</v>
      </c>
      <c r="G255" s="278">
        <v>207.31666666666666</v>
      </c>
      <c r="H255" s="278">
        <v>215.01666666666665</v>
      </c>
      <c r="I255" s="278">
        <v>216.98333333333335</v>
      </c>
      <c r="J255" s="278">
        <v>218.86666666666665</v>
      </c>
      <c r="K255" s="276">
        <v>215.1</v>
      </c>
      <c r="L255" s="276">
        <v>211.25</v>
      </c>
      <c r="M255" s="276">
        <v>223.86185</v>
      </c>
    </row>
    <row r="256" spans="1:13">
      <c r="A256" s="267">
        <v>248</v>
      </c>
      <c r="B256" s="276" t="s">
        <v>413</v>
      </c>
      <c r="C256" s="277">
        <v>292.3</v>
      </c>
      <c r="D256" s="278">
        <v>289.06666666666666</v>
      </c>
      <c r="E256" s="278">
        <v>278.23333333333335</v>
      </c>
      <c r="F256" s="278">
        <v>264.16666666666669</v>
      </c>
      <c r="G256" s="278">
        <v>253.33333333333337</v>
      </c>
      <c r="H256" s="278">
        <v>303.13333333333333</v>
      </c>
      <c r="I256" s="278">
        <v>313.9666666666667</v>
      </c>
      <c r="J256" s="278">
        <v>328.0333333333333</v>
      </c>
      <c r="K256" s="276">
        <v>299.89999999999998</v>
      </c>
      <c r="L256" s="276">
        <v>275</v>
      </c>
      <c r="M256" s="276">
        <v>2.05748</v>
      </c>
    </row>
    <row r="257" spans="1:13">
      <c r="A257" s="267">
        <v>249</v>
      </c>
      <c r="B257" s="276" t="s">
        <v>411</v>
      </c>
      <c r="C257" s="277">
        <v>130.30000000000001</v>
      </c>
      <c r="D257" s="278">
        <v>131.06666666666669</v>
      </c>
      <c r="E257" s="278">
        <v>129.23333333333338</v>
      </c>
      <c r="F257" s="278">
        <v>128.16666666666669</v>
      </c>
      <c r="G257" s="278">
        <v>126.33333333333337</v>
      </c>
      <c r="H257" s="278">
        <v>132.13333333333338</v>
      </c>
      <c r="I257" s="278">
        <v>133.9666666666667</v>
      </c>
      <c r="J257" s="278">
        <v>135.03333333333339</v>
      </c>
      <c r="K257" s="276">
        <v>132.9</v>
      </c>
      <c r="L257" s="276">
        <v>130</v>
      </c>
      <c r="M257" s="276">
        <v>5.9003399999999999</v>
      </c>
    </row>
    <row r="258" spans="1:13">
      <c r="A258" s="267">
        <v>250</v>
      </c>
      <c r="B258" s="276" t="s">
        <v>431</v>
      </c>
      <c r="C258" s="277">
        <v>23.85</v>
      </c>
      <c r="D258" s="278">
        <v>23.933333333333334</v>
      </c>
      <c r="E258" s="278">
        <v>23.666666666666668</v>
      </c>
      <c r="F258" s="278">
        <v>23.483333333333334</v>
      </c>
      <c r="G258" s="278">
        <v>23.216666666666669</v>
      </c>
      <c r="H258" s="278">
        <v>24.116666666666667</v>
      </c>
      <c r="I258" s="278">
        <v>24.383333333333333</v>
      </c>
      <c r="J258" s="278">
        <v>24.566666666666666</v>
      </c>
      <c r="K258" s="276">
        <v>24.2</v>
      </c>
      <c r="L258" s="276">
        <v>23.75</v>
      </c>
      <c r="M258" s="276">
        <v>17.183319999999998</v>
      </c>
    </row>
    <row r="259" spans="1:13">
      <c r="A259" s="267">
        <v>251</v>
      </c>
      <c r="B259" s="276" t="s">
        <v>428</v>
      </c>
      <c r="C259" s="277">
        <v>44.15</v>
      </c>
      <c r="D259" s="278">
        <v>44.783333333333331</v>
      </c>
      <c r="E259" s="278">
        <v>43.016666666666666</v>
      </c>
      <c r="F259" s="278">
        <v>41.883333333333333</v>
      </c>
      <c r="G259" s="278">
        <v>40.116666666666667</v>
      </c>
      <c r="H259" s="278">
        <v>45.916666666666664</v>
      </c>
      <c r="I259" s="278">
        <v>47.68333333333333</v>
      </c>
      <c r="J259" s="278">
        <v>48.816666666666663</v>
      </c>
      <c r="K259" s="276">
        <v>46.55</v>
      </c>
      <c r="L259" s="276">
        <v>43.65</v>
      </c>
      <c r="M259" s="276">
        <v>5.7799699999999996</v>
      </c>
    </row>
    <row r="260" spans="1:13">
      <c r="A260" s="267">
        <v>252</v>
      </c>
      <c r="B260" s="276" t="s">
        <v>429</v>
      </c>
      <c r="C260" s="277">
        <v>97.4</v>
      </c>
      <c r="D260" s="278">
        <v>98.899999999999991</v>
      </c>
      <c r="E260" s="278">
        <v>95.499999999999986</v>
      </c>
      <c r="F260" s="278">
        <v>93.6</v>
      </c>
      <c r="G260" s="278">
        <v>90.199999999999989</v>
      </c>
      <c r="H260" s="278">
        <v>100.79999999999998</v>
      </c>
      <c r="I260" s="278">
        <v>104.19999999999999</v>
      </c>
      <c r="J260" s="278">
        <v>106.09999999999998</v>
      </c>
      <c r="K260" s="276">
        <v>102.3</v>
      </c>
      <c r="L260" s="276">
        <v>97</v>
      </c>
      <c r="M260" s="276">
        <v>57.054430000000004</v>
      </c>
    </row>
    <row r="261" spans="1:13">
      <c r="A261" s="267">
        <v>253</v>
      </c>
      <c r="B261" s="276" t="s">
        <v>432</v>
      </c>
      <c r="C261" s="277">
        <v>57.4</v>
      </c>
      <c r="D261" s="278">
        <v>57.916666666666664</v>
      </c>
      <c r="E261" s="278">
        <v>56.68333333333333</v>
      </c>
      <c r="F261" s="278">
        <v>55.966666666666669</v>
      </c>
      <c r="G261" s="278">
        <v>54.733333333333334</v>
      </c>
      <c r="H261" s="278">
        <v>58.633333333333326</v>
      </c>
      <c r="I261" s="278">
        <v>59.86666666666666</v>
      </c>
      <c r="J261" s="278">
        <v>60.583333333333321</v>
      </c>
      <c r="K261" s="276">
        <v>59.15</v>
      </c>
      <c r="L261" s="276">
        <v>57.2</v>
      </c>
      <c r="M261" s="276">
        <v>11.24117</v>
      </c>
    </row>
    <row r="262" spans="1:13">
      <c r="A262" s="267">
        <v>254</v>
      </c>
      <c r="B262" s="276" t="s">
        <v>422</v>
      </c>
      <c r="C262" s="277">
        <v>1079.9000000000001</v>
      </c>
      <c r="D262" s="278">
        <v>1077.7</v>
      </c>
      <c r="E262" s="278">
        <v>1063.3000000000002</v>
      </c>
      <c r="F262" s="278">
        <v>1046.7</v>
      </c>
      <c r="G262" s="278">
        <v>1032.3000000000002</v>
      </c>
      <c r="H262" s="278">
        <v>1094.3000000000002</v>
      </c>
      <c r="I262" s="278">
        <v>1108.7000000000003</v>
      </c>
      <c r="J262" s="278">
        <v>1125.3000000000002</v>
      </c>
      <c r="K262" s="276">
        <v>1092.0999999999999</v>
      </c>
      <c r="L262" s="276">
        <v>1061.0999999999999</v>
      </c>
      <c r="M262" s="276">
        <v>1.03688</v>
      </c>
    </row>
    <row r="263" spans="1:13">
      <c r="A263" s="267">
        <v>255</v>
      </c>
      <c r="B263" s="276" t="s">
        <v>436</v>
      </c>
      <c r="C263" s="277">
        <v>2223.85</v>
      </c>
      <c r="D263" s="278">
        <v>2245.8166666666671</v>
      </c>
      <c r="E263" s="278">
        <v>2193.6333333333341</v>
      </c>
      <c r="F263" s="278">
        <v>2163.416666666667</v>
      </c>
      <c r="G263" s="278">
        <v>2111.233333333334</v>
      </c>
      <c r="H263" s="278">
        <v>2276.0333333333342</v>
      </c>
      <c r="I263" s="278">
        <v>2328.2166666666676</v>
      </c>
      <c r="J263" s="278">
        <v>2358.4333333333343</v>
      </c>
      <c r="K263" s="276">
        <v>2298</v>
      </c>
      <c r="L263" s="276">
        <v>2215.6</v>
      </c>
      <c r="M263" s="276">
        <v>0.31899</v>
      </c>
    </row>
    <row r="264" spans="1:13">
      <c r="A264" s="267">
        <v>256</v>
      </c>
      <c r="B264" s="276" t="s">
        <v>433</v>
      </c>
      <c r="C264" s="277">
        <v>77.150000000000006</v>
      </c>
      <c r="D264" s="278">
        <v>77.86666666666666</v>
      </c>
      <c r="E264" s="278">
        <v>75.933333333333323</v>
      </c>
      <c r="F264" s="278">
        <v>74.716666666666669</v>
      </c>
      <c r="G264" s="278">
        <v>72.783333333333331</v>
      </c>
      <c r="H264" s="278">
        <v>79.083333333333314</v>
      </c>
      <c r="I264" s="278">
        <v>81.016666666666652</v>
      </c>
      <c r="J264" s="278">
        <v>82.233333333333306</v>
      </c>
      <c r="K264" s="276">
        <v>79.8</v>
      </c>
      <c r="L264" s="276">
        <v>76.650000000000006</v>
      </c>
      <c r="M264" s="276">
        <v>10.31479</v>
      </c>
    </row>
    <row r="265" spans="1:13">
      <c r="A265" s="267">
        <v>257</v>
      </c>
      <c r="B265" s="276" t="s">
        <v>129</v>
      </c>
      <c r="C265" s="277">
        <v>278.10000000000002</v>
      </c>
      <c r="D265" s="278">
        <v>280.18333333333334</v>
      </c>
      <c r="E265" s="278">
        <v>273.4666666666667</v>
      </c>
      <c r="F265" s="278">
        <v>268.83333333333337</v>
      </c>
      <c r="G265" s="278">
        <v>262.11666666666673</v>
      </c>
      <c r="H265" s="278">
        <v>284.81666666666666</v>
      </c>
      <c r="I265" s="278">
        <v>291.53333333333325</v>
      </c>
      <c r="J265" s="278">
        <v>296.16666666666663</v>
      </c>
      <c r="K265" s="276">
        <v>286.89999999999998</v>
      </c>
      <c r="L265" s="276">
        <v>275.55</v>
      </c>
      <c r="M265" s="276">
        <v>73.362030000000004</v>
      </c>
    </row>
    <row r="266" spans="1:13">
      <c r="A266" s="267">
        <v>258</v>
      </c>
      <c r="B266" s="276" t="s">
        <v>423</v>
      </c>
      <c r="C266" s="277">
        <v>1931.75</v>
      </c>
      <c r="D266" s="278">
        <v>1938.2</v>
      </c>
      <c r="E266" s="278">
        <v>1918.5500000000002</v>
      </c>
      <c r="F266" s="278">
        <v>1905.3500000000001</v>
      </c>
      <c r="G266" s="278">
        <v>1885.7000000000003</v>
      </c>
      <c r="H266" s="278">
        <v>1951.4</v>
      </c>
      <c r="I266" s="278">
        <v>1971.0500000000002</v>
      </c>
      <c r="J266" s="278">
        <v>1984.25</v>
      </c>
      <c r="K266" s="276">
        <v>1957.85</v>
      </c>
      <c r="L266" s="276">
        <v>1925</v>
      </c>
      <c r="M266" s="276">
        <v>0.61150000000000004</v>
      </c>
    </row>
    <row r="267" spans="1:13">
      <c r="A267" s="267">
        <v>259</v>
      </c>
      <c r="B267" s="276" t="s">
        <v>424</v>
      </c>
      <c r="C267" s="277">
        <v>340.9</v>
      </c>
      <c r="D267" s="278">
        <v>343.68333333333334</v>
      </c>
      <c r="E267" s="278">
        <v>336.91666666666669</v>
      </c>
      <c r="F267" s="278">
        <v>332.93333333333334</v>
      </c>
      <c r="G267" s="278">
        <v>326.16666666666669</v>
      </c>
      <c r="H267" s="278">
        <v>347.66666666666669</v>
      </c>
      <c r="I267" s="278">
        <v>354.43333333333334</v>
      </c>
      <c r="J267" s="278">
        <v>358.41666666666669</v>
      </c>
      <c r="K267" s="276">
        <v>350.45</v>
      </c>
      <c r="L267" s="276">
        <v>339.7</v>
      </c>
      <c r="M267" s="276">
        <v>7.0441500000000001</v>
      </c>
    </row>
    <row r="268" spans="1:13">
      <c r="A268" s="267">
        <v>260</v>
      </c>
      <c r="B268" s="276" t="s">
        <v>425</v>
      </c>
      <c r="C268" s="277">
        <v>108</v>
      </c>
      <c r="D268" s="278">
        <v>107.13333333333333</v>
      </c>
      <c r="E268" s="278">
        <v>104.36666666666665</v>
      </c>
      <c r="F268" s="278">
        <v>100.73333333333332</v>
      </c>
      <c r="G268" s="278">
        <v>97.96666666666664</v>
      </c>
      <c r="H268" s="278">
        <v>110.76666666666665</v>
      </c>
      <c r="I268" s="278">
        <v>113.53333333333333</v>
      </c>
      <c r="J268" s="278">
        <v>117.16666666666666</v>
      </c>
      <c r="K268" s="276">
        <v>109.9</v>
      </c>
      <c r="L268" s="276">
        <v>103.5</v>
      </c>
      <c r="M268" s="276">
        <v>62.13599</v>
      </c>
    </row>
    <row r="269" spans="1:13">
      <c r="A269" s="267">
        <v>261</v>
      </c>
      <c r="B269" s="276" t="s">
        <v>426</v>
      </c>
      <c r="C269" s="277">
        <v>76.650000000000006</v>
      </c>
      <c r="D269" s="278">
        <v>77.149999999999991</v>
      </c>
      <c r="E269" s="278">
        <v>74.799999999999983</v>
      </c>
      <c r="F269" s="278">
        <v>72.949999999999989</v>
      </c>
      <c r="G269" s="278">
        <v>70.59999999999998</v>
      </c>
      <c r="H269" s="278">
        <v>78.999999999999986</v>
      </c>
      <c r="I269" s="278">
        <v>81.34999999999998</v>
      </c>
      <c r="J269" s="278">
        <v>83.199999999999989</v>
      </c>
      <c r="K269" s="276">
        <v>79.5</v>
      </c>
      <c r="L269" s="276">
        <v>75.3</v>
      </c>
      <c r="M269" s="276">
        <v>57.809159999999999</v>
      </c>
    </row>
    <row r="270" spans="1:13">
      <c r="A270" s="267">
        <v>262</v>
      </c>
      <c r="B270" s="276" t="s">
        <v>427</v>
      </c>
      <c r="C270" s="277">
        <v>89.5</v>
      </c>
      <c r="D270" s="278">
        <v>90.416666666666671</v>
      </c>
      <c r="E270" s="278">
        <v>87.283333333333346</v>
      </c>
      <c r="F270" s="278">
        <v>85.066666666666677</v>
      </c>
      <c r="G270" s="278">
        <v>81.933333333333351</v>
      </c>
      <c r="H270" s="278">
        <v>92.63333333333334</v>
      </c>
      <c r="I270" s="278">
        <v>95.766666666666666</v>
      </c>
      <c r="J270" s="278">
        <v>97.983333333333334</v>
      </c>
      <c r="K270" s="276">
        <v>93.55</v>
      </c>
      <c r="L270" s="276">
        <v>88.2</v>
      </c>
      <c r="M270" s="276">
        <v>61.121420000000001</v>
      </c>
    </row>
    <row r="271" spans="1:13">
      <c r="A271" s="267">
        <v>263</v>
      </c>
      <c r="B271" s="276" t="s">
        <v>435</v>
      </c>
      <c r="C271" s="277">
        <v>69.95</v>
      </c>
      <c r="D271" s="278">
        <v>69</v>
      </c>
      <c r="E271" s="278">
        <v>66.650000000000006</v>
      </c>
      <c r="F271" s="278">
        <v>63.350000000000009</v>
      </c>
      <c r="G271" s="278">
        <v>61.000000000000014</v>
      </c>
      <c r="H271" s="278">
        <v>72.3</v>
      </c>
      <c r="I271" s="278">
        <v>74.649999999999991</v>
      </c>
      <c r="J271" s="278">
        <v>77.949999999999989</v>
      </c>
      <c r="K271" s="276">
        <v>71.349999999999994</v>
      </c>
      <c r="L271" s="276">
        <v>65.7</v>
      </c>
      <c r="M271" s="276">
        <v>23.69736</v>
      </c>
    </row>
    <row r="272" spans="1:13">
      <c r="A272" s="267">
        <v>264</v>
      </c>
      <c r="B272" s="276" t="s">
        <v>434</v>
      </c>
      <c r="C272" s="277">
        <v>135.85</v>
      </c>
      <c r="D272" s="278">
        <v>135.58333333333334</v>
      </c>
      <c r="E272" s="278">
        <v>133.36666666666667</v>
      </c>
      <c r="F272" s="278">
        <v>130.88333333333333</v>
      </c>
      <c r="G272" s="278">
        <v>128.66666666666666</v>
      </c>
      <c r="H272" s="278">
        <v>138.06666666666669</v>
      </c>
      <c r="I272" s="278">
        <v>140.28333333333333</v>
      </c>
      <c r="J272" s="278">
        <v>142.76666666666671</v>
      </c>
      <c r="K272" s="276">
        <v>137.80000000000001</v>
      </c>
      <c r="L272" s="276">
        <v>133.1</v>
      </c>
      <c r="M272" s="276">
        <v>5.0755400000000002</v>
      </c>
    </row>
    <row r="273" spans="1:13">
      <c r="A273" s="267">
        <v>265</v>
      </c>
      <c r="B273" s="276" t="s">
        <v>263</v>
      </c>
      <c r="C273" s="277">
        <v>68.400000000000006</v>
      </c>
      <c r="D273" s="278">
        <v>69.5</v>
      </c>
      <c r="E273" s="278">
        <v>66.599999999999994</v>
      </c>
      <c r="F273" s="278">
        <v>64.8</v>
      </c>
      <c r="G273" s="278">
        <v>61.899999999999991</v>
      </c>
      <c r="H273" s="278">
        <v>71.3</v>
      </c>
      <c r="I273" s="278">
        <v>74.2</v>
      </c>
      <c r="J273" s="278">
        <v>76</v>
      </c>
      <c r="K273" s="276">
        <v>72.400000000000006</v>
      </c>
      <c r="L273" s="276">
        <v>67.7</v>
      </c>
      <c r="M273" s="276">
        <v>42.730370000000001</v>
      </c>
    </row>
    <row r="274" spans="1:13">
      <c r="A274" s="267">
        <v>266</v>
      </c>
      <c r="B274" s="276" t="s">
        <v>130</v>
      </c>
      <c r="C274" s="277">
        <v>366.2</v>
      </c>
      <c r="D274" s="278">
        <v>367.86666666666662</v>
      </c>
      <c r="E274" s="278">
        <v>362.38333333333321</v>
      </c>
      <c r="F274" s="278">
        <v>358.56666666666661</v>
      </c>
      <c r="G274" s="278">
        <v>353.0833333333332</v>
      </c>
      <c r="H274" s="278">
        <v>371.68333333333322</v>
      </c>
      <c r="I274" s="278">
        <v>377.16666666666669</v>
      </c>
      <c r="J274" s="278">
        <v>380.98333333333323</v>
      </c>
      <c r="K274" s="276">
        <v>373.35</v>
      </c>
      <c r="L274" s="276">
        <v>364.05</v>
      </c>
      <c r="M274" s="276">
        <v>45.01529</v>
      </c>
    </row>
    <row r="275" spans="1:13">
      <c r="A275" s="267">
        <v>267</v>
      </c>
      <c r="B275" s="276" t="s">
        <v>264</v>
      </c>
      <c r="C275" s="277">
        <v>788.5</v>
      </c>
      <c r="D275" s="278">
        <v>793.43333333333339</v>
      </c>
      <c r="E275" s="278">
        <v>777.56666666666683</v>
      </c>
      <c r="F275" s="278">
        <v>766.63333333333344</v>
      </c>
      <c r="G275" s="278">
        <v>750.76666666666688</v>
      </c>
      <c r="H275" s="278">
        <v>804.36666666666679</v>
      </c>
      <c r="I275" s="278">
        <v>820.23333333333335</v>
      </c>
      <c r="J275" s="278">
        <v>831.16666666666674</v>
      </c>
      <c r="K275" s="276">
        <v>809.3</v>
      </c>
      <c r="L275" s="276">
        <v>782.5</v>
      </c>
      <c r="M275" s="276">
        <v>1.65056</v>
      </c>
    </row>
    <row r="276" spans="1:13">
      <c r="A276" s="267">
        <v>268</v>
      </c>
      <c r="B276" s="276" t="s">
        <v>131</v>
      </c>
      <c r="C276" s="277">
        <v>2805</v>
      </c>
      <c r="D276" s="278">
        <v>2806.7666666666664</v>
      </c>
      <c r="E276" s="278">
        <v>2689.5333333333328</v>
      </c>
      <c r="F276" s="278">
        <v>2574.0666666666666</v>
      </c>
      <c r="G276" s="278">
        <v>2456.833333333333</v>
      </c>
      <c r="H276" s="278">
        <v>2922.2333333333327</v>
      </c>
      <c r="I276" s="278">
        <v>3039.4666666666662</v>
      </c>
      <c r="J276" s="278">
        <v>3154.9333333333325</v>
      </c>
      <c r="K276" s="276">
        <v>2924</v>
      </c>
      <c r="L276" s="276">
        <v>2691.3</v>
      </c>
      <c r="M276" s="276">
        <v>69.506879999999995</v>
      </c>
    </row>
    <row r="277" spans="1:13">
      <c r="A277" s="267">
        <v>269</v>
      </c>
      <c r="B277" s="276" t="s">
        <v>132</v>
      </c>
      <c r="C277" s="277">
        <v>647.85</v>
      </c>
      <c r="D277" s="278">
        <v>646.45000000000005</v>
      </c>
      <c r="E277" s="278">
        <v>613.45000000000005</v>
      </c>
      <c r="F277" s="278">
        <v>579.04999999999995</v>
      </c>
      <c r="G277" s="278">
        <v>546.04999999999995</v>
      </c>
      <c r="H277" s="278">
        <v>680.85000000000014</v>
      </c>
      <c r="I277" s="278">
        <v>713.85000000000014</v>
      </c>
      <c r="J277" s="278">
        <v>748.25000000000023</v>
      </c>
      <c r="K277" s="276">
        <v>679.45</v>
      </c>
      <c r="L277" s="276">
        <v>612.04999999999995</v>
      </c>
      <c r="M277" s="276">
        <v>40.277850000000001</v>
      </c>
    </row>
    <row r="278" spans="1:13">
      <c r="A278" s="267">
        <v>270</v>
      </c>
      <c r="B278" s="276" t="s">
        <v>437</v>
      </c>
      <c r="C278" s="277">
        <v>144.80000000000001</v>
      </c>
      <c r="D278" s="278">
        <v>144.20000000000002</v>
      </c>
      <c r="E278" s="278">
        <v>142.60000000000002</v>
      </c>
      <c r="F278" s="278">
        <v>140.4</v>
      </c>
      <c r="G278" s="278">
        <v>138.80000000000001</v>
      </c>
      <c r="H278" s="278">
        <v>146.40000000000003</v>
      </c>
      <c r="I278" s="278">
        <v>148</v>
      </c>
      <c r="J278" s="278">
        <v>150.20000000000005</v>
      </c>
      <c r="K278" s="276">
        <v>145.80000000000001</v>
      </c>
      <c r="L278" s="276">
        <v>142</v>
      </c>
      <c r="M278" s="276">
        <v>10.1957</v>
      </c>
    </row>
    <row r="279" spans="1:13">
      <c r="A279" s="267">
        <v>271</v>
      </c>
      <c r="B279" s="276" t="s">
        <v>443</v>
      </c>
      <c r="C279" s="277">
        <v>692.8</v>
      </c>
      <c r="D279" s="278">
        <v>687.29999999999984</v>
      </c>
      <c r="E279" s="278">
        <v>676.9499999999997</v>
      </c>
      <c r="F279" s="278">
        <v>661.09999999999991</v>
      </c>
      <c r="G279" s="278">
        <v>650.74999999999977</v>
      </c>
      <c r="H279" s="278">
        <v>703.14999999999964</v>
      </c>
      <c r="I279" s="278">
        <v>713.49999999999977</v>
      </c>
      <c r="J279" s="278">
        <v>729.34999999999957</v>
      </c>
      <c r="K279" s="276">
        <v>697.65</v>
      </c>
      <c r="L279" s="276">
        <v>671.45</v>
      </c>
      <c r="M279" s="276">
        <v>5.2391100000000002</v>
      </c>
    </row>
    <row r="280" spans="1:13">
      <c r="A280" s="267">
        <v>272</v>
      </c>
      <c r="B280" s="276" t="s">
        <v>444</v>
      </c>
      <c r="C280" s="277">
        <v>319.7</v>
      </c>
      <c r="D280" s="278">
        <v>320</v>
      </c>
      <c r="E280" s="278">
        <v>316.2</v>
      </c>
      <c r="F280" s="278">
        <v>312.7</v>
      </c>
      <c r="G280" s="278">
        <v>308.89999999999998</v>
      </c>
      <c r="H280" s="278">
        <v>323.5</v>
      </c>
      <c r="I280" s="278">
        <v>327.29999999999995</v>
      </c>
      <c r="J280" s="278">
        <v>330.8</v>
      </c>
      <c r="K280" s="276">
        <v>323.8</v>
      </c>
      <c r="L280" s="276">
        <v>316.5</v>
      </c>
      <c r="M280" s="276">
        <v>6.5640299999999998</v>
      </c>
    </row>
    <row r="281" spans="1:13">
      <c r="A281" s="267">
        <v>273</v>
      </c>
      <c r="B281" s="276" t="s">
        <v>445</v>
      </c>
      <c r="C281" s="277">
        <v>555.4</v>
      </c>
      <c r="D281" s="278">
        <v>553.4</v>
      </c>
      <c r="E281" s="278">
        <v>548.29999999999995</v>
      </c>
      <c r="F281" s="278">
        <v>541.19999999999993</v>
      </c>
      <c r="G281" s="278">
        <v>536.09999999999991</v>
      </c>
      <c r="H281" s="278">
        <v>560.5</v>
      </c>
      <c r="I281" s="278">
        <v>565.60000000000014</v>
      </c>
      <c r="J281" s="278">
        <v>572.70000000000005</v>
      </c>
      <c r="K281" s="276">
        <v>558.5</v>
      </c>
      <c r="L281" s="276">
        <v>546.29999999999995</v>
      </c>
      <c r="M281" s="276">
        <v>2.2910699999999999</v>
      </c>
    </row>
    <row r="282" spans="1:13">
      <c r="A282" s="267">
        <v>274</v>
      </c>
      <c r="B282" s="276" t="s">
        <v>447</v>
      </c>
      <c r="C282" s="277">
        <v>49</v>
      </c>
      <c r="D282" s="278">
        <v>48.416666666666664</v>
      </c>
      <c r="E282" s="278">
        <v>47.333333333333329</v>
      </c>
      <c r="F282" s="278">
        <v>45.666666666666664</v>
      </c>
      <c r="G282" s="278">
        <v>44.583333333333329</v>
      </c>
      <c r="H282" s="278">
        <v>50.083333333333329</v>
      </c>
      <c r="I282" s="278">
        <v>51.166666666666657</v>
      </c>
      <c r="J282" s="278">
        <v>52.833333333333329</v>
      </c>
      <c r="K282" s="276">
        <v>49.5</v>
      </c>
      <c r="L282" s="276">
        <v>46.75</v>
      </c>
      <c r="M282" s="276">
        <v>55.682510000000001</v>
      </c>
    </row>
    <row r="283" spans="1:13">
      <c r="A283" s="267">
        <v>275</v>
      </c>
      <c r="B283" s="276" t="s">
        <v>449</v>
      </c>
      <c r="C283" s="277">
        <v>371.55</v>
      </c>
      <c r="D283" s="278">
        <v>373.11666666666662</v>
      </c>
      <c r="E283" s="278">
        <v>366.23333333333323</v>
      </c>
      <c r="F283" s="278">
        <v>360.91666666666663</v>
      </c>
      <c r="G283" s="278">
        <v>354.03333333333325</v>
      </c>
      <c r="H283" s="278">
        <v>378.43333333333322</v>
      </c>
      <c r="I283" s="278">
        <v>385.31666666666655</v>
      </c>
      <c r="J283" s="278">
        <v>390.63333333333321</v>
      </c>
      <c r="K283" s="276">
        <v>380</v>
      </c>
      <c r="L283" s="276">
        <v>367.8</v>
      </c>
      <c r="M283" s="276">
        <v>1.5880799999999999</v>
      </c>
    </row>
    <row r="284" spans="1:13">
      <c r="A284" s="267">
        <v>276</v>
      </c>
      <c r="B284" s="276" t="s">
        <v>439</v>
      </c>
      <c r="C284" s="277">
        <v>486.25</v>
      </c>
      <c r="D284" s="278">
        <v>479.4666666666667</v>
      </c>
      <c r="E284" s="278">
        <v>468.93333333333339</v>
      </c>
      <c r="F284" s="278">
        <v>451.61666666666667</v>
      </c>
      <c r="G284" s="278">
        <v>441.08333333333337</v>
      </c>
      <c r="H284" s="278">
        <v>496.78333333333342</v>
      </c>
      <c r="I284" s="278">
        <v>507.31666666666672</v>
      </c>
      <c r="J284" s="278">
        <v>524.63333333333344</v>
      </c>
      <c r="K284" s="276">
        <v>490</v>
      </c>
      <c r="L284" s="276">
        <v>462.15</v>
      </c>
      <c r="M284" s="276">
        <v>5.6199899999999996</v>
      </c>
    </row>
    <row r="285" spans="1:13">
      <c r="A285" s="267">
        <v>277</v>
      </c>
      <c r="B285" s="276" t="s">
        <v>440</v>
      </c>
      <c r="C285" s="277">
        <v>318.2</v>
      </c>
      <c r="D285" s="278">
        <v>319.51666666666671</v>
      </c>
      <c r="E285" s="278">
        <v>314.03333333333342</v>
      </c>
      <c r="F285" s="278">
        <v>309.86666666666673</v>
      </c>
      <c r="G285" s="278">
        <v>304.38333333333344</v>
      </c>
      <c r="H285" s="278">
        <v>323.68333333333339</v>
      </c>
      <c r="I285" s="278">
        <v>329.16666666666663</v>
      </c>
      <c r="J285" s="278">
        <v>333.33333333333337</v>
      </c>
      <c r="K285" s="276">
        <v>325</v>
      </c>
      <c r="L285" s="276">
        <v>315.35000000000002</v>
      </c>
      <c r="M285" s="276">
        <v>7.0903700000000001</v>
      </c>
    </row>
    <row r="286" spans="1:13">
      <c r="A286" s="267">
        <v>278</v>
      </c>
      <c r="B286" s="276" t="s">
        <v>451</v>
      </c>
      <c r="C286" s="277">
        <v>225.6</v>
      </c>
      <c r="D286" s="278">
        <v>227.15</v>
      </c>
      <c r="E286" s="278">
        <v>220.5</v>
      </c>
      <c r="F286" s="278">
        <v>215.4</v>
      </c>
      <c r="G286" s="278">
        <v>208.75</v>
      </c>
      <c r="H286" s="278">
        <v>232.25</v>
      </c>
      <c r="I286" s="278">
        <v>238.90000000000003</v>
      </c>
      <c r="J286" s="278">
        <v>244</v>
      </c>
      <c r="K286" s="276">
        <v>233.8</v>
      </c>
      <c r="L286" s="276">
        <v>222.05</v>
      </c>
      <c r="M286" s="276">
        <v>5.6580899999999996</v>
      </c>
    </row>
    <row r="287" spans="1:13">
      <c r="A287" s="267">
        <v>279</v>
      </c>
      <c r="B287" s="276" t="s">
        <v>133</v>
      </c>
      <c r="C287" s="277">
        <v>1965.45</v>
      </c>
      <c r="D287" s="278">
        <v>1959</v>
      </c>
      <c r="E287" s="278">
        <v>1949</v>
      </c>
      <c r="F287" s="278">
        <v>1932.55</v>
      </c>
      <c r="G287" s="278">
        <v>1922.55</v>
      </c>
      <c r="H287" s="278">
        <v>1975.45</v>
      </c>
      <c r="I287" s="278">
        <v>1985.45</v>
      </c>
      <c r="J287" s="278">
        <v>2001.9</v>
      </c>
      <c r="K287" s="276">
        <v>1969</v>
      </c>
      <c r="L287" s="276">
        <v>1942.55</v>
      </c>
      <c r="M287" s="276">
        <v>34.603700000000003</v>
      </c>
    </row>
    <row r="288" spans="1:13">
      <c r="A288" s="267">
        <v>280</v>
      </c>
      <c r="B288" s="276" t="s">
        <v>441</v>
      </c>
      <c r="C288" s="277">
        <v>111.45</v>
      </c>
      <c r="D288" s="278">
        <v>112.95</v>
      </c>
      <c r="E288" s="278">
        <v>107.4</v>
      </c>
      <c r="F288" s="278">
        <v>103.35000000000001</v>
      </c>
      <c r="G288" s="278">
        <v>97.800000000000011</v>
      </c>
      <c r="H288" s="278">
        <v>117</v>
      </c>
      <c r="I288" s="278">
        <v>122.54999999999998</v>
      </c>
      <c r="J288" s="278">
        <v>126.6</v>
      </c>
      <c r="K288" s="276">
        <v>118.5</v>
      </c>
      <c r="L288" s="276">
        <v>108.9</v>
      </c>
      <c r="M288" s="276">
        <v>15.57305</v>
      </c>
    </row>
    <row r="289" spans="1:13">
      <c r="A289" s="267">
        <v>281</v>
      </c>
      <c r="B289" s="276" t="s">
        <v>438</v>
      </c>
      <c r="C289" s="277">
        <v>913.85</v>
      </c>
      <c r="D289" s="278">
        <v>923.11666666666667</v>
      </c>
      <c r="E289" s="278">
        <v>892.23333333333335</v>
      </c>
      <c r="F289" s="278">
        <v>870.61666666666667</v>
      </c>
      <c r="G289" s="278">
        <v>839.73333333333335</v>
      </c>
      <c r="H289" s="278">
        <v>944.73333333333335</v>
      </c>
      <c r="I289" s="278">
        <v>975.61666666666679</v>
      </c>
      <c r="J289" s="278">
        <v>997.23333333333335</v>
      </c>
      <c r="K289" s="276">
        <v>954</v>
      </c>
      <c r="L289" s="276">
        <v>901.5</v>
      </c>
      <c r="M289" s="276">
        <v>1.2306699999999999</v>
      </c>
    </row>
    <row r="290" spans="1:13">
      <c r="A290" s="267">
        <v>282</v>
      </c>
      <c r="B290" s="276" t="s">
        <v>442</v>
      </c>
      <c r="C290" s="277">
        <v>247.6</v>
      </c>
      <c r="D290" s="278">
        <v>248.51666666666665</v>
      </c>
      <c r="E290" s="278">
        <v>246.0333333333333</v>
      </c>
      <c r="F290" s="278">
        <v>244.46666666666664</v>
      </c>
      <c r="G290" s="278">
        <v>241.98333333333329</v>
      </c>
      <c r="H290" s="278">
        <v>250.08333333333331</v>
      </c>
      <c r="I290" s="278">
        <v>252.56666666666666</v>
      </c>
      <c r="J290" s="278">
        <v>254.13333333333333</v>
      </c>
      <c r="K290" s="276">
        <v>251</v>
      </c>
      <c r="L290" s="276">
        <v>246.95</v>
      </c>
      <c r="M290" s="276">
        <v>3.7762500000000001</v>
      </c>
    </row>
    <row r="291" spans="1:13">
      <c r="A291" s="267">
        <v>283</v>
      </c>
      <c r="B291" s="276" t="s">
        <v>1830</v>
      </c>
      <c r="C291" s="277">
        <v>635.1</v>
      </c>
      <c r="D291" s="278">
        <v>635.48333333333335</v>
      </c>
      <c r="E291" s="278">
        <v>630.91666666666674</v>
      </c>
      <c r="F291" s="278">
        <v>626.73333333333335</v>
      </c>
      <c r="G291" s="278">
        <v>622.16666666666674</v>
      </c>
      <c r="H291" s="278">
        <v>639.66666666666674</v>
      </c>
      <c r="I291" s="278">
        <v>644.23333333333335</v>
      </c>
      <c r="J291" s="278">
        <v>648.41666666666674</v>
      </c>
      <c r="K291" s="276">
        <v>640.04999999999995</v>
      </c>
      <c r="L291" s="276">
        <v>631.29999999999995</v>
      </c>
      <c r="M291" s="276">
        <v>0.31370999999999999</v>
      </c>
    </row>
    <row r="292" spans="1:13">
      <c r="A292" s="267">
        <v>284</v>
      </c>
      <c r="B292" s="276" t="s">
        <v>448</v>
      </c>
      <c r="C292" s="277">
        <v>524.04999999999995</v>
      </c>
      <c r="D292" s="278">
        <v>528.61666666666667</v>
      </c>
      <c r="E292" s="278">
        <v>516.93333333333339</v>
      </c>
      <c r="F292" s="278">
        <v>509.81666666666672</v>
      </c>
      <c r="G292" s="278">
        <v>498.13333333333344</v>
      </c>
      <c r="H292" s="278">
        <v>535.73333333333335</v>
      </c>
      <c r="I292" s="278">
        <v>547.41666666666652</v>
      </c>
      <c r="J292" s="278">
        <v>554.5333333333333</v>
      </c>
      <c r="K292" s="276">
        <v>540.29999999999995</v>
      </c>
      <c r="L292" s="276">
        <v>521.5</v>
      </c>
      <c r="M292" s="276">
        <v>3.44543</v>
      </c>
    </row>
    <row r="293" spans="1:13">
      <c r="A293" s="267">
        <v>285</v>
      </c>
      <c r="B293" s="276" t="s">
        <v>446</v>
      </c>
      <c r="C293" s="277">
        <v>58.25</v>
      </c>
      <c r="D293" s="278">
        <v>58.633333333333333</v>
      </c>
      <c r="E293" s="278">
        <v>57.466666666666669</v>
      </c>
      <c r="F293" s="278">
        <v>56.683333333333337</v>
      </c>
      <c r="G293" s="278">
        <v>55.516666666666673</v>
      </c>
      <c r="H293" s="278">
        <v>59.416666666666664</v>
      </c>
      <c r="I293" s="278">
        <v>60.583333333333336</v>
      </c>
      <c r="J293" s="278">
        <v>61.36666666666666</v>
      </c>
      <c r="K293" s="276">
        <v>59.8</v>
      </c>
      <c r="L293" s="276">
        <v>57.85</v>
      </c>
      <c r="M293" s="276">
        <v>16.610669999999999</v>
      </c>
    </row>
    <row r="294" spans="1:13">
      <c r="A294" s="267">
        <v>286</v>
      </c>
      <c r="B294" s="276" t="s">
        <v>134</v>
      </c>
      <c r="C294" s="277">
        <v>92</v>
      </c>
      <c r="D294" s="278">
        <v>92.2</v>
      </c>
      <c r="E294" s="278">
        <v>90.9</v>
      </c>
      <c r="F294" s="278">
        <v>89.8</v>
      </c>
      <c r="G294" s="278">
        <v>88.5</v>
      </c>
      <c r="H294" s="278">
        <v>93.300000000000011</v>
      </c>
      <c r="I294" s="278">
        <v>94.6</v>
      </c>
      <c r="J294" s="278">
        <v>95.700000000000017</v>
      </c>
      <c r="K294" s="276">
        <v>93.5</v>
      </c>
      <c r="L294" s="276">
        <v>91.1</v>
      </c>
      <c r="M294" s="276">
        <v>99.295659999999998</v>
      </c>
    </row>
    <row r="295" spans="1:13">
      <c r="A295" s="267">
        <v>287</v>
      </c>
      <c r="B295" s="276" t="s">
        <v>358</v>
      </c>
      <c r="C295" s="277">
        <v>2155.9499999999998</v>
      </c>
      <c r="D295" s="278">
        <v>2166.0333333333333</v>
      </c>
      <c r="E295" s="278">
        <v>2134.0666666666666</v>
      </c>
      <c r="F295" s="278">
        <v>2112.1833333333334</v>
      </c>
      <c r="G295" s="278">
        <v>2080.2166666666667</v>
      </c>
      <c r="H295" s="278">
        <v>2187.9166666666665</v>
      </c>
      <c r="I295" s="278">
        <v>2219.8833333333328</v>
      </c>
      <c r="J295" s="278">
        <v>2241.7666666666664</v>
      </c>
      <c r="K295" s="276">
        <v>2198</v>
      </c>
      <c r="L295" s="276">
        <v>2144.15</v>
      </c>
      <c r="M295" s="276">
        <v>1.25549</v>
      </c>
    </row>
    <row r="296" spans="1:13">
      <c r="A296" s="267">
        <v>288</v>
      </c>
      <c r="B296" s="276" t="s">
        <v>1841</v>
      </c>
      <c r="C296" s="277">
        <v>231.75</v>
      </c>
      <c r="D296" s="278">
        <v>232.83333333333334</v>
      </c>
      <c r="E296" s="278">
        <v>221.91666666666669</v>
      </c>
      <c r="F296" s="278">
        <v>212.08333333333334</v>
      </c>
      <c r="G296" s="278">
        <v>201.16666666666669</v>
      </c>
      <c r="H296" s="278">
        <v>242.66666666666669</v>
      </c>
      <c r="I296" s="278">
        <v>253.58333333333337</v>
      </c>
      <c r="J296" s="278">
        <v>263.41666666666669</v>
      </c>
      <c r="K296" s="276">
        <v>243.75</v>
      </c>
      <c r="L296" s="276">
        <v>223</v>
      </c>
      <c r="M296" s="276">
        <v>8.8206699999999998</v>
      </c>
    </row>
    <row r="297" spans="1:13">
      <c r="A297" s="267">
        <v>289</v>
      </c>
      <c r="B297" s="276" t="s">
        <v>454</v>
      </c>
      <c r="C297" s="277">
        <v>342.15</v>
      </c>
      <c r="D297" s="278">
        <v>344.4666666666667</v>
      </c>
      <c r="E297" s="278">
        <v>336.68333333333339</v>
      </c>
      <c r="F297" s="278">
        <v>331.2166666666667</v>
      </c>
      <c r="G297" s="278">
        <v>323.43333333333339</v>
      </c>
      <c r="H297" s="278">
        <v>349.93333333333339</v>
      </c>
      <c r="I297" s="278">
        <v>357.7166666666667</v>
      </c>
      <c r="J297" s="278">
        <v>363.18333333333339</v>
      </c>
      <c r="K297" s="276">
        <v>352.25</v>
      </c>
      <c r="L297" s="276">
        <v>339</v>
      </c>
      <c r="M297" s="276">
        <v>42.037320000000001</v>
      </c>
    </row>
    <row r="298" spans="1:13">
      <c r="A298" s="267">
        <v>290</v>
      </c>
      <c r="B298" s="276" t="s">
        <v>452</v>
      </c>
      <c r="C298" s="277">
        <v>4829.3999999999996</v>
      </c>
      <c r="D298" s="278">
        <v>4849.8</v>
      </c>
      <c r="E298" s="278">
        <v>4779.6000000000004</v>
      </c>
      <c r="F298" s="278">
        <v>4729.8</v>
      </c>
      <c r="G298" s="278">
        <v>4659.6000000000004</v>
      </c>
      <c r="H298" s="278">
        <v>4899.6000000000004</v>
      </c>
      <c r="I298" s="278">
        <v>4969.7999999999993</v>
      </c>
      <c r="J298" s="278">
        <v>5019.6000000000004</v>
      </c>
      <c r="K298" s="276">
        <v>4920</v>
      </c>
      <c r="L298" s="276">
        <v>4800</v>
      </c>
      <c r="M298" s="276">
        <v>0.14107</v>
      </c>
    </row>
    <row r="299" spans="1:13">
      <c r="A299" s="267">
        <v>291</v>
      </c>
      <c r="B299" s="276" t="s">
        <v>455</v>
      </c>
      <c r="C299" s="277">
        <v>43.35</v>
      </c>
      <c r="D299" s="278">
        <v>43.35</v>
      </c>
      <c r="E299" s="278">
        <v>42.6</v>
      </c>
      <c r="F299" s="278">
        <v>41.85</v>
      </c>
      <c r="G299" s="278">
        <v>41.1</v>
      </c>
      <c r="H299" s="278">
        <v>44.1</v>
      </c>
      <c r="I299" s="278">
        <v>44.85</v>
      </c>
      <c r="J299" s="278">
        <v>45.6</v>
      </c>
      <c r="K299" s="276">
        <v>44.1</v>
      </c>
      <c r="L299" s="276">
        <v>42.6</v>
      </c>
      <c r="M299" s="276">
        <v>14.16508</v>
      </c>
    </row>
    <row r="300" spans="1:13">
      <c r="A300" s="267">
        <v>292</v>
      </c>
      <c r="B300" s="276" t="s">
        <v>135</v>
      </c>
      <c r="C300" s="277">
        <v>377.35</v>
      </c>
      <c r="D300" s="278">
        <v>379.45</v>
      </c>
      <c r="E300" s="278">
        <v>373.4</v>
      </c>
      <c r="F300" s="278">
        <v>369.45</v>
      </c>
      <c r="G300" s="278">
        <v>363.4</v>
      </c>
      <c r="H300" s="278">
        <v>383.4</v>
      </c>
      <c r="I300" s="278">
        <v>389.45000000000005</v>
      </c>
      <c r="J300" s="278">
        <v>393.4</v>
      </c>
      <c r="K300" s="276">
        <v>385.5</v>
      </c>
      <c r="L300" s="276">
        <v>375.5</v>
      </c>
      <c r="M300" s="276">
        <v>52.147399999999998</v>
      </c>
    </row>
    <row r="301" spans="1:13">
      <c r="A301" s="267">
        <v>293</v>
      </c>
      <c r="B301" s="276" t="s">
        <v>456</v>
      </c>
      <c r="C301" s="277">
        <v>928.4</v>
      </c>
      <c r="D301" s="278">
        <v>928.94999999999993</v>
      </c>
      <c r="E301" s="278">
        <v>922.79999999999984</v>
      </c>
      <c r="F301" s="278">
        <v>917.19999999999993</v>
      </c>
      <c r="G301" s="278">
        <v>911.04999999999984</v>
      </c>
      <c r="H301" s="278">
        <v>934.54999999999984</v>
      </c>
      <c r="I301" s="278">
        <v>940.69999999999993</v>
      </c>
      <c r="J301" s="278">
        <v>946.29999999999984</v>
      </c>
      <c r="K301" s="276">
        <v>935.1</v>
      </c>
      <c r="L301" s="276">
        <v>923.35</v>
      </c>
      <c r="M301" s="276">
        <v>0.33524999999999999</v>
      </c>
    </row>
    <row r="302" spans="1:13">
      <c r="A302" s="267">
        <v>294</v>
      </c>
      <c r="B302" s="276" t="s">
        <v>136</v>
      </c>
      <c r="C302" s="277">
        <v>1278.8</v>
      </c>
      <c r="D302" s="278">
        <v>1272.2833333333335</v>
      </c>
      <c r="E302" s="278">
        <v>1260.5666666666671</v>
      </c>
      <c r="F302" s="278">
        <v>1242.3333333333335</v>
      </c>
      <c r="G302" s="278">
        <v>1230.616666666667</v>
      </c>
      <c r="H302" s="278">
        <v>1290.5166666666671</v>
      </c>
      <c r="I302" s="278">
        <v>1302.2333333333338</v>
      </c>
      <c r="J302" s="278">
        <v>1320.4666666666672</v>
      </c>
      <c r="K302" s="276">
        <v>1284</v>
      </c>
      <c r="L302" s="276">
        <v>1254.05</v>
      </c>
      <c r="M302" s="276">
        <v>53.452570000000001</v>
      </c>
    </row>
    <row r="303" spans="1:13">
      <c r="A303" s="267">
        <v>295</v>
      </c>
      <c r="B303" s="276" t="s">
        <v>266</v>
      </c>
      <c r="C303" s="277">
        <v>3306</v>
      </c>
      <c r="D303" s="278">
        <v>3304.4</v>
      </c>
      <c r="E303" s="278">
        <v>3289.8</v>
      </c>
      <c r="F303" s="278">
        <v>3273.6</v>
      </c>
      <c r="G303" s="278">
        <v>3259</v>
      </c>
      <c r="H303" s="278">
        <v>3320.6000000000004</v>
      </c>
      <c r="I303" s="278">
        <v>3335.2</v>
      </c>
      <c r="J303" s="278">
        <v>3351.4000000000005</v>
      </c>
      <c r="K303" s="276">
        <v>3319</v>
      </c>
      <c r="L303" s="276">
        <v>3288.2</v>
      </c>
      <c r="M303" s="276">
        <v>2.8206000000000002</v>
      </c>
    </row>
    <row r="304" spans="1:13">
      <c r="A304" s="267">
        <v>296</v>
      </c>
      <c r="B304" s="276" t="s">
        <v>265</v>
      </c>
      <c r="C304" s="277">
        <v>1962.45</v>
      </c>
      <c r="D304" s="278">
        <v>1932.8166666666666</v>
      </c>
      <c r="E304" s="278">
        <v>1865.6333333333332</v>
      </c>
      <c r="F304" s="278">
        <v>1768.8166666666666</v>
      </c>
      <c r="G304" s="278">
        <v>1701.6333333333332</v>
      </c>
      <c r="H304" s="278">
        <v>2029.6333333333332</v>
      </c>
      <c r="I304" s="278">
        <v>2096.8166666666666</v>
      </c>
      <c r="J304" s="278">
        <v>2193.6333333333332</v>
      </c>
      <c r="K304" s="276">
        <v>2000</v>
      </c>
      <c r="L304" s="276">
        <v>1836</v>
      </c>
      <c r="M304" s="276">
        <v>9.4298800000000007</v>
      </c>
    </row>
    <row r="305" spans="1:13">
      <c r="A305" s="267">
        <v>297</v>
      </c>
      <c r="B305" s="276" t="s">
        <v>137</v>
      </c>
      <c r="C305" s="277">
        <v>970.5</v>
      </c>
      <c r="D305" s="278">
        <v>971.83333333333337</v>
      </c>
      <c r="E305" s="278">
        <v>959.16666666666674</v>
      </c>
      <c r="F305" s="278">
        <v>947.83333333333337</v>
      </c>
      <c r="G305" s="278">
        <v>935.16666666666674</v>
      </c>
      <c r="H305" s="278">
        <v>983.16666666666674</v>
      </c>
      <c r="I305" s="278">
        <v>995.83333333333348</v>
      </c>
      <c r="J305" s="278">
        <v>1007.1666666666667</v>
      </c>
      <c r="K305" s="276">
        <v>984.5</v>
      </c>
      <c r="L305" s="276">
        <v>960.5</v>
      </c>
      <c r="M305" s="276">
        <v>52.647190000000002</v>
      </c>
    </row>
    <row r="306" spans="1:13">
      <c r="A306" s="267">
        <v>298</v>
      </c>
      <c r="B306" s="276" t="s">
        <v>457</v>
      </c>
      <c r="C306" s="277">
        <v>1598.55</v>
      </c>
      <c r="D306" s="278">
        <v>1603.2</v>
      </c>
      <c r="E306" s="278">
        <v>1587.7</v>
      </c>
      <c r="F306" s="278">
        <v>1576.85</v>
      </c>
      <c r="G306" s="278">
        <v>1561.35</v>
      </c>
      <c r="H306" s="278">
        <v>1614.0500000000002</v>
      </c>
      <c r="I306" s="278">
        <v>1629.5500000000002</v>
      </c>
      <c r="J306" s="278">
        <v>1640.4000000000003</v>
      </c>
      <c r="K306" s="276">
        <v>1618.7</v>
      </c>
      <c r="L306" s="276">
        <v>1592.35</v>
      </c>
      <c r="M306" s="276">
        <v>0.45996999999999999</v>
      </c>
    </row>
    <row r="307" spans="1:13">
      <c r="A307" s="267">
        <v>299</v>
      </c>
      <c r="B307" s="276" t="s">
        <v>138</v>
      </c>
      <c r="C307" s="277">
        <v>730.65</v>
      </c>
      <c r="D307" s="278">
        <v>731.48333333333323</v>
      </c>
      <c r="E307" s="278">
        <v>724.51666666666642</v>
      </c>
      <c r="F307" s="278">
        <v>718.38333333333321</v>
      </c>
      <c r="G307" s="278">
        <v>711.4166666666664</v>
      </c>
      <c r="H307" s="278">
        <v>737.61666666666645</v>
      </c>
      <c r="I307" s="278">
        <v>744.58333333333337</v>
      </c>
      <c r="J307" s="278">
        <v>750.71666666666647</v>
      </c>
      <c r="K307" s="276">
        <v>738.45</v>
      </c>
      <c r="L307" s="276">
        <v>725.35</v>
      </c>
      <c r="M307" s="276">
        <v>36.305529999999997</v>
      </c>
    </row>
    <row r="308" spans="1:13">
      <c r="A308" s="267">
        <v>300</v>
      </c>
      <c r="B308" s="276" t="s">
        <v>139</v>
      </c>
      <c r="C308" s="277">
        <v>177.05</v>
      </c>
      <c r="D308" s="278">
        <v>178.29999999999998</v>
      </c>
      <c r="E308" s="278">
        <v>174.84999999999997</v>
      </c>
      <c r="F308" s="278">
        <v>172.64999999999998</v>
      </c>
      <c r="G308" s="278">
        <v>169.19999999999996</v>
      </c>
      <c r="H308" s="278">
        <v>180.49999999999997</v>
      </c>
      <c r="I308" s="278">
        <v>183.94999999999996</v>
      </c>
      <c r="J308" s="278">
        <v>186.14999999999998</v>
      </c>
      <c r="K308" s="276">
        <v>181.75</v>
      </c>
      <c r="L308" s="276">
        <v>176.1</v>
      </c>
      <c r="M308" s="276">
        <v>77.176540000000003</v>
      </c>
    </row>
    <row r="309" spans="1:13">
      <c r="A309" s="267">
        <v>301</v>
      </c>
      <c r="B309" s="276" t="s">
        <v>319</v>
      </c>
      <c r="C309" s="277">
        <v>13.7</v>
      </c>
      <c r="D309" s="278">
        <v>13.866666666666665</v>
      </c>
      <c r="E309" s="278">
        <v>13.383333333333331</v>
      </c>
      <c r="F309" s="278">
        <v>13.066666666666666</v>
      </c>
      <c r="G309" s="278">
        <v>12.583333333333332</v>
      </c>
      <c r="H309" s="278">
        <v>14.18333333333333</v>
      </c>
      <c r="I309" s="278">
        <v>14.666666666666664</v>
      </c>
      <c r="J309" s="278">
        <v>14.983333333333329</v>
      </c>
      <c r="K309" s="276">
        <v>14.35</v>
      </c>
      <c r="L309" s="276">
        <v>13.55</v>
      </c>
      <c r="M309" s="276">
        <v>23.862410000000001</v>
      </c>
    </row>
    <row r="310" spans="1:13">
      <c r="A310" s="267">
        <v>302</v>
      </c>
      <c r="B310" s="276" t="s">
        <v>464</v>
      </c>
      <c r="C310" s="277">
        <v>153.85</v>
      </c>
      <c r="D310" s="278">
        <v>154.56666666666666</v>
      </c>
      <c r="E310" s="278">
        <v>152.03333333333333</v>
      </c>
      <c r="F310" s="278">
        <v>150.21666666666667</v>
      </c>
      <c r="G310" s="278">
        <v>147.68333333333334</v>
      </c>
      <c r="H310" s="278">
        <v>156.38333333333333</v>
      </c>
      <c r="I310" s="278">
        <v>158.91666666666663</v>
      </c>
      <c r="J310" s="278">
        <v>160.73333333333332</v>
      </c>
      <c r="K310" s="276">
        <v>157.1</v>
      </c>
      <c r="L310" s="276">
        <v>152.75</v>
      </c>
      <c r="M310" s="276">
        <v>0.93935000000000002</v>
      </c>
    </row>
    <row r="311" spans="1:13">
      <c r="A311" s="267">
        <v>303</v>
      </c>
      <c r="B311" s="276" t="s">
        <v>466</v>
      </c>
      <c r="C311" s="277">
        <v>412.05</v>
      </c>
      <c r="D311" s="278">
        <v>412.90000000000003</v>
      </c>
      <c r="E311" s="278">
        <v>407.20000000000005</v>
      </c>
      <c r="F311" s="278">
        <v>402.35</v>
      </c>
      <c r="G311" s="278">
        <v>396.65000000000003</v>
      </c>
      <c r="H311" s="278">
        <v>417.75000000000006</v>
      </c>
      <c r="I311" s="278">
        <v>423.45</v>
      </c>
      <c r="J311" s="278">
        <v>428.30000000000007</v>
      </c>
      <c r="K311" s="276">
        <v>418.6</v>
      </c>
      <c r="L311" s="276">
        <v>408.05</v>
      </c>
      <c r="M311" s="276">
        <v>0.88937999999999995</v>
      </c>
    </row>
    <row r="312" spans="1:13">
      <c r="A312" s="267">
        <v>304</v>
      </c>
      <c r="B312" s="276" t="s">
        <v>462</v>
      </c>
      <c r="C312" s="277">
        <v>3901.9</v>
      </c>
      <c r="D312" s="278">
        <v>3867.2999999999997</v>
      </c>
      <c r="E312" s="278">
        <v>3789.5999999999995</v>
      </c>
      <c r="F312" s="278">
        <v>3677.2999999999997</v>
      </c>
      <c r="G312" s="278">
        <v>3599.5999999999995</v>
      </c>
      <c r="H312" s="278">
        <v>3979.5999999999995</v>
      </c>
      <c r="I312" s="278">
        <v>4057.2999999999993</v>
      </c>
      <c r="J312" s="278">
        <v>4169.5999999999995</v>
      </c>
      <c r="K312" s="276">
        <v>3945</v>
      </c>
      <c r="L312" s="276">
        <v>3755</v>
      </c>
      <c r="M312" s="276">
        <v>0.12808</v>
      </c>
    </row>
    <row r="313" spans="1:13">
      <c r="A313" s="267">
        <v>305</v>
      </c>
      <c r="B313" s="276" t="s">
        <v>463</v>
      </c>
      <c r="C313" s="277">
        <v>317.35000000000002</v>
      </c>
      <c r="D313" s="278">
        <v>319.95</v>
      </c>
      <c r="E313" s="278">
        <v>313.89999999999998</v>
      </c>
      <c r="F313" s="278">
        <v>310.45</v>
      </c>
      <c r="G313" s="278">
        <v>304.39999999999998</v>
      </c>
      <c r="H313" s="278">
        <v>323.39999999999998</v>
      </c>
      <c r="I313" s="278">
        <v>329.45000000000005</v>
      </c>
      <c r="J313" s="278">
        <v>332.9</v>
      </c>
      <c r="K313" s="276">
        <v>326</v>
      </c>
      <c r="L313" s="276">
        <v>316.5</v>
      </c>
      <c r="M313" s="276">
        <v>0.61524000000000001</v>
      </c>
    </row>
    <row r="314" spans="1:13">
      <c r="A314" s="267">
        <v>306</v>
      </c>
      <c r="B314" s="276" t="s">
        <v>140</v>
      </c>
      <c r="C314" s="277">
        <v>174.1</v>
      </c>
      <c r="D314" s="278">
        <v>174.51666666666665</v>
      </c>
      <c r="E314" s="278">
        <v>172.23333333333329</v>
      </c>
      <c r="F314" s="278">
        <v>170.36666666666665</v>
      </c>
      <c r="G314" s="278">
        <v>168.08333333333329</v>
      </c>
      <c r="H314" s="278">
        <v>176.3833333333333</v>
      </c>
      <c r="I314" s="278">
        <v>178.66666666666666</v>
      </c>
      <c r="J314" s="278">
        <v>180.5333333333333</v>
      </c>
      <c r="K314" s="276">
        <v>176.8</v>
      </c>
      <c r="L314" s="276">
        <v>172.65</v>
      </c>
      <c r="M314" s="276">
        <v>46.206789999999998</v>
      </c>
    </row>
    <row r="315" spans="1:13">
      <c r="A315" s="267">
        <v>307</v>
      </c>
      <c r="B315" s="276" t="s">
        <v>141</v>
      </c>
      <c r="C315" s="277">
        <v>413.3</v>
      </c>
      <c r="D315" s="278">
        <v>412.41666666666669</v>
      </c>
      <c r="E315" s="278">
        <v>409.93333333333339</v>
      </c>
      <c r="F315" s="278">
        <v>406.56666666666672</v>
      </c>
      <c r="G315" s="278">
        <v>404.08333333333343</v>
      </c>
      <c r="H315" s="278">
        <v>415.78333333333336</v>
      </c>
      <c r="I315" s="278">
        <v>418.26666666666659</v>
      </c>
      <c r="J315" s="278">
        <v>421.63333333333333</v>
      </c>
      <c r="K315" s="276">
        <v>414.9</v>
      </c>
      <c r="L315" s="276">
        <v>409.05</v>
      </c>
      <c r="M315" s="276">
        <v>17.80735</v>
      </c>
    </row>
    <row r="316" spans="1:13">
      <c r="A316" s="267">
        <v>308</v>
      </c>
      <c r="B316" s="276" t="s">
        <v>142</v>
      </c>
      <c r="C316" s="277">
        <v>7694</v>
      </c>
      <c r="D316" s="278">
        <v>7716.9666666666672</v>
      </c>
      <c r="E316" s="278">
        <v>7602.0333333333347</v>
      </c>
      <c r="F316" s="278">
        <v>7510.0666666666675</v>
      </c>
      <c r="G316" s="278">
        <v>7395.133333333335</v>
      </c>
      <c r="H316" s="278">
        <v>7808.9333333333343</v>
      </c>
      <c r="I316" s="278">
        <v>7923.8666666666668</v>
      </c>
      <c r="J316" s="278">
        <v>8015.8333333333339</v>
      </c>
      <c r="K316" s="276">
        <v>7831.9</v>
      </c>
      <c r="L316" s="276">
        <v>7625</v>
      </c>
      <c r="M316" s="276">
        <v>7.3407499999999999</v>
      </c>
    </row>
    <row r="317" spans="1:13">
      <c r="A317" s="267">
        <v>309</v>
      </c>
      <c r="B317" s="276" t="s">
        <v>458</v>
      </c>
      <c r="C317" s="277">
        <v>1004</v>
      </c>
      <c r="D317" s="278">
        <v>1015.0500000000001</v>
      </c>
      <c r="E317" s="278">
        <v>988.60000000000014</v>
      </c>
      <c r="F317" s="278">
        <v>973.2</v>
      </c>
      <c r="G317" s="278">
        <v>946.75000000000011</v>
      </c>
      <c r="H317" s="278">
        <v>1030.4500000000003</v>
      </c>
      <c r="I317" s="278">
        <v>1056.9000000000001</v>
      </c>
      <c r="J317" s="278">
        <v>1072.3000000000002</v>
      </c>
      <c r="K317" s="276">
        <v>1041.5</v>
      </c>
      <c r="L317" s="276">
        <v>999.65</v>
      </c>
      <c r="M317" s="276">
        <v>0.23057</v>
      </c>
    </row>
    <row r="318" spans="1:13">
      <c r="A318" s="267">
        <v>310</v>
      </c>
      <c r="B318" s="276" t="s">
        <v>143</v>
      </c>
      <c r="C318" s="277">
        <v>583.54999999999995</v>
      </c>
      <c r="D318" s="278">
        <v>588.48333333333335</v>
      </c>
      <c r="E318" s="278">
        <v>577.26666666666665</v>
      </c>
      <c r="F318" s="278">
        <v>570.98333333333335</v>
      </c>
      <c r="G318" s="278">
        <v>559.76666666666665</v>
      </c>
      <c r="H318" s="278">
        <v>594.76666666666665</v>
      </c>
      <c r="I318" s="278">
        <v>605.98333333333335</v>
      </c>
      <c r="J318" s="278">
        <v>612.26666666666665</v>
      </c>
      <c r="K318" s="276">
        <v>599.70000000000005</v>
      </c>
      <c r="L318" s="276">
        <v>582.20000000000005</v>
      </c>
      <c r="M318" s="276">
        <v>19.162739999999999</v>
      </c>
    </row>
    <row r="319" spans="1:13">
      <c r="A319" s="267">
        <v>311</v>
      </c>
      <c r="B319" s="276" t="s">
        <v>472</v>
      </c>
      <c r="C319" s="277">
        <v>1713.3</v>
      </c>
      <c r="D319" s="278">
        <v>1722.1333333333332</v>
      </c>
      <c r="E319" s="278">
        <v>1693.1666666666665</v>
      </c>
      <c r="F319" s="278">
        <v>1673.0333333333333</v>
      </c>
      <c r="G319" s="278">
        <v>1644.0666666666666</v>
      </c>
      <c r="H319" s="278">
        <v>1742.2666666666664</v>
      </c>
      <c r="I319" s="278">
        <v>1771.2333333333331</v>
      </c>
      <c r="J319" s="278">
        <v>1791.3666666666663</v>
      </c>
      <c r="K319" s="276">
        <v>1751.1</v>
      </c>
      <c r="L319" s="276">
        <v>1702</v>
      </c>
      <c r="M319" s="276">
        <v>2.6832199999999999</v>
      </c>
    </row>
    <row r="320" spans="1:13">
      <c r="A320" s="267">
        <v>312</v>
      </c>
      <c r="B320" s="276" t="s">
        <v>468</v>
      </c>
      <c r="C320" s="277">
        <v>1918.1</v>
      </c>
      <c r="D320" s="278">
        <v>1925.6166666666668</v>
      </c>
      <c r="E320" s="278">
        <v>1899.0333333333335</v>
      </c>
      <c r="F320" s="278">
        <v>1879.9666666666667</v>
      </c>
      <c r="G320" s="278">
        <v>1853.3833333333334</v>
      </c>
      <c r="H320" s="278">
        <v>1944.6833333333336</v>
      </c>
      <c r="I320" s="278">
        <v>1971.2666666666667</v>
      </c>
      <c r="J320" s="278">
        <v>1990.3333333333337</v>
      </c>
      <c r="K320" s="276">
        <v>1952.2</v>
      </c>
      <c r="L320" s="276">
        <v>1906.55</v>
      </c>
      <c r="M320" s="276">
        <v>0.68716999999999995</v>
      </c>
    </row>
    <row r="321" spans="1:13">
      <c r="A321" s="267">
        <v>313</v>
      </c>
      <c r="B321" s="276" t="s">
        <v>144</v>
      </c>
      <c r="C321" s="277">
        <v>658.5</v>
      </c>
      <c r="D321" s="278">
        <v>658.1</v>
      </c>
      <c r="E321" s="278">
        <v>644.5</v>
      </c>
      <c r="F321" s="278">
        <v>630.5</v>
      </c>
      <c r="G321" s="278">
        <v>616.9</v>
      </c>
      <c r="H321" s="278">
        <v>672.1</v>
      </c>
      <c r="I321" s="278">
        <v>685.70000000000016</v>
      </c>
      <c r="J321" s="278">
        <v>699.7</v>
      </c>
      <c r="K321" s="276">
        <v>671.7</v>
      </c>
      <c r="L321" s="276">
        <v>644.1</v>
      </c>
      <c r="M321" s="276">
        <v>43.997019999999999</v>
      </c>
    </row>
    <row r="322" spans="1:13">
      <c r="A322" s="267">
        <v>314</v>
      </c>
      <c r="B322" s="276" t="s">
        <v>145</v>
      </c>
      <c r="C322" s="277">
        <v>1042.45</v>
      </c>
      <c r="D322" s="278">
        <v>1049.8500000000001</v>
      </c>
      <c r="E322" s="278">
        <v>1032.8000000000002</v>
      </c>
      <c r="F322" s="278">
        <v>1023.1500000000001</v>
      </c>
      <c r="G322" s="278">
        <v>1006.1000000000001</v>
      </c>
      <c r="H322" s="278">
        <v>1059.5000000000002</v>
      </c>
      <c r="I322" s="278">
        <v>1076.55</v>
      </c>
      <c r="J322" s="278">
        <v>1086.2000000000003</v>
      </c>
      <c r="K322" s="276">
        <v>1066.9000000000001</v>
      </c>
      <c r="L322" s="276">
        <v>1040.2</v>
      </c>
      <c r="M322" s="276">
        <v>4.4515399999999996</v>
      </c>
    </row>
    <row r="323" spans="1:13">
      <c r="A323" s="267">
        <v>315</v>
      </c>
      <c r="B323" s="276" t="s">
        <v>465</v>
      </c>
      <c r="C323" s="277">
        <v>206.55</v>
      </c>
      <c r="D323" s="278">
        <v>207.68333333333331</v>
      </c>
      <c r="E323" s="278">
        <v>204.36666666666662</v>
      </c>
      <c r="F323" s="278">
        <v>202.18333333333331</v>
      </c>
      <c r="G323" s="278">
        <v>198.86666666666662</v>
      </c>
      <c r="H323" s="278">
        <v>209.86666666666662</v>
      </c>
      <c r="I323" s="278">
        <v>213.18333333333328</v>
      </c>
      <c r="J323" s="278">
        <v>215.36666666666662</v>
      </c>
      <c r="K323" s="276">
        <v>211</v>
      </c>
      <c r="L323" s="276">
        <v>205.5</v>
      </c>
      <c r="M323" s="276">
        <v>0.73553000000000002</v>
      </c>
    </row>
    <row r="324" spans="1:13">
      <c r="A324" s="267">
        <v>316</v>
      </c>
      <c r="B324" s="276" t="s">
        <v>1975</v>
      </c>
      <c r="C324" s="277">
        <v>207.7</v>
      </c>
      <c r="D324" s="278">
        <v>209.16666666666666</v>
      </c>
      <c r="E324" s="278">
        <v>204.83333333333331</v>
      </c>
      <c r="F324" s="278">
        <v>201.96666666666667</v>
      </c>
      <c r="G324" s="278">
        <v>197.63333333333333</v>
      </c>
      <c r="H324" s="278">
        <v>212.0333333333333</v>
      </c>
      <c r="I324" s="278">
        <v>216.36666666666662</v>
      </c>
      <c r="J324" s="278">
        <v>219.23333333333329</v>
      </c>
      <c r="K324" s="276">
        <v>213.5</v>
      </c>
      <c r="L324" s="276">
        <v>206.3</v>
      </c>
      <c r="M324" s="276">
        <v>7.5981800000000002</v>
      </c>
    </row>
    <row r="325" spans="1:13">
      <c r="A325" s="267">
        <v>317</v>
      </c>
      <c r="B325" s="276" t="s">
        <v>469</v>
      </c>
      <c r="C325" s="277">
        <v>92.05</v>
      </c>
      <c r="D325" s="278">
        <v>93.100000000000009</v>
      </c>
      <c r="E325" s="278">
        <v>90.700000000000017</v>
      </c>
      <c r="F325" s="278">
        <v>89.350000000000009</v>
      </c>
      <c r="G325" s="278">
        <v>86.950000000000017</v>
      </c>
      <c r="H325" s="278">
        <v>94.450000000000017</v>
      </c>
      <c r="I325" s="278">
        <v>96.850000000000023</v>
      </c>
      <c r="J325" s="278">
        <v>98.200000000000017</v>
      </c>
      <c r="K325" s="276">
        <v>95.5</v>
      </c>
      <c r="L325" s="276">
        <v>91.75</v>
      </c>
      <c r="M325" s="276">
        <v>11.882949999999999</v>
      </c>
    </row>
    <row r="326" spans="1:13">
      <c r="A326" s="267">
        <v>318</v>
      </c>
      <c r="B326" s="276" t="s">
        <v>470</v>
      </c>
      <c r="C326" s="277">
        <v>388.9</v>
      </c>
      <c r="D326" s="278">
        <v>391.65000000000003</v>
      </c>
      <c r="E326" s="278">
        <v>385.30000000000007</v>
      </c>
      <c r="F326" s="278">
        <v>381.70000000000005</v>
      </c>
      <c r="G326" s="278">
        <v>375.35000000000008</v>
      </c>
      <c r="H326" s="278">
        <v>395.25000000000006</v>
      </c>
      <c r="I326" s="278">
        <v>401.60000000000008</v>
      </c>
      <c r="J326" s="278">
        <v>405.20000000000005</v>
      </c>
      <c r="K326" s="276">
        <v>398</v>
      </c>
      <c r="L326" s="276">
        <v>388.05</v>
      </c>
      <c r="M326" s="276">
        <v>0.64727000000000001</v>
      </c>
    </row>
    <row r="327" spans="1:13">
      <c r="A327" s="267">
        <v>319</v>
      </c>
      <c r="B327" s="276" t="s">
        <v>146</v>
      </c>
      <c r="C327" s="277">
        <v>1452.1</v>
      </c>
      <c r="D327" s="278">
        <v>1456.95</v>
      </c>
      <c r="E327" s="278">
        <v>1441.4</v>
      </c>
      <c r="F327" s="278">
        <v>1430.7</v>
      </c>
      <c r="G327" s="278">
        <v>1415.15</v>
      </c>
      <c r="H327" s="278">
        <v>1467.65</v>
      </c>
      <c r="I327" s="278">
        <v>1483.1999999999998</v>
      </c>
      <c r="J327" s="278">
        <v>1493.9</v>
      </c>
      <c r="K327" s="276">
        <v>1472.5</v>
      </c>
      <c r="L327" s="276">
        <v>1446.25</v>
      </c>
      <c r="M327" s="276">
        <v>5.7305700000000002</v>
      </c>
    </row>
    <row r="328" spans="1:13">
      <c r="A328" s="267">
        <v>320</v>
      </c>
      <c r="B328" s="276" t="s">
        <v>459</v>
      </c>
      <c r="C328" s="277">
        <v>25.1</v>
      </c>
      <c r="D328" s="278">
        <v>25.283333333333331</v>
      </c>
      <c r="E328" s="278">
        <v>24.166666666666664</v>
      </c>
      <c r="F328" s="278">
        <v>23.233333333333334</v>
      </c>
      <c r="G328" s="278">
        <v>22.116666666666667</v>
      </c>
      <c r="H328" s="278">
        <v>26.216666666666661</v>
      </c>
      <c r="I328" s="278">
        <v>27.333333333333329</v>
      </c>
      <c r="J328" s="278">
        <v>28.266666666666659</v>
      </c>
      <c r="K328" s="276">
        <v>26.4</v>
      </c>
      <c r="L328" s="276">
        <v>24.35</v>
      </c>
      <c r="M328" s="276">
        <v>73.53604</v>
      </c>
    </row>
    <row r="329" spans="1:13">
      <c r="A329" s="267">
        <v>321</v>
      </c>
      <c r="B329" s="276" t="s">
        <v>460</v>
      </c>
      <c r="C329" s="277">
        <v>147.1</v>
      </c>
      <c r="D329" s="278">
        <v>146.78333333333333</v>
      </c>
      <c r="E329" s="278">
        <v>144.56666666666666</v>
      </c>
      <c r="F329" s="278">
        <v>142.03333333333333</v>
      </c>
      <c r="G329" s="278">
        <v>139.81666666666666</v>
      </c>
      <c r="H329" s="278">
        <v>149.31666666666666</v>
      </c>
      <c r="I329" s="278">
        <v>151.5333333333333</v>
      </c>
      <c r="J329" s="278">
        <v>154.06666666666666</v>
      </c>
      <c r="K329" s="276">
        <v>149</v>
      </c>
      <c r="L329" s="276">
        <v>144.25</v>
      </c>
      <c r="M329" s="276">
        <v>9.3589300000000009</v>
      </c>
    </row>
    <row r="330" spans="1:13">
      <c r="A330" s="267">
        <v>322</v>
      </c>
      <c r="B330" s="276" t="s">
        <v>147</v>
      </c>
      <c r="C330" s="277">
        <v>158.30000000000001</v>
      </c>
      <c r="D330" s="278">
        <v>159.4</v>
      </c>
      <c r="E330" s="278">
        <v>156.30000000000001</v>
      </c>
      <c r="F330" s="278">
        <v>154.30000000000001</v>
      </c>
      <c r="G330" s="278">
        <v>151.20000000000002</v>
      </c>
      <c r="H330" s="278">
        <v>161.4</v>
      </c>
      <c r="I330" s="278">
        <v>164.49999999999997</v>
      </c>
      <c r="J330" s="278">
        <v>166.5</v>
      </c>
      <c r="K330" s="276">
        <v>162.5</v>
      </c>
      <c r="L330" s="276">
        <v>157.4</v>
      </c>
      <c r="M330" s="276">
        <v>187.63722999999999</v>
      </c>
    </row>
    <row r="331" spans="1:13">
      <c r="A331" s="267">
        <v>323</v>
      </c>
      <c r="B331" s="276" t="s">
        <v>471</v>
      </c>
      <c r="C331" s="277">
        <v>637.25</v>
      </c>
      <c r="D331" s="278">
        <v>640.7833333333333</v>
      </c>
      <c r="E331" s="278">
        <v>631.56666666666661</v>
      </c>
      <c r="F331" s="278">
        <v>625.88333333333333</v>
      </c>
      <c r="G331" s="278">
        <v>616.66666666666663</v>
      </c>
      <c r="H331" s="278">
        <v>646.46666666666658</v>
      </c>
      <c r="I331" s="278">
        <v>655.68333333333328</v>
      </c>
      <c r="J331" s="278">
        <v>661.36666666666656</v>
      </c>
      <c r="K331" s="276">
        <v>650</v>
      </c>
      <c r="L331" s="276">
        <v>635.1</v>
      </c>
      <c r="M331" s="276">
        <v>0.76788000000000001</v>
      </c>
    </row>
    <row r="332" spans="1:13">
      <c r="A332" s="267">
        <v>324</v>
      </c>
      <c r="B332" s="276" t="s">
        <v>268</v>
      </c>
      <c r="C332" s="277">
        <v>1339.75</v>
      </c>
      <c r="D332" s="278">
        <v>1350.25</v>
      </c>
      <c r="E332" s="278">
        <v>1322</v>
      </c>
      <c r="F332" s="278">
        <v>1304.25</v>
      </c>
      <c r="G332" s="278">
        <v>1276</v>
      </c>
      <c r="H332" s="278">
        <v>1368</v>
      </c>
      <c r="I332" s="278">
        <v>1396.25</v>
      </c>
      <c r="J332" s="278">
        <v>1414</v>
      </c>
      <c r="K332" s="276">
        <v>1378.5</v>
      </c>
      <c r="L332" s="276">
        <v>1332.5</v>
      </c>
      <c r="M332" s="276">
        <v>4.4270800000000001</v>
      </c>
    </row>
    <row r="333" spans="1:13">
      <c r="A333" s="267">
        <v>325</v>
      </c>
      <c r="B333" s="276" t="s">
        <v>148</v>
      </c>
      <c r="C333" s="277">
        <v>77291.149999999994</v>
      </c>
      <c r="D333" s="278">
        <v>77819.150000000009</v>
      </c>
      <c r="E333" s="278">
        <v>76472.000000000015</v>
      </c>
      <c r="F333" s="278">
        <v>75652.850000000006</v>
      </c>
      <c r="G333" s="278">
        <v>74305.700000000012</v>
      </c>
      <c r="H333" s="278">
        <v>78638.300000000017</v>
      </c>
      <c r="I333" s="278">
        <v>79985.450000000012</v>
      </c>
      <c r="J333" s="278">
        <v>80804.60000000002</v>
      </c>
      <c r="K333" s="276">
        <v>79166.3</v>
      </c>
      <c r="L333" s="276">
        <v>77000</v>
      </c>
      <c r="M333" s="276">
        <v>0.19833000000000001</v>
      </c>
    </row>
    <row r="334" spans="1:13">
      <c r="A334" s="267">
        <v>326</v>
      </c>
      <c r="B334" s="276" t="s">
        <v>267</v>
      </c>
      <c r="C334" s="277">
        <v>36</v>
      </c>
      <c r="D334" s="278">
        <v>36.166666666666664</v>
      </c>
      <c r="E334" s="278">
        <v>35.133333333333326</v>
      </c>
      <c r="F334" s="278">
        <v>34.266666666666659</v>
      </c>
      <c r="G334" s="278">
        <v>33.23333333333332</v>
      </c>
      <c r="H334" s="278">
        <v>37.033333333333331</v>
      </c>
      <c r="I334" s="278">
        <v>38.066666666666677</v>
      </c>
      <c r="J334" s="278">
        <v>38.933333333333337</v>
      </c>
      <c r="K334" s="276">
        <v>37.200000000000003</v>
      </c>
      <c r="L334" s="276">
        <v>35.299999999999997</v>
      </c>
      <c r="M334" s="276">
        <v>48.685839999999999</v>
      </c>
    </row>
    <row r="335" spans="1:13">
      <c r="A335" s="267">
        <v>327</v>
      </c>
      <c r="B335" s="276" t="s">
        <v>149</v>
      </c>
      <c r="C335" s="277">
        <v>1218.5</v>
      </c>
      <c r="D335" s="278">
        <v>1221.9166666666667</v>
      </c>
      <c r="E335" s="278">
        <v>1209.7833333333335</v>
      </c>
      <c r="F335" s="278">
        <v>1201.0666666666668</v>
      </c>
      <c r="G335" s="278">
        <v>1188.9333333333336</v>
      </c>
      <c r="H335" s="278">
        <v>1230.6333333333334</v>
      </c>
      <c r="I335" s="278">
        <v>1242.7666666666667</v>
      </c>
      <c r="J335" s="278">
        <v>1251.4833333333333</v>
      </c>
      <c r="K335" s="276">
        <v>1234.05</v>
      </c>
      <c r="L335" s="276">
        <v>1213.2</v>
      </c>
      <c r="M335" s="276">
        <v>14.84226</v>
      </c>
    </row>
    <row r="336" spans="1:13">
      <c r="A336" s="267">
        <v>328</v>
      </c>
      <c r="B336" s="276" t="s">
        <v>3161</v>
      </c>
      <c r="C336" s="277">
        <v>314.3</v>
      </c>
      <c r="D336" s="278">
        <v>314.8</v>
      </c>
      <c r="E336" s="278">
        <v>310.5</v>
      </c>
      <c r="F336" s="278">
        <v>306.7</v>
      </c>
      <c r="G336" s="278">
        <v>302.39999999999998</v>
      </c>
      <c r="H336" s="278">
        <v>318.60000000000002</v>
      </c>
      <c r="I336" s="278">
        <v>322.90000000000009</v>
      </c>
      <c r="J336" s="278">
        <v>326.70000000000005</v>
      </c>
      <c r="K336" s="276">
        <v>319.10000000000002</v>
      </c>
      <c r="L336" s="276">
        <v>311</v>
      </c>
      <c r="M336" s="276">
        <v>15.752509999999999</v>
      </c>
    </row>
    <row r="337" spans="1:13">
      <c r="A337" s="267">
        <v>329</v>
      </c>
      <c r="B337" s="276" t="s">
        <v>269</v>
      </c>
      <c r="C337" s="277">
        <v>941.15</v>
      </c>
      <c r="D337" s="278">
        <v>945.13333333333333</v>
      </c>
      <c r="E337" s="278">
        <v>934.01666666666665</v>
      </c>
      <c r="F337" s="278">
        <v>926.88333333333333</v>
      </c>
      <c r="G337" s="278">
        <v>915.76666666666665</v>
      </c>
      <c r="H337" s="278">
        <v>952.26666666666665</v>
      </c>
      <c r="I337" s="278">
        <v>963.38333333333321</v>
      </c>
      <c r="J337" s="278">
        <v>970.51666666666665</v>
      </c>
      <c r="K337" s="276">
        <v>956.25</v>
      </c>
      <c r="L337" s="276">
        <v>938</v>
      </c>
      <c r="M337" s="276">
        <v>2.4601500000000001</v>
      </c>
    </row>
    <row r="338" spans="1:13">
      <c r="A338" s="267">
        <v>330</v>
      </c>
      <c r="B338" s="276" t="s">
        <v>150</v>
      </c>
      <c r="C338" s="277">
        <v>43.35</v>
      </c>
      <c r="D338" s="278">
        <v>43.79999999999999</v>
      </c>
      <c r="E338" s="278">
        <v>42.59999999999998</v>
      </c>
      <c r="F338" s="278">
        <v>41.849999999999987</v>
      </c>
      <c r="G338" s="278">
        <v>40.649999999999977</v>
      </c>
      <c r="H338" s="278">
        <v>44.549999999999983</v>
      </c>
      <c r="I338" s="278">
        <v>45.749999999999986</v>
      </c>
      <c r="J338" s="278">
        <v>46.499999999999986</v>
      </c>
      <c r="K338" s="276">
        <v>45</v>
      </c>
      <c r="L338" s="276">
        <v>43.05</v>
      </c>
      <c r="M338" s="276">
        <v>221.50396000000001</v>
      </c>
    </row>
    <row r="339" spans="1:13">
      <c r="A339" s="267">
        <v>331</v>
      </c>
      <c r="B339" s="276" t="s">
        <v>261</v>
      </c>
      <c r="C339" s="277">
        <v>4560.75</v>
      </c>
      <c r="D339" s="278">
        <v>4585.5166666666664</v>
      </c>
      <c r="E339" s="278">
        <v>4506.0333333333328</v>
      </c>
      <c r="F339" s="278">
        <v>4451.3166666666666</v>
      </c>
      <c r="G339" s="278">
        <v>4371.833333333333</v>
      </c>
      <c r="H339" s="278">
        <v>4640.2333333333327</v>
      </c>
      <c r="I339" s="278">
        <v>4719.7166666666662</v>
      </c>
      <c r="J339" s="278">
        <v>4774.4333333333325</v>
      </c>
      <c r="K339" s="276">
        <v>4665</v>
      </c>
      <c r="L339" s="276">
        <v>4530.8</v>
      </c>
      <c r="M339" s="276">
        <v>3.2910400000000002</v>
      </c>
    </row>
    <row r="340" spans="1:13">
      <c r="A340" s="267">
        <v>332</v>
      </c>
      <c r="B340" s="276" t="s">
        <v>478</v>
      </c>
      <c r="C340" s="277">
        <v>2555.9</v>
      </c>
      <c r="D340" s="278">
        <v>2575.4666666666667</v>
      </c>
      <c r="E340" s="278">
        <v>2522.9333333333334</v>
      </c>
      <c r="F340" s="278">
        <v>2489.9666666666667</v>
      </c>
      <c r="G340" s="278">
        <v>2437.4333333333334</v>
      </c>
      <c r="H340" s="278">
        <v>2608.4333333333334</v>
      </c>
      <c r="I340" s="278">
        <v>2660.9666666666672</v>
      </c>
      <c r="J340" s="278">
        <v>2693.9333333333334</v>
      </c>
      <c r="K340" s="276">
        <v>2628</v>
      </c>
      <c r="L340" s="276">
        <v>2542.5</v>
      </c>
      <c r="M340" s="276">
        <v>1.2990299999999999</v>
      </c>
    </row>
    <row r="341" spans="1:13">
      <c r="A341" s="267">
        <v>333</v>
      </c>
      <c r="B341" s="276" t="s">
        <v>151</v>
      </c>
      <c r="C341" s="277">
        <v>31.2</v>
      </c>
      <c r="D341" s="278">
        <v>31.45</v>
      </c>
      <c r="E341" s="278">
        <v>30.799999999999997</v>
      </c>
      <c r="F341" s="278">
        <v>30.4</v>
      </c>
      <c r="G341" s="278">
        <v>29.749999999999996</v>
      </c>
      <c r="H341" s="278">
        <v>31.849999999999998</v>
      </c>
      <c r="I341" s="278">
        <v>32.5</v>
      </c>
      <c r="J341" s="278">
        <v>32.9</v>
      </c>
      <c r="K341" s="276">
        <v>32.1</v>
      </c>
      <c r="L341" s="276">
        <v>31.05</v>
      </c>
      <c r="M341" s="276">
        <v>140.53198</v>
      </c>
    </row>
    <row r="342" spans="1:13">
      <c r="A342" s="267">
        <v>334</v>
      </c>
      <c r="B342" s="276" t="s">
        <v>477</v>
      </c>
      <c r="C342" s="277">
        <v>58.9</v>
      </c>
      <c r="D342" s="278">
        <v>59.266666666666673</v>
      </c>
      <c r="E342" s="278">
        <v>58.183333333333344</v>
      </c>
      <c r="F342" s="278">
        <v>57.466666666666669</v>
      </c>
      <c r="G342" s="278">
        <v>56.38333333333334</v>
      </c>
      <c r="H342" s="278">
        <v>59.983333333333348</v>
      </c>
      <c r="I342" s="278">
        <v>61.066666666666677</v>
      </c>
      <c r="J342" s="278">
        <v>61.783333333333353</v>
      </c>
      <c r="K342" s="276">
        <v>60.35</v>
      </c>
      <c r="L342" s="276">
        <v>58.55</v>
      </c>
      <c r="M342" s="276">
        <v>10.89846</v>
      </c>
    </row>
    <row r="343" spans="1:13">
      <c r="A343" s="267">
        <v>335</v>
      </c>
      <c r="B343" s="276" t="s">
        <v>152</v>
      </c>
      <c r="C343" s="277">
        <v>57.85</v>
      </c>
      <c r="D343" s="278">
        <v>57.966666666666669</v>
      </c>
      <c r="E343" s="278">
        <v>56.783333333333339</v>
      </c>
      <c r="F343" s="278">
        <v>55.716666666666669</v>
      </c>
      <c r="G343" s="278">
        <v>54.533333333333339</v>
      </c>
      <c r="H343" s="278">
        <v>59.033333333333339</v>
      </c>
      <c r="I343" s="278">
        <v>60.216666666666676</v>
      </c>
      <c r="J343" s="278">
        <v>61.283333333333339</v>
      </c>
      <c r="K343" s="276">
        <v>59.15</v>
      </c>
      <c r="L343" s="276">
        <v>56.9</v>
      </c>
      <c r="M343" s="276">
        <v>68.317369999999997</v>
      </c>
    </row>
    <row r="344" spans="1:13">
      <c r="A344" s="267">
        <v>336</v>
      </c>
      <c r="B344" s="276" t="s">
        <v>473</v>
      </c>
      <c r="C344" s="277">
        <v>540.54999999999995</v>
      </c>
      <c r="D344" s="278">
        <v>548.7166666666667</v>
      </c>
      <c r="E344" s="278">
        <v>529.73333333333335</v>
      </c>
      <c r="F344" s="278">
        <v>518.91666666666663</v>
      </c>
      <c r="G344" s="278">
        <v>499.93333333333328</v>
      </c>
      <c r="H344" s="278">
        <v>559.53333333333342</v>
      </c>
      <c r="I344" s="278">
        <v>578.51666666666677</v>
      </c>
      <c r="J344" s="278">
        <v>589.33333333333348</v>
      </c>
      <c r="K344" s="276">
        <v>567.70000000000005</v>
      </c>
      <c r="L344" s="276">
        <v>537.9</v>
      </c>
      <c r="M344" s="276">
        <v>2.0092699999999999</v>
      </c>
    </row>
    <row r="345" spans="1:13">
      <c r="A345" s="267">
        <v>337</v>
      </c>
      <c r="B345" s="276" t="s">
        <v>153</v>
      </c>
      <c r="C345" s="277">
        <v>18305.349999999999</v>
      </c>
      <c r="D345" s="278">
        <v>18279.100000000002</v>
      </c>
      <c r="E345" s="278">
        <v>18163.050000000003</v>
      </c>
      <c r="F345" s="278">
        <v>18020.75</v>
      </c>
      <c r="G345" s="278">
        <v>17904.7</v>
      </c>
      <c r="H345" s="278">
        <v>18421.400000000005</v>
      </c>
      <c r="I345" s="278">
        <v>18537.45</v>
      </c>
      <c r="J345" s="278">
        <v>18679.750000000007</v>
      </c>
      <c r="K345" s="276">
        <v>18395.150000000001</v>
      </c>
      <c r="L345" s="276">
        <v>18136.8</v>
      </c>
      <c r="M345" s="276">
        <v>0.98104000000000002</v>
      </c>
    </row>
    <row r="346" spans="1:13">
      <c r="A346" s="267">
        <v>338</v>
      </c>
      <c r="B346" s="276" t="s">
        <v>476</v>
      </c>
      <c r="C346" s="277">
        <v>38.700000000000003</v>
      </c>
      <c r="D346" s="278">
        <v>39.199999999999996</v>
      </c>
      <c r="E346" s="278">
        <v>37.899999999999991</v>
      </c>
      <c r="F346" s="278">
        <v>37.099999999999994</v>
      </c>
      <c r="G346" s="278">
        <v>35.79999999999999</v>
      </c>
      <c r="H346" s="278">
        <v>39.999999999999993</v>
      </c>
      <c r="I346" s="278">
        <v>41.29999999999999</v>
      </c>
      <c r="J346" s="278">
        <v>42.099999999999994</v>
      </c>
      <c r="K346" s="276">
        <v>40.5</v>
      </c>
      <c r="L346" s="276">
        <v>38.4</v>
      </c>
      <c r="M346" s="276">
        <v>8.7635500000000004</v>
      </c>
    </row>
    <row r="347" spans="1:13">
      <c r="A347" s="267">
        <v>339</v>
      </c>
      <c r="B347" s="276" t="s">
        <v>475</v>
      </c>
      <c r="C347" s="277">
        <v>414.5</v>
      </c>
      <c r="D347" s="278">
        <v>413.84999999999997</v>
      </c>
      <c r="E347" s="278">
        <v>407.69999999999993</v>
      </c>
      <c r="F347" s="278">
        <v>400.9</v>
      </c>
      <c r="G347" s="278">
        <v>394.74999999999994</v>
      </c>
      <c r="H347" s="278">
        <v>420.64999999999992</v>
      </c>
      <c r="I347" s="278">
        <v>426.7999999999999</v>
      </c>
      <c r="J347" s="278">
        <v>433.59999999999991</v>
      </c>
      <c r="K347" s="276">
        <v>420</v>
      </c>
      <c r="L347" s="276">
        <v>407.05</v>
      </c>
      <c r="M347" s="276">
        <v>3.52054</v>
      </c>
    </row>
    <row r="348" spans="1:13">
      <c r="A348" s="267">
        <v>340</v>
      </c>
      <c r="B348" s="276" t="s">
        <v>270</v>
      </c>
      <c r="C348" s="277">
        <v>23.05</v>
      </c>
      <c r="D348" s="278">
        <v>23.25</v>
      </c>
      <c r="E348" s="278">
        <v>22.75</v>
      </c>
      <c r="F348" s="278">
        <v>22.45</v>
      </c>
      <c r="G348" s="278">
        <v>21.95</v>
      </c>
      <c r="H348" s="278">
        <v>23.55</v>
      </c>
      <c r="I348" s="278">
        <v>24.05</v>
      </c>
      <c r="J348" s="278">
        <v>24.35</v>
      </c>
      <c r="K348" s="276">
        <v>23.75</v>
      </c>
      <c r="L348" s="276">
        <v>22.95</v>
      </c>
      <c r="M348" s="276">
        <v>106.62354000000001</v>
      </c>
    </row>
    <row r="349" spans="1:13">
      <c r="A349" s="267">
        <v>341</v>
      </c>
      <c r="B349" s="276" t="s">
        <v>283</v>
      </c>
      <c r="C349" s="277">
        <v>131.75</v>
      </c>
      <c r="D349" s="278">
        <v>132.58333333333334</v>
      </c>
      <c r="E349" s="278">
        <v>129.26666666666668</v>
      </c>
      <c r="F349" s="278">
        <v>126.78333333333333</v>
      </c>
      <c r="G349" s="278">
        <v>123.46666666666667</v>
      </c>
      <c r="H349" s="278">
        <v>135.06666666666669</v>
      </c>
      <c r="I349" s="278">
        <v>138.38333333333335</v>
      </c>
      <c r="J349" s="278">
        <v>140.8666666666667</v>
      </c>
      <c r="K349" s="276">
        <v>135.9</v>
      </c>
      <c r="L349" s="276">
        <v>130.1</v>
      </c>
      <c r="M349" s="276">
        <v>12.92276</v>
      </c>
    </row>
    <row r="350" spans="1:13">
      <c r="A350" s="267">
        <v>342</v>
      </c>
      <c r="B350" s="276" t="s">
        <v>479</v>
      </c>
      <c r="C350" s="277">
        <v>1423.35</v>
      </c>
      <c r="D350" s="278">
        <v>1424.6166666666668</v>
      </c>
      <c r="E350" s="278">
        <v>1414.2333333333336</v>
      </c>
      <c r="F350" s="278">
        <v>1405.1166666666668</v>
      </c>
      <c r="G350" s="278">
        <v>1394.7333333333336</v>
      </c>
      <c r="H350" s="278">
        <v>1433.7333333333336</v>
      </c>
      <c r="I350" s="278">
        <v>1444.1166666666668</v>
      </c>
      <c r="J350" s="278">
        <v>1453.2333333333336</v>
      </c>
      <c r="K350" s="276">
        <v>1435</v>
      </c>
      <c r="L350" s="276">
        <v>1415.5</v>
      </c>
      <c r="M350" s="276">
        <v>9.5339999999999994E-2</v>
      </c>
    </row>
    <row r="351" spans="1:13">
      <c r="A351" s="267">
        <v>343</v>
      </c>
      <c r="B351" s="276" t="s">
        <v>474</v>
      </c>
      <c r="C351" s="277">
        <v>56.75</v>
      </c>
      <c r="D351" s="278">
        <v>57.050000000000004</v>
      </c>
      <c r="E351" s="278">
        <v>56.300000000000011</v>
      </c>
      <c r="F351" s="278">
        <v>55.850000000000009</v>
      </c>
      <c r="G351" s="278">
        <v>55.100000000000016</v>
      </c>
      <c r="H351" s="278">
        <v>57.500000000000007</v>
      </c>
      <c r="I351" s="278">
        <v>58.249999999999993</v>
      </c>
      <c r="J351" s="278">
        <v>58.7</v>
      </c>
      <c r="K351" s="276">
        <v>57.8</v>
      </c>
      <c r="L351" s="276">
        <v>56.6</v>
      </c>
      <c r="M351" s="276">
        <v>6.4296899999999999</v>
      </c>
    </row>
    <row r="352" spans="1:13">
      <c r="A352" s="267">
        <v>344</v>
      </c>
      <c r="B352" s="276" t="s">
        <v>155</v>
      </c>
      <c r="C352" s="277">
        <v>115.6</v>
      </c>
      <c r="D352" s="278">
        <v>115.96666666666665</v>
      </c>
      <c r="E352" s="278">
        <v>114.0333333333333</v>
      </c>
      <c r="F352" s="278">
        <v>112.46666666666665</v>
      </c>
      <c r="G352" s="278">
        <v>110.5333333333333</v>
      </c>
      <c r="H352" s="278">
        <v>117.5333333333333</v>
      </c>
      <c r="I352" s="278">
        <v>119.46666666666667</v>
      </c>
      <c r="J352" s="278">
        <v>121.0333333333333</v>
      </c>
      <c r="K352" s="276">
        <v>117.9</v>
      </c>
      <c r="L352" s="276">
        <v>114.4</v>
      </c>
      <c r="M352" s="276">
        <v>108.57331000000001</v>
      </c>
    </row>
    <row r="353" spans="1:13">
      <c r="A353" s="267">
        <v>345</v>
      </c>
      <c r="B353" s="276" t="s">
        <v>156</v>
      </c>
      <c r="C353" s="277">
        <v>104.45</v>
      </c>
      <c r="D353" s="278">
        <v>104.7</v>
      </c>
      <c r="E353" s="278">
        <v>103.75</v>
      </c>
      <c r="F353" s="278">
        <v>103.05</v>
      </c>
      <c r="G353" s="278">
        <v>102.1</v>
      </c>
      <c r="H353" s="278">
        <v>105.4</v>
      </c>
      <c r="I353" s="278">
        <v>106.35000000000002</v>
      </c>
      <c r="J353" s="278">
        <v>107.05000000000001</v>
      </c>
      <c r="K353" s="276">
        <v>105.65</v>
      </c>
      <c r="L353" s="276">
        <v>104</v>
      </c>
      <c r="M353" s="276">
        <v>168.40984</v>
      </c>
    </row>
    <row r="354" spans="1:13">
      <c r="A354" s="267">
        <v>346</v>
      </c>
      <c r="B354" s="276" t="s">
        <v>271</v>
      </c>
      <c r="C354" s="277">
        <v>558.9</v>
      </c>
      <c r="D354" s="278">
        <v>550.94999999999993</v>
      </c>
      <c r="E354" s="278">
        <v>537.94999999999982</v>
      </c>
      <c r="F354" s="278">
        <v>516.99999999999989</v>
      </c>
      <c r="G354" s="278">
        <v>503.99999999999977</v>
      </c>
      <c r="H354" s="278">
        <v>571.89999999999986</v>
      </c>
      <c r="I354" s="278">
        <v>584.90000000000009</v>
      </c>
      <c r="J354" s="278">
        <v>605.84999999999991</v>
      </c>
      <c r="K354" s="276">
        <v>563.95000000000005</v>
      </c>
      <c r="L354" s="276">
        <v>530</v>
      </c>
      <c r="M354" s="276">
        <v>8.2648299999999999</v>
      </c>
    </row>
    <row r="355" spans="1:13">
      <c r="A355" s="267">
        <v>347</v>
      </c>
      <c r="B355" s="276" t="s">
        <v>272</v>
      </c>
      <c r="C355" s="277">
        <v>3134.35</v>
      </c>
      <c r="D355" s="278">
        <v>3131.9500000000003</v>
      </c>
      <c r="E355" s="278">
        <v>3104.9000000000005</v>
      </c>
      <c r="F355" s="278">
        <v>3075.4500000000003</v>
      </c>
      <c r="G355" s="278">
        <v>3048.4000000000005</v>
      </c>
      <c r="H355" s="278">
        <v>3161.4000000000005</v>
      </c>
      <c r="I355" s="278">
        <v>3188.4500000000007</v>
      </c>
      <c r="J355" s="278">
        <v>3217.9000000000005</v>
      </c>
      <c r="K355" s="276">
        <v>3159</v>
      </c>
      <c r="L355" s="276">
        <v>3102.5</v>
      </c>
      <c r="M355" s="276">
        <v>0.27784999999999999</v>
      </c>
    </row>
    <row r="356" spans="1:13">
      <c r="A356" s="267">
        <v>348</v>
      </c>
      <c r="B356" s="276" t="s">
        <v>157</v>
      </c>
      <c r="C356" s="277">
        <v>114.15</v>
      </c>
      <c r="D356" s="278">
        <v>115.10000000000001</v>
      </c>
      <c r="E356" s="278">
        <v>111.10000000000002</v>
      </c>
      <c r="F356" s="278">
        <v>108.05000000000001</v>
      </c>
      <c r="G356" s="278">
        <v>104.05000000000003</v>
      </c>
      <c r="H356" s="278">
        <v>118.15000000000002</v>
      </c>
      <c r="I356" s="278">
        <v>122.14999999999999</v>
      </c>
      <c r="J356" s="278">
        <v>125.20000000000002</v>
      </c>
      <c r="K356" s="276">
        <v>119.1</v>
      </c>
      <c r="L356" s="276">
        <v>112.05</v>
      </c>
      <c r="M356" s="276">
        <v>26.05115</v>
      </c>
    </row>
    <row r="357" spans="1:13">
      <c r="A357" s="267">
        <v>349</v>
      </c>
      <c r="B357" s="276" t="s">
        <v>480</v>
      </c>
      <c r="C357" s="277">
        <v>85.3</v>
      </c>
      <c r="D357" s="278">
        <v>86.066666666666663</v>
      </c>
      <c r="E357" s="278">
        <v>84.23333333333332</v>
      </c>
      <c r="F357" s="278">
        <v>83.166666666666657</v>
      </c>
      <c r="G357" s="278">
        <v>81.333333333333314</v>
      </c>
      <c r="H357" s="278">
        <v>87.133333333333326</v>
      </c>
      <c r="I357" s="278">
        <v>88.966666666666669</v>
      </c>
      <c r="J357" s="278">
        <v>90.033333333333331</v>
      </c>
      <c r="K357" s="276">
        <v>87.9</v>
      </c>
      <c r="L357" s="276">
        <v>85</v>
      </c>
      <c r="M357" s="276">
        <v>0.43125999999999998</v>
      </c>
    </row>
    <row r="358" spans="1:13">
      <c r="A358" s="267">
        <v>350</v>
      </c>
      <c r="B358" s="276" t="s">
        <v>158</v>
      </c>
      <c r="C358" s="277">
        <v>101.5</v>
      </c>
      <c r="D358" s="278">
        <v>102.60000000000001</v>
      </c>
      <c r="E358" s="278">
        <v>99.600000000000023</v>
      </c>
      <c r="F358" s="278">
        <v>97.700000000000017</v>
      </c>
      <c r="G358" s="278">
        <v>94.700000000000031</v>
      </c>
      <c r="H358" s="278">
        <v>104.50000000000001</v>
      </c>
      <c r="I358" s="278">
        <v>107.49999999999999</v>
      </c>
      <c r="J358" s="278">
        <v>109.4</v>
      </c>
      <c r="K358" s="276">
        <v>105.6</v>
      </c>
      <c r="L358" s="276">
        <v>100.7</v>
      </c>
      <c r="M358" s="276">
        <v>418.8143</v>
      </c>
    </row>
    <row r="359" spans="1:13">
      <c r="A359" s="267">
        <v>351</v>
      </c>
      <c r="B359" s="276" t="s">
        <v>481</v>
      </c>
      <c r="C359" s="277">
        <v>82.5</v>
      </c>
      <c r="D359" s="278">
        <v>81</v>
      </c>
      <c r="E359" s="278">
        <v>78.900000000000006</v>
      </c>
      <c r="F359" s="278">
        <v>75.300000000000011</v>
      </c>
      <c r="G359" s="278">
        <v>73.200000000000017</v>
      </c>
      <c r="H359" s="278">
        <v>84.6</v>
      </c>
      <c r="I359" s="278">
        <v>86.699999999999989</v>
      </c>
      <c r="J359" s="278">
        <v>90.299999999999983</v>
      </c>
      <c r="K359" s="276">
        <v>83.1</v>
      </c>
      <c r="L359" s="276">
        <v>77.400000000000006</v>
      </c>
      <c r="M359" s="276">
        <v>26.094619999999999</v>
      </c>
    </row>
    <row r="360" spans="1:13">
      <c r="A360" s="267">
        <v>352</v>
      </c>
      <c r="B360" s="276" t="s">
        <v>482</v>
      </c>
      <c r="C360" s="277">
        <v>230.15</v>
      </c>
      <c r="D360" s="278">
        <v>229.28333333333333</v>
      </c>
      <c r="E360" s="278">
        <v>226.96666666666667</v>
      </c>
      <c r="F360" s="278">
        <v>223.78333333333333</v>
      </c>
      <c r="G360" s="278">
        <v>221.46666666666667</v>
      </c>
      <c r="H360" s="278">
        <v>232.46666666666667</v>
      </c>
      <c r="I360" s="278">
        <v>234.78333333333333</v>
      </c>
      <c r="J360" s="278">
        <v>237.96666666666667</v>
      </c>
      <c r="K360" s="276">
        <v>231.6</v>
      </c>
      <c r="L360" s="276">
        <v>226.1</v>
      </c>
      <c r="M360" s="276">
        <v>2.14405</v>
      </c>
    </row>
    <row r="361" spans="1:13">
      <c r="A361" s="267">
        <v>353</v>
      </c>
      <c r="B361" s="276" t="s">
        <v>483</v>
      </c>
      <c r="C361" s="277">
        <v>226.2</v>
      </c>
      <c r="D361" s="278">
        <v>230.26666666666665</v>
      </c>
      <c r="E361" s="278">
        <v>220.33333333333331</v>
      </c>
      <c r="F361" s="278">
        <v>214.46666666666667</v>
      </c>
      <c r="G361" s="278">
        <v>204.53333333333333</v>
      </c>
      <c r="H361" s="278">
        <v>236.1333333333333</v>
      </c>
      <c r="I361" s="278">
        <v>246.06666666666663</v>
      </c>
      <c r="J361" s="278">
        <v>251.93333333333328</v>
      </c>
      <c r="K361" s="276">
        <v>240.2</v>
      </c>
      <c r="L361" s="276">
        <v>224.4</v>
      </c>
      <c r="M361" s="276">
        <v>1.53606</v>
      </c>
    </row>
    <row r="362" spans="1:13">
      <c r="A362" s="267">
        <v>354</v>
      </c>
      <c r="B362" s="276" t="s">
        <v>159</v>
      </c>
      <c r="C362" s="277">
        <v>27244</v>
      </c>
      <c r="D362" s="278">
        <v>27031.066666666666</v>
      </c>
      <c r="E362" s="278">
        <v>26112.933333333331</v>
      </c>
      <c r="F362" s="278">
        <v>24981.866666666665</v>
      </c>
      <c r="G362" s="278">
        <v>24063.73333333333</v>
      </c>
      <c r="H362" s="278">
        <v>28162.133333333331</v>
      </c>
      <c r="I362" s="278">
        <v>29080.266666666663</v>
      </c>
      <c r="J362" s="278">
        <v>30211.333333333332</v>
      </c>
      <c r="K362" s="276">
        <v>27949.200000000001</v>
      </c>
      <c r="L362" s="276">
        <v>25900</v>
      </c>
      <c r="M362" s="276">
        <v>2.4622299999999999</v>
      </c>
    </row>
    <row r="363" spans="1:13">
      <c r="A363" s="267">
        <v>355</v>
      </c>
      <c r="B363" s="276" t="s">
        <v>160</v>
      </c>
      <c r="C363" s="277">
        <v>1441.6</v>
      </c>
      <c r="D363" s="278">
        <v>1453.7</v>
      </c>
      <c r="E363" s="278">
        <v>1423.5500000000002</v>
      </c>
      <c r="F363" s="278">
        <v>1405.5000000000002</v>
      </c>
      <c r="G363" s="278">
        <v>1375.3500000000004</v>
      </c>
      <c r="H363" s="278">
        <v>1471.75</v>
      </c>
      <c r="I363" s="278">
        <v>1501.9</v>
      </c>
      <c r="J363" s="278">
        <v>1519.9499999999998</v>
      </c>
      <c r="K363" s="276">
        <v>1483.85</v>
      </c>
      <c r="L363" s="276">
        <v>1435.65</v>
      </c>
      <c r="M363" s="276">
        <v>16.004829999999998</v>
      </c>
    </row>
    <row r="364" spans="1:13">
      <c r="A364" s="267">
        <v>356</v>
      </c>
      <c r="B364" s="276" t="s">
        <v>488</v>
      </c>
      <c r="C364" s="277">
        <v>1304.7</v>
      </c>
      <c r="D364" s="278">
        <v>1302.6333333333334</v>
      </c>
      <c r="E364" s="278">
        <v>1288.0666666666668</v>
      </c>
      <c r="F364" s="278">
        <v>1271.4333333333334</v>
      </c>
      <c r="G364" s="278">
        <v>1256.8666666666668</v>
      </c>
      <c r="H364" s="278">
        <v>1319.2666666666669</v>
      </c>
      <c r="I364" s="278">
        <v>1333.8333333333335</v>
      </c>
      <c r="J364" s="278">
        <v>1350.4666666666669</v>
      </c>
      <c r="K364" s="276">
        <v>1317.2</v>
      </c>
      <c r="L364" s="276">
        <v>1286</v>
      </c>
      <c r="M364" s="276">
        <v>0.51685000000000003</v>
      </c>
    </row>
    <row r="365" spans="1:13">
      <c r="A365" s="267">
        <v>357</v>
      </c>
      <c r="B365" s="276" t="s">
        <v>161</v>
      </c>
      <c r="C365" s="277">
        <v>259.35000000000002</v>
      </c>
      <c r="D365" s="278">
        <v>260.7166666666667</v>
      </c>
      <c r="E365" s="278">
        <v>256.68333333333339</v>
      </c>
      <c r="F365" s="278">
        <v>254.01666666666671</v>
      </c>
      <c r="G365" s="278">
        <v>249.98333333333341</v>
      </c>
      <c r="H365" s="278">
        <v>263.38333333333338</v>
      </c>
      <c r="I365" s="278">
        <v>267.41666666666669</v>
      </c>
      <c r="J365" s="278">
        <v>270.08333333333337</v>
      </c>
      <c r="K365" s="276">
        <v>264.75</v>
      </c>
      <c r="L365" s="276">
        <v>258.05</v>
      </c>
      <c r="M365" s="276">
        <v>31.079190000000001</v>
      </c>
    </row>
    <row r="366" spans="1:13">
      <c r="A366" s="267">
        <v>358</v>
      </c>
      <c r="B366" s="276" t="s">
        <v>162</v>
      </c>
      <c r="C366" s="277">
        <v>118.45</v>
      </c>
      <c r="D366" s="278">
        <v>119.11666666666667</v>
      </c>
      <c r="E366" s="278">
        <v>117.33333333333334</v>
      </c>
      <c r="F366" s="278">
        <v>116.21666666666667</v>
      </c>
      <c r="G366" s="278">
        <v>114.43333333333334</v>
      </c>
      <c r="H366" s="278">
        <v>120.23333333333335</v>
      </c>
      <c r="I366" s="278">
        <v>122.01666666666668</v>
      </c>
      <c r="J366" s="278">
        <v>123.13333333333335</v>
      </c>
      <c r="K366" s="276">
        <v>120.9</v>
      </c>
      <c r="L366" s="276">
        <v>118</v>
      </c>
      <c r="M366" s="276">
        <v>36.20919</v>
      </c>
    </row>
    <row r="367" spans="1:13">
      <c r="A367" s="267">
        <v>359</v>
      </c>
      <c r="B367" s="276" t="s">
        <v>275</v>
      </c>
      <c r="C367" s="277">
        <v>5246.85</v>
      </c>
      <c r="D367" s="278">
        <v>5243.95</v>
      </c>
      <c r="E367" s="278">
        <v>5222.8999999999996</v>
      </c>
      <c r="F367" s="278">
        <v>5198.95</v>
      </c>
      <c r="G367" s="278">
        <v>5177.8999999999996</v>
      </c>
      <c r="H367" s="278">
        <v>5267.9</v>
      </c>
      <c r="I367" s="278">
        <v>5288.9500000000007</v>
      </c>
      <c r="J367" s="278">
        <v>5312.9</v>
      </c>
      <c r="K367" s="276">
        <v>5265</v>
      </c>
      <c r="L367" s="276">
        <v>5220</v>
      </c>
      <c r="M367" s="276">
        <v>0.65229999999999999</v>
      </c>
    </row>
    <row r="368" spans="1:13">
      <c r="A368" s="267">
        <v>360</v>
      </c>
      <c r="B368" s="276" t="s">
        <v>277</v>
      </c>
      <c r="C368" s="277">
        <v>11179.55</v>
      </c>
      <c r="D368" s="278">
        <v>11201.1</v>
      </c>
      <c r="E368" s="278">
        <v>11033.75</v>
      </c>
      <c r="F368" s="278">
        <v>10887.949999999999</v>
      </c>
      <c r="G368" s="278">
        <v>10720.599999999999</v>
      </c>
      <c r="H368" s="278">
        <v>11346.900000000001</v>
      </c>
      <c r="I368" s="278">
        <v>11514.250000000004</v>
      </c>
      <c r="J368" s="278">
        <v>11660.050000000003</v>
      </c>
      <c r="K368" s="276">
        <v>11368.45</v>
      </c>
      <c r="L368" s="276">
        <v>11055.3</v>
      </c>
      <c r="M368" s="276">
        <v>7.041E-2</v>
      </c>
    </row>
    <row r="369" spans="1:13">
      <c r="A369" s="267">
        <v>361</v>
      </c>
      <c r="B369" s="276" t="s">
        <v>494</v>
      </c>
      <c r="C369" s="277">
        <v>6875.35</v>
      </c>
      <c r="D369" s="278">
        <v>6852.2</v>
      </c>
      <c r="E369" s="278">
        <v>6811.2</v>
      </c>
      <c r="F369" s="278">
        <v>6747.05</v>
      </c>
      <c r="G369" s="278">
        <v>6706.05</v>
      </c>
      <c r="H369" s="278">
        <v>6916.3499999999995</v>
      </c>
      <c r="I369" s="278">
        <v>6957.3499999999995</v>
      </c>
      <c r="J369" s="278">
        <v>7021.4999999999991</v>
      </c>
      <c r="K369" s="276">
        <v>6893.2</v>
      </c>
      <c r="L369" s="276">
        <v>6788.05</v>
      </c>
      <c r="M369" s="276">
        <v>7.9560000000000006E-2</v>
      </c>
    </row>
    <row r="370" spans="1:13">
      <c r="A370" s="267">
        <v>362</v>
      </c>
      <c r="B370" s="276" t="s">
        <v>489</v>
      </c>
      <c r="C370" s="277">
        <v>164.3</v>
      </c>
      <c r="D370" s="278">
        <v>165.53333333333333</v>
      </c>
      <c r="E370" s="278">
        <v>161.76666666666665</v>
      </c>
      <c r="F370" s="278">
        <v>159.23333333333332</v>
      </c>
      <c r="G370" s="278">
        <v>155.46666666666664</v>
      </c>
      <c r="H370" s="278">
        <v>168.06666666666666</v>
      </c>
      <c r="I370" s="278">
        <v>171.83333333333337</v>
      </c>
      <c r="J370" s="278">
        <v>174.36666666666667</v>
      </c>
      <c r="K370" s="276">
        <v>169.3</v>
      </c>
      <c r="L370" s="276">
        <v>163</v>
      </c>
      <c r="M370" s="276">
        <v>8.3950600000000009</v>
      </c>
    </row>
    <row r="371" spans="1:13">
      <c r="A371" s="267">
        <v>363</v>
      </c>
      <c r="B371" s="276" t="s">
        <v>490</v>
      </c>
      <c r="C371" s="277">
        <v>774</v>
      </c>
      <c r="D371" s="278">
        <v>774.26666666666677</v>
      </c>
      <c r="E371" s="278">
        <v>764.83333333333348</v>
      </c>
      <c r="F371" s="278">
        <v>755.66666666666674</v>
      </c>
      <c r="G371" s="278">
        <v>746.23333333333346</v>
      </c>
      <c r="H371" s="278">
        <v>783.43333333333351</v>
      </c>
      <c r="I371" s="278">
        <v>792.86666666666667</v>
      </c>
      <c r="J371" s="278">
        <v>802.03333333333353</v>
      </c>
      <c r="K371" s="276">
        <v>783.7</v>
      </c>
      <c r="L371" s="276">
        <v>765.1</v>
      </c>
      <c r="M371" s="276">
        <v>1.5475099999999999</v>
      </c>
    </row>
    <row r="372" spans="1:13">
      <c r="A372" s="267">
        <v>364</v>
      </c>
      <c r="B372" s="276" t="s">
        <v>163</v>
      </c>
      <c r="C372" s="277">
        <v>1629.65</v>
      </c>
      <c r="D372" s="278">
        <v>1636</v>
      </c>
      <c r="E372" s="278">
        <v>1620</v>
      </c>
      <c r="F372" s="278">
        <v>1610.35</v>
      </c>
      <c r="G372" s="278">
        <v>1594.35</v>
      </c>
      <c r="H372" s="278">
        <v>1645.65</v>
      </c>
      <c r="I372" s="278">
        <v>1661.65</v>
      </c>
      <c r="J372" s="278">
        <v>1671.3000000000002</v>
      </c>
      <c r="K372" s="276">
        <v>1652</v>
      </c>
      <c r="L372" s="276">
        <v>1626.35</v>
      </c>
      <c r="M372" s="276">
        <v>8.4617500000000003</v>
      </c>
    </row>
    <row r="373" spans="1:13">
      <c r="A373" s="267">
        <v>365</v>
      </c>
      <c r="B373" s="276" t="s">
        <v>273</v>
      </c>
      <c r="C373" s="277">
        <v>2264.9499999999998</v>
      </c>
      <c r="D373" s="278">
        <v>2273.1</v>
      </c>
      <c r="E373" s="278">
        <v>2232.85</v>
      </c>
      <c r="F373" s="278">
        <v>2200.75</v>
      </c>
      <c r="G373" s="278">
        <v>2160.5</v>
      </c>
      <c r="H373" s="278">
        <v>2305.1999999999998</v>
      </c>
      <c r="I373" s="278">
        <v>2345.4499999999998</v>
      </c>
      <c r="J373" s="278">
        <v>2377.5499999999997</v>
      </c>
      <c r="K373" s="276">
        <v>2313.35</v>
      </c>
      <c r="L373" s="276">
        <v>2241</v>
      </c>
      <c r="M373" s="276">
        <v>3.7347299999999999</v>
      </c>
    </row>
    <row r="374" spans="1:13">
      <c r="A374" s="267">
        <v>366</v>
      </c>
      <c r="B374" s="276" t="s">
        <v>164</v>
      </c>
      <c r="C374" s="277">
        <v>37</v>
      </c>
      <c r="D374" s="278">
        <v>37.366666666666667</v>
      </c>
      <c r="E374" s="278">
        <v>36.383333333333333</v>
      </c>
      <c r="F374" s="278">
        <v>35.766666666666666</v>
      </c>
      <c r="G374" s="278">
        <v>34.783333333333331</v>
      </c>
      <c r="H374" s="278">
        <v>37.983333333333334</v>
      </c>
      <c r="I374" s="278">
        <v>38.966666666666669</v>
      </c>
      <c r="J374" s="278">
        <v>39.583333333333336</v>
      </c>
      <c r="K374" s="276">
        <v>38.35</v>
      </c>
      <c r="L374" s="276">
        <v>36.75</v>
      </c>
      <c r="M374" s="276">
        <v>668.72649999999999</v>
      </c>
    </row>
    <row r="375" spans="1:13">
      <c r="A375" s="267">
        <v>367</v>
      </c>
      <c r="B375" s="276" t="s">
        <v>274</v>
      </c>
      <c r="C375" s="277">
        <v>373.9</v>
      </c>
      <c r="D375" s="278">
        <v>375.66666666666669</v>
      </c>
      <c r="E375" s="278">
        <v>370.33333333333337</v>
      </c>
      <c r="F375" s="278">
        <v>366.76666666666671</v>
      </c>
      <c r="G375" s="278">
        <v>361.43333333333339</v>
      </c>
      <c r="H375" s="278">
        <v>379.23333333333335</v>
      </c>
      <c r="I375" s="278">
        <v>384.56666666666672</v>
      </c>
      <c r="J375" s="278">
        <v>388.13333333333333</v>
      </c>
      <c r="K375" s="276">
        <v>381</v>
      </c>
      <c r="L375" s="276">
        <v>372.1</v>
      </c>
      <c r="M375" s="276">
        <v>1.4307000000000001</v>
      </c>
    </row>
    <row r="376" spans="1:13">
      <c r="A376" s="267">
        <v>368</v>
      </c>
      <c r="B376" s="276" t="s">
        <v>485</v>
      </c>
      <c r="C376" s="277">
        <v>175.25</v>
      </c>
      <c r="D376" s="278">
        <v>176.26666666666665</v>
      </c>
      <c r="E376" s="278">
        <v>172.6333333333333</v>
      </c>
      <c r="F376" s="278">
        <v>170.01666666666665</v>
      </c>
      <c r="G376" s="278">
        <v>166.3833333333333</v>
      </c>
      <c r="H376" s="278">
        <v>178.8833333333333</v>
      </c>
      <c r="I376" s="278">
        <v>182.51666666666662</v>
      </c>
      <c r="J376" s="278">
        <v>185.1333333333333</v>
      </c>
      <c r="K376" s="276">
        <v>179.9</v>
      </c>
      <c r="L376" s="276">
        <v>173.65</v>
      </c>
      <c r="M376" s="276">
        <v>2.6277900000000001</v>
      </c>
    </row>
    <row r="377" spans="1:13">
      <c r="A377" s="267">
        <v>369</v>
      </c>
      <c r="B377" s="276" t="s">
        <v>491</v>
      </c>
      <c r="C377" s="277">
        <v>1049.8</v>
      </c>
      <c r="D377" s="278">
        <v>1050.3</v>
      </c>
      <c r="E377" s="278">
        <v>1030.8</v>
      </c>
      <c r="F377" s="278">
        <v>1011.8</v>
      </c>
      <c r="G377" s="278">
        <v>992.3</v>
      </c>
      <c r="H377" s="278">
        <v>1069.3</v>
      </c>
      <c r="I377" s="278">
        <v>1088.8</v>
      </c>
      <c r="J377" s="278">
        <v>1107.8</v>
      </c>
      <c r="K377" s="276">
        <v>1069.8</v>
      </c>
      <c r="L377" s="276">
        <v>1031.3</v>
      </c>
      <c r="M377" s="276">
        <v>7.4327699999999997</v>
      </c>
    </row>
    <row r="378" spans="1:13">
      <c r="A378" s="267">
        <v>370</v>
      </c>
      <c r="B378" s="276" t="s">
        <v>2223</v>
      </c>
      <c r="C378" s="277">
        <v>517.45000000000005</v>
      </c>
      <c r="D378" s="278">
        <v>517.56666666666672</v>
      </c>
      <c r="E378" s="278">
        <v>510.13333333333344</v>
      </c>
      <c r="F378" s="278">
        <v>502.81666666666672</v>
      </c>
      <c r="G378" s="278">
        <v>495.38333333333344</v>
      </c>
      <c r="H378" s="278">
        <v>524.88333333333344</v>
      </c>
      <c r="I378" s="278">
        <v>532.31666666666661</v>
      </c>
      <c r="J378" s="278">
        <v>539.63333333333344</v>
      </c>
      <c r="K378" s="276">
        <v>525</v>
      </c>
      <c r="L378" s="276">
        <v>510.25</v>
      </c>
      <c r="M378" s="276">
        <v>0.75663000000000002</v>
      </c>
    </row>
    <row r="379" spans="1:13">
      <c r="A379" s="267">
        <v>371</v>
      </c>
      <c r="B379" s="276" t="s">
        <v>165</v>
      </c>
      <c r="C379" s="277">
        <v>193.3</v>
      </c>
      <c r="D379" s="278">
        <v>193.43333333333337</v>
      </c>
      <c r="E379" s="278">
        <v>191.46666666666673</v>
      </c>
      <c r="F379" s="278">
        <v>189.63333333333335</v>
      </c>
      <c r="G379" s="278">
        <v>187.66666666666671</v>
      </c>
      <c r="H379" s="278">
        <v>195.26666666666674</v>
      </c>
      <c r="I379" s="278">
        <v>197.23333333333338</v>
      </c>
      <c r="J379" s="278">
        <v>199.06666666666675</v>
      </c>
      <c r="K379" s="276">
        <v>195.4</v>
      </c>
      <c r="L379" s="276">
        <v>191.6</v>
      </c>
      <c r="M379" s="276">
        <v>129.70536999999999</v>
      </c>
    </row>
    <row r="380" spans="1:13">
      <c r="A380" s="267">
        <v>372</v>
      </c>
      <c r="B380" s="276" t="s">
        <v>492</v>
      </c>
      <c r="C380" s="277">
        <v>107.25</v>
      </c>
      <c r="D380" s="278">
        <v>108.2</v>
      </c>
      <c r="E380" s="278">
        <v>105.30000000000001</v>
      </c>
      <c r="F380" s="278">
        <v>103.35000000000001</v>
      </c>
      <c r="G380" s="278">
        <v>100.45000000000002</v>
      </c>
      <c r="H380" s="278">
        <v>110.15</v>
      </c>
      <c r="I380" s="278">
        <v>113.05000000000001</v>
      </c>
      <c r="J380" s="278">
        <v>115</v>
      </c>
      <c r="K380" s="276">
        <v>111.1</v>
      </c>
      <c r="L380" s="276">
        <v>106.25</v>
      </c>
      <c r="M380" s="276">
        <v>11.62041</v>
      </c>
    </row>
    <row r="381" spans="1:13">
      <c r="A381" s="267">
        <v>373</v>
      </c>
      <c r="B381" s="276" t="s">
        <v>276</v>
      </c>
      <c r="C381" s="277">
        <v>274.35000000000002</v>
      </c>
      <c r="D381" s="278">
        <v>275.70000000000005</v>
      </c>
      <c r="E381" s="278">
        <v>270.85000000000008</v>
      </c>
      <c r="F381" s="278">
        <v>267.35000000000002</v>
      </c>
      <c r="G381" s="278">
        <v>262.50000000000006</v>
      </c>
      <c r="H381" s="278">
        <v>279.2000000000001</v>
      </c>
      <c r="I381" s="278">
        <v>284.05</v>
      </c>
      <c r="J381" s="278">
        <v>287.55000000000013</v>
      </c>
      <c r="K381" s="276">
        <v>280.55</v>
      </c>
      <c r="L381" s="276">
        <v>272.2</v>
      </c>
      <c r="M381" s="276">
        <v>3.5642200000000002</v>
      </c>
    </row>
    <row r="382" spans="1:13">
      <c r="A382" s="267">
        <v>374</v>
      </c>
      <c r="B382" s="276" t="s">
        <v>493</v>
      </c>
      <c r="C382" s="277">
        <v>92</v>
      </c>
      <c r="D382" s="278">
        <v>91.966666666666654</v>
      </c>
      <c r="E382" s="278">
        <v>90.933333333333309</v>
      </c>
      <c r="F382" s="278">
        <v>89.86666666666666</v>
      </c>
      <c r="G382" s="278">
        <v>88.833333333333314</v>
      </c>
      <c r="H382" s="278">
        <v>93.033333333333303</v>
      </c>
      <c r="I382" s="278">
        <v>94.066666666666634</v>
      </c>
      <c r="J382" s="278">
        <v>95.133333333333297</v>
      </c>
      <c r="K382" s="276">
        <v>93</v>
      </c>
      <c r="L382" s="276">
        <v>90.9</v>
      </c>
      <c r="M382" s="276">
        <v>2.2865099999999998</v>
      </c>
    </row>
    <row r="383" spans="1:13">
      <c r="A383" s="267">
        <v>375</v>
      </c>
      <c r="B383" s="276" t="s">
        <v>486</v>
      </c>
      <c r="C383" s="277">
        <v>61.7</v>
      </c>
      <c r="D383" s="278">
        <v>62.233333333333341</v>
      </c>
      <c r="E383" s="278">
        <v>60.866666666666681</v>
      </c>
      <c r="F383" s="278">
        <v>60.033333333333339</v>
      </c>
      <c r="G383" s="278">
        <v>58.666666666666679</v>
      </c>
      <c r="H383" s="278">
        <v>63.066666666666684</v>
      </c>
      <c r="I383" s="278">
        <v>64.433333333333337</v>
      </c>
      <c r="J383" s="278">
        <v>65.26666666666668</v>
      </c>
      <c r="K383" s="276">
        <v>63.6</v>
      </c>
      <c r="L383" s="276">
        <v>61.4</v>
      </c>
      <c r="M383" s="276">
        <v>9.7276900000000008</v>
      </c>
    </row>
    <row r="384" spans="1:13">
      <c r="A384" s="267">
        <v>376</v>
      </c>
      <c r="B384" s="276" t="s">
        <v>166</v>
      </c>
      <c r="C384" s="277">
        <v>1405.4</v>
      </c>
      <c r="D384" s="278">
        <v>1418.1666666666667</v>
      </c>
      <c r="E384" s="278">
        <v>1380.3333333333335</v>
      </c>
      <c r="F384" s="278">
        <v>1355.2666666666667</v>
      </c>
      <c r="G384" s="278">
        <v>1317.4333333333334</v>
      </c>
      <c r="H384" s="278">
        <v>1443.2333333333336</v>
      </c>
      <c r="I384" s="278">
        <v>1481.0666666666671</v>
      </c>
      <c r="J384" s="278">
        <v>1506.1333333333337</v>
      </c>
      <c r="K384" s="276">
        <v>1456</v>
      </c>
      <c r="L384" s="276">
        <v>1393.1</v>
      </c>
      <c r="M384" s="276">
        <v>13.63593</v>
      </c>
    </row>
    <row r="385" spans="1:13">
      <c r="A385" s="267">
        <v>377</v>
      </c>
      <c r="B385" s="276" t="s">
        <v>278</v>
      </c>
      <c r="C385" s="277">
        <v>486.9</v>
      </c>
      <c r="D385" s="278">
        <v>487.9666666666667</v>
      </c>
      <c r="E385" s="278">
        <v>480.93333333333339</v>
      </c>
      <c r="F385" s="278">
        <v>474.9666666666667</v>
      </c>
      <c r="G385" s="278">
        <v>467.93333333333339</v>
      </c>
      <c r="H385" s="278">
        <v>493.93333333333339</v>
      </c>
      <c r="I385" s="278">
        <v>500.9666666666667</v>
      </c>
      <c r="J385" s="278">
        <v>506.93333333333339</v>
      </c>
      <c r="K385" s="276">
        <v>495</v>
      </c>
      <c r="L385" s="276">
        <v>482</v>
      </c>
      <c r="M385" s="276">
        <v>0.82277999999999996</v>
      </c>
    </row>
    <row r="386" spans="1:13">
      <c r="A386" s="267">
        <v>378</v>
      </c>
      <c r="B386" s="276" t="s">
        <v>496</v>
      </c>
      <c r="C386" s="277">
        <v>457.85</v>
      </c>
      <c r="D386" s="278">
        <v>459.75</v>
      </c>
      <c r="E386" s="278">
        <v>453.5</v>
      </c>
      <c r="F386" s="278">
        <v>449.15</v>
      </c>
      <c r="G386" s="278">
        <v>442.9</v>
      </c>
      <c r="H386" s="278">
        <v>464.1</v>
      </c>
      <c r="I386" s="278">
        <v>470.35</v>
      </c>
      <c r="J386" s="278">
        <v>474.70000000000005</v>
      </c>
      <c r="K386" s="276">
        <v>466</v>
      </c>
      <c r="L386" s="276">
        <v>455.4</v>
      </c>
      <c r="M386" s="276">
        <v>1.1675500000000001</v>
      </c>
    </row>
    <row r="387" spans="1:13">
      <c r="A387" s="267">
        <v>379</v>
      </c>
      <c r="B387" s="276" t="s">
        <v>498</v>
      </c>
      <c r="C387" s="277">
        <v>131.65</v>
      </c>
      <c r="D387" s="278">
        <v>132.75</v>
      </c>
      <c r="E387" s="278">
        <v>130</v>
      </c>
      <c r="F387" s="278">
        <v>128.35</v>
      </c>
      <c r="G387" s="278">
        <v>125.6</v>
      </c>
      <c r="H387" s="278">
        <v>134.4</v>
      </c>
      <c r="I387" s="278">
        <v>137.15</v>
      </c>
      <c r="J387" s="278">
        <v>138.80000000000001</v>
      </c>
      <c r="K387" s="276">
        <v>135.5</v>
      </c>
      <c r="L387" s="276">
        <v>131.1</v>
      </c>
      <c r="M387" s="276">
        <v>10.95157</v>
      </c>
    </row>
    <row r="388" spans="1:13">
      <c r="A388" s="267">
        <v>380</v>
      </c>
      <c r="B388" s="276" t="s">
        <v>279</v>
      </c>
      <c r="C388" s="277">
        <v>485.75</v>
      </c>
      <c r="D388" s="278">
        <v>486.13333333333338</v>
      </c>
      <c r="E388" s="278">
        <v>476.26666666666677</v>
      </c>
      <c r="F388" s="278">
        <v>466.78333333333336</v>
      </c>
      <c r="G388" s="278">
        <v>456.91666666666674</v>
      </c>
      <c r="H388" s="278">
        <v>495.61666666666679</v>
      </c>
      <c r="I388" s="278">
        <v>505.48333333333346</v>
      </c>
      <c r="J388" s="278">
        <v>514.96666666666681</v>
      </c>
      <c r="K388" s="276">
        <v>496</v>
      </c>
      <c r="L388" s="276">
        <v>476.65</v>
      </c>
      <c r="M388" s="276">
        <v>2.8670599999999999</v>
      </c>
    </row>
    <row r="389" spans="1:13">
      <c r="A389" s="267">
        <v>381</v>
      </c>
      <c r="B389" s="276" t="s">
        <v>499</v>
      </c>
      <c r="C389" s="277">
        <v>289.75</v>
      </c>
      <c r="D389" s="278">
        <v>290.5</v>
      </c>
      <c r="E389" s="278">
        <v>288.14999999999998</v>
      </c>
      <c r="F389" s="278">
        <v>286.54999999999995</v>
      </c>
      <c r="G389" s="278">
        <v>284.19999999999993</v>
      </c>
      <c r="H389" s="278">
        <v>292.10000000000002</v>
      </c>
      <c r="I389" s="278">
        <v>294.45000000000005</v>
      </c>
      <c r="J389" s="278">
        <v>296.05000000000007</v>
      </c>
      <c r="K389" s="276">
        <v>292.85000000000002</v>
      </c>
      <c r="L389" s="276">
        <v>288.89999999999998</v>
      </c>
      <c r="M389" s="276">
        <v>2.5093999999999999</v>
      </c>
    </row>
    <row r="390" spans="1:13">
      <c r="A390" s="267">
        <v>382</v>
      </c>
      <c r="B390" s="276" t="s">
        <v>167</v>
      </c>
      <c r="C390" s="277">
        <v>840.25</v>
      </c>
      <c r="D390" s="278">
        <v>848.26666666666677</v>
      </c>
      <c r="E390" s="278">
        <v>828.53333333333353</v>
      </c>
      <c r="F390" s="278">
        <v>816.81666666666672</v>
      </c>
      <c r="G390" s="278">
        <v>797.08333333333348</v>
      </c>
      <c r="H390" s="278">
        <v>859.98333333333358</v>
      </c>
      <c r="I390" s="278">
        <v>879.71666666666692</v>
      </c>
      <c r="J390" s="278">
        <v>891.43333333333362</v>
      </c>
      <c r="K390" s="276">
        <v>868</v>
      </c>
      <c r="L390" s="276">
        <v>836.55</v>
      </c>
      <c r="M390" s="276">
        <v>7.4709399999999997</v>
      </c>
    </row>
    <row r="391" spans="1:13">
      <c r="A391" s="267">
        <v>383</v>
      </c>
      <c r="B391" s="276" t="s">
        <v>501</v>
      </c>
      <c r="C391" s="277">
        <v>1579.95</v>
      </c>
      <c r="D391" s="278">
        <v>1586.2666666666667</v>
      </c>
      <c r="E391" s="278">
        <v>1563.7333333333333</v>
      </c>
      <c r="F391" s="278">
        <v>1547.5166666666667</v>
      </c>
      <c r="G391" s="278">
        <v>1524.9833333333333</v>
      </c>
      <c r="H391" s="278">
        <v>1602.4833333333333</v>
      </c>
      <c r="I391" s="278">
        <v>1625.0166666666667</v>
      </c>
      <c r="J391" s="278">
        <v>1641.2333333333333</v>
      </c>
      <c r="K391" s="276">
        <v>1608.8</v>
      </c>
      <c r="L391" s="276">
        <v>1570.05</v>
      </c>
      <c r="M391" s="276">
        <v>0.13242000000000001</v>
      </c>
    </row>
    <row r="392" spans="1:13">
      <c r="A392" s="267">
        <v>384</v>
      </c>
      <c r="B392" s="276" t="s">
        <v>502</v>
      </c>
      <c r="C392" s="277">
        <v>358</v>
      </c>
      <c r="D392" s="278">
        <v>359.95</v>
      </c>
      <c r="E392" s="278">
        <v>348.15</v>
      </c>
      <c r="F392" s="278">
        <v>338.3</v>
      </c>
      <c r="G392" s="278">
        <v>326.5</v>
      </c>
      <c r="H392" s="278">
        <v>369.79999999999995</v>
      </c>
      <c r="I392" s="278">
        <v>381.6</v>
      </c>
      <c r="J392" s="278">
        <v>391.44999999999993</v>
      </c>
      <c r="K392" s="276">
        <v>371.75</v>
      </c>
      <c r="L392" s="276">
        <v>350.1</v>
      </c>
      <c r="M392" s="276">
        <v>52.719850000000001</v>
      </c>
    </row>
    <row r="393" spans="1:13">
      <c r="A393" s="267">
        <v>385</v>
      </c>
      <c r="B393" s="276" t="s">
        <v>168</v>
      </c>
      <c r="C393" s="277">
        <v>236.8</v>
      </c>
      <c r="D393" s="278">
        <v>238.04999999999998</v>
      </c>
      <c r="E393" s="278">
        <v>233.34999999999997</v>
      </c>
      <c r="F393" s="278">
        <v>229.89999999999998</v>
      </c>
      <c r="G393" s="278">
        <v>225.19999999999996</v>
      </c>
      <c r="H393" s="278">
        <v>241.49999999999997</v>
      </c>
      <c r="I393" s="278">
        <v>246.19999999999996</v>
      </c>
      <c r="J393" s="278">
        <v>249.64999999999998</v>
      </c>
      <c r="K393" s="276">
        <v>242.75</v>
      </c>
      <c r="L393" s="276">
        <v>234.6</v>
      </c>
      <c r="M393" s="276">
        <v>85.229680000000002</v>
      </c>
    </row>
    <row r="394" spans="1:13">
      <c r="A394" s="267">
        <v>386</v>
      </c>
      <c r="B394" s="276" t="s">
        <v>500</v>
      </c>
      <c r="C394" s="277">
        <v>55.95</v>
      </c>
      <c r="D394" s="278">
        <v>56.300000000000004</v>
      </c>
      <c r="E394" s="278">
        <v>54.750000000000007</v>
      </c>
      <c r="F394" s="278">
        <v>53.550000000000004</v>
      </c>
      <c r="G394" s="278">
        <v>52.000000000000007</v>
      </c>
      <c r="H394" s="278">
        <v>57.500000000000007</v>
      </c>
      <c r="I394" s="278">
        <v>59.050000000000004</v>
      </c>
      <c r="J394" s="278">
        <v>60.250000000000007</v>
      </c>
      <c r="K394" s="276">
        <v>57.85</v>
      </c>
      <c r="L394" s="276">
        <v>55.1</v>
      </c>
      <c r="M394" s="276">
        <v>30.747869999999999</v>
      </c>
    </row>
    <row r="395" spans="1:13">
      <c r="A395" s="267">
        <v>387</v>
      </c>
      <c r="B395" s="276" t="s">
        <v>169</v>
      </c>
      <c r="C395" s="277">
        <v>137.75</v>
      </c>
      <c r="D395" s="278">
        <v>138.85</v>
      </c>
      <c r="E395" s="278">
        <v>135.89999999999998</v>
      </c>
      <c r="F395" s="278">
        <v>134.04999999999998</v>
      </c>
      <c r="G395" s="278">
        <v>131.09999999999997</v>
      </c>
      <c r="H395" s="278">
        <v>140.69999999999999</v>
      </c>
      <c r="I395" s="278">
        <v>143.64999999999998</v>
      </c>
      <c r="J395" s="278">
        <v>145.5</v>
      </c>
      <c r="K395" s="276">
        <v>141.80000000000001</v>
      </c>
      <c r="L395" s="276">
        <v>137</v>
      </c>
      <c r="M395" s="276">
        <v>64.289640000000006</v>
      </c>
    </row>
    <row r="396" spans="1:13">
      <c r="A396" s="267">
        <v>388</v>
      </c>
      <c r="B396" s="276" t="s">
        <v>503</v>
      </c>
      <c r="C396" s="277">
        <v>134.44999999999999</v>
      </c>
      <c r="D396" s="278">
        <v>134.46666666666667</v>
      </c>
      <c r="E396" s="278">
        <v>133.43333333333334</v>
      </c>
      <c r="F396" s="278">
        <v>132.41666666666666</v>
      </c>
      <c r="G396" s="278">
        <v>131.38333333333333</v>
      </c>
      <c r="H396" s="278">
        <v>135.48333333333335</v>
      </c>
      <c r="I396" s="278">
        <v>136.51666666666671</v>
      </c>
      <c r="J396" s="278">
        <v>137.53333333333336</v>
      </c>
      <c r="K396" s="276">
        <v>135.5</v>
      </c>
      <c r="L396" s="276">
        <v>133.44999999999999</v>
      </c>
      <c r="M396" s="276">
        <v>1.7719100000000001</v>
      </c>
    </row>
    <row r="397" spans="1:13">
      <c r="A397" s="267">
        <v>389</v>
      </c>
      <c r="B397" s="276" t="s">
        <v>504</v>
      </c>
      <c r="C397" s="277">
        <v>765.3</v>
      </c>
      <c r="D397" s="278">
        <v>766.75</v>
      </c>
      <c r="E397" s="278">
        <v>759.1</v>
      </c>
      <c r="F397" s="278">
        <v>752.9</v>
      </c>
      <c r="G397" s="278">
        <v>745.25</v>
      </c>
      <c r="H397" s="278">
        <v>772.95</v>
      </c>
      <c r="I397" s="278">
        <v>780.60000000000014</v>
      </c>
      <c r="J397" s="278">
        <v>786.80000000000007</v>
      </c>
      <c r="K397" s="276">
        <v>774.4</v>
      </c>
      <c r="L397" s="276">
        <v>760.55</v>
      </c>
      <c r="M397" s="276">
        <v>3.5913200000000001</v>
      </c>
    </row>
    <row r="398" spans="1:13">
      <c r="A398" s="267">
        <v>390</v>
      </c>
      <c r="B398" s="276" t="s">
        <v>170</v>
      </c>
      <c r="C398" s="277">
        <v>1985.6</v>
      </c>
      <c r="D398" s="278">
        <v>1989.25</v>
      </c>
      <c r="E398" s="278">
        <v>1973.5</v>
      </c>
      <c r="F398" s="278">
        <v>1961.4</v>
      </c>
      <c r="G398" s="278">
        <v>1945.65</v>
      </c>
      <c r="H398" s="278">
        <v>2001.35</v>
      </c>
      <c r="I398" s="278">
        <v>2017.1</v>
      </c>
      <c r="J398" s="278">
        <v>2029.1999999999998</v>
      </c>
      <c r="K398" s="276">
        <v>2005</v>
      </c>
      <c r="L398" s="276">
        <v>1977.15</v>
      </c>
      <c r="M398" s="276">
        <v>93.464600000000004</v>
      </c>
    </row>
    <row r="399" spans="1:13">
      <c r="A399" s="267">
        <v>391</v>
      </c>
      <c r="B399" s="276" t="s">
        <v>519</v>
      </c>
      <c r="C399" s="277">
        <v>13.15</v>
      </c>
      <c r="D399" s="278">
        <v>13.466666666666667</v>
      </c>
      <c r="E399" s="278">
        <v>12.683333333333334</v>
      </c>
      <c r="F399" s="278">
        <v>12.216666666666667</v>
      </c>
      <c r="G399" s="278">
        <v>11.433333333333334</v>
      </c>
      <c r="H399" s="278">
        <v>13.933333333333334</v>
      </c>
      <c r="I399" s="278">
        <v>14.716666666666669</v>
      </c>
      <c r="J399" s="278">
        <v>15.183333333333334</v>
      </c>
      <c r="K399" s="276">
        <v>14.25</v>
      </c>
      <c r="L399" s="276">
        <v>13</v>
      </c>
      <c r="M399" s="276">
        <v>82.062039999999996</v>
      </c>
    </row>
    <row r="400" spans="1:13">
      <c r="A400" s="267">
        <v>392</v>
      </c>
      <c r="B400" s="276" t="s">
        <v>508</v>
      </c>
      <c r="C400" s="277">
        <v>252.65</v>
      </c>
      <c r="D400" s="278">
        <v>252.15</v>
      </c>
      <c r="E400" s="278">
        <v>248.8</v>
      </c>
      <c r="F400" s="278">
        <v>244.95000000000002</v>
      </c>
      <c r="G400" s="278">
        <v>241.60000000000002</v>
      </c>
      <c r="H400" s="278">
        <v>256</v>
      </c>
      <c r="I400" s="278">
        <v>259.34999999999997</v>
      </c>
      <c r="J400" s="278">
        <v>263.2</v>
      </c>
      <c r="K400" s="276">
        <v>255.5</v>
      </c>
      <c r="L400" s="276">
        <v>248.3</v>
      </c>
      <c r="M400" s="276">
        <v>1.74813</v>
      </c>
    </row>
    <row r="401" spans="1:13">
      <c r="A401" s="267">
        <v>393</v>
      </c>
      <c r="B401" s="276" t="s">
        <v>495</v>
      </c>
      <c r="C401" s="277">
        <v>277.45</v>
      </c>
      <c r="D401" s="278">
        <v>278.71666666666664</v>
      </c>
      <c r="E401" s="278">
        <v>275.73333333333329</v>
      </c>
      <c r="F401" s="278">
        <v>274.01666666666665</v>
      </c>
      <c r="G401" s="278">
        <v>271.0333333333333</v>
      </c>
      <c r="H401" s="278">
        <v>280.43333333333328</v>
      </c>
      <c r="I401" s="278">
        <v>283.41666666666663</v>
      </c>
      <c r="J401" s="278">
        <v>285.13333333333327</v>
      </c>
      <c r="K401" s="276">
        <v>281.7</v>
      </c>
      <c r="L401" s="276">
        <v>277</v>
      </c>
      <c r="M401" s="276">
        <v>8.30002</v>
      </c>
    </row>
    <row r="402" spans="1:13">
      <c r="A402" s="267">
        <v>394</v>
      </c>
      <c r="B402" s="276" t="s">
        <v>512</v>
      </c>
      <c r="C402" s="277">
        <v>65.5</v>
      </c>
      <c r="D402" s="278">
        <v>66.466666666666654</v>
      </c>
      <c r="E402" s="278">
        <v>63.083333333333314</v>
      </c>
      <c r="F402" s="278">
        <v>60.666666666666657</v>
      </c>
      <c r="G402" s="278">
        <v>57.283333333333317</v>
      </c>
      <c r="H402" s="278">
        <v>68.883333333333312</v>
      </c>
      <c r="I402" s="278">
        <v>72.266666666666666</v>
      </c>
      <c r="J402" s="278">
        <v>74.683333333333309</v>
      </c>
      <c r="K402" s="276">
        <v>69.849999999999994</v>
      </c>
      <c r="L402" s="276">
        <v>64.05</v>
      </c>
      <c r="M402" s="276">
        <v>7.1732899999999997</v>
      </c>
    </row>
    <row r="403" spans="1:13">
      <c r="A403" s="267">
        <v>395</v>
      </c>
      <c r="B403" s="276" t="s">
        <v>171</v>
      </c>
      <c r="C403" s="277">
        <v>57.55</v>
      </c>
      <c r="D403" s="278">
        <v>58.333333333333336</v>
      </c>
      <c r="E403" s="278">
        <v>56.31666666666667</v>
      </c>
      <c r="F403" s="278">
        <v>55.083333333333336</v>
      </c>
      <c r="G403" s="278">
        <v>53.06666666666667</v>
      </c>
      <c r="H403" s="278">
        <v>59.56666666666667</v>
      </c>
      <c r="I403" s="278">
        <v>61.583333333333336</v>
      </c>
      <c r="J403" s="278">
        <v>62.81666666666667</v>
      </c>
      <c r="K403" s="276">
        <v>60.35</v>
      </c>
      <c r="L403" s="276">
        <v>57.1</v>
      </c>
      <c r="M403" s="276">
        <v>709.27030000000002</v>
      </c>
    </row>
    <row r="404" spans="1:13">
      <c r="A404" s="267">
        <v>396</v>
      </c>
      <c r="B404" s="276" t="s">
        <v>513</v>
      </c>
      <c r="C404" s="277">
        <v>7969.25</v>
      </c>
      <c r="D404" s="278">
        <v>7965.7333333333336</v>
      </c>
      <c r="E404" s="278">
        <v>7933.5166666666673</v>
      </c>
      <c r="F404" s="278">
        <v>7897.7833333333338</v>
      </c>
      <c r="G404" s="278">
        <v>7865.5666666666675</v>
      </c>
      <c r="H404" s="278">
        <v>8001.4666666666672</v>
      </c>
      <c r="I404" s="278">
        <v>8033.6833333333343</v>
      </c>
      <c r="J404" s="278">
        <v>8069.416666666667</v>
      </c>
      <c r="K404" s="276">
        <v>7997.95</v>
      </c>
      <c r="L404" s="276">
        <v>7930</v>
      </c>
      <c r="M404" s="276">
        <v>0.10883</v>
      </c>
    </row>
    <row r="405" spans="1:13">
      <c r="A405" s="267">
        <v>397</v>
      </c>
      <c r="B405" s="276" t="s">
        <v>3523</v>
      </c>
      <c r="C405" s="277">
        <v>840.3</v>
      </c>
      <c r="D405" s="278">
        <v>835.65</v>
      </c>
      <c r="E405" s="278">
        <v>828.8</v>
      </c>
      <c r="F405" s="278">
        <v>817.3</v>
      </c>
      <c r="G405" s="278">
        <v>810.44999999999993</v>
      </c>
      <c r="H405" s="278">
        <v>847.15</v>
      </c>
      <c r="I405" s="278">
        <v>854.00000000000011</v>
      </c>
      <c r="J405" s="278">
        <v>865.5</v>
      </c>
      <c r="K405" s="276">
        <v>842.5</v>
      </c>
      <c r="L405" s="276">
        <v>824.15</v>
      </c>
      <c r="M405" s="276">
        <v>14.61961</v>
      </c>
    </row>
    <row r="406" spans="1:13">
      <c r="A406" s="267">
        <v>398</v>
      </c>
      <c r="B406" s="276" t="s">
        <v>280</v>
      </c>
      <c r="C406" s="277">
        <v>856.35</v>
      </c>
      <c r="D406" s="278">
        <v>857.94999999999993</v>
      </c>
      <c r="E406" s="278">
        <v>849.99999999999989</v>
      </c>
      <c r="F406" s="278">
        <v>843.65</v>
      </c>
      <c r="G406" s="278">
        <v>835.69999999999993</v>
      </c>
      <c r="H406" s="278">
        <v>864.29999999999984</v>
      </c>
      <c r="I406" s="278">
        <v>872.24999999999989</v>
      </c>
      <c r="J406" s="278">
        <v>878.5999999999998</v>
      </c>
      <c r="K406" s="276">
        <v>865.9</v>
      </c>
      <c r="L406" s="276">
        <v>851.6</v>
      </c>
      <c r="M406" s="276">
        <v>16.50113</v>
      </c>
    </row>
    <row r="407" spans="1:13">
      <c r="A407" s="267">
        <v>399</v>
      </c>
      <c r="B407" s="276" t="s">
        <v>172</v>
      </c>
      <c r="C407" s="277">
        <v>267.7</v>
      </c>
      <c r="D407" s="278">
        <v>268.84999999999997</v>
      </c>
      <c r="E407" s="278">
        <v>265.54999999999995</v>
      </c>
      <c r="F407" s="278">
        <v>263.39999999999998</v>
      </c>
      <c r="G407" s="278">
        <v>260.09999999999997</v>
      </c>
      <c r="H407" s="278">
        <v>270.99999999999994</v>
      </c>
      <c r="I407" s="278">
        <v>274.3</v>
      </c>
      <c r="J407" s="278">
        <v>276.44999999999993</v>
      </c>
      <c r="K407" s="276">
        <v>272.14999999999998</v>
      </c>
      <c r="L407" s="276">
        <v>266.7</v>
      </c>
      <c r="M407" s="276">
        <v>259.04698999999999</v>
      </c>
    </row>
    <row r="408" spans="1:13">
      <c r="A408" s="267">
        <v>400</v>
      </c>
      <c r="B408" s="276" t="s">
        <v>514</v>
      </c>
      <c r="C408" s="277">
        <v>4275.75</v>
      </c>
      <c r="D408" s="278">
        <v>4277.2666666666673</v>
      </c>
      <c r="E408" s="278">
        <v>4237.5833333333348</v>
      </c>
      <c r="F408" s="278">
        <v>4199.4166666666679</v>
      </c>
      <c r="G408" s="278">
        <v>4159.7333333333354</v>
      </c>
      <c r="H408" s="278">
        <v>4315.4333333333343</v>
      </c>
      <c r="I408" s="278">
        <v>4355.1166666666668</v>
      </c>
      <c r="J408" s="278">
        <v>4393.2833333333338</v>
      </c>
      <c r="K408" s="276">
        <v>4316.95</v>
      </c>
      <c r="L408" s="276">
        <v>4239.1000000000004</v>
      </c>
      <c r="M408" s="276">
        <v>2.3619999999999999E-2</v>
      </c>
    </row>
    <row r="409" spans="1:13">
      <c r="A409" s="267">
        <v>401</v>
      </c>
      <c r="B409" s="276" t="s">
        <v>2402</v>
      </c>
      <c r="C409" s="277">
        <v>87.45</v>
      </c>
      <c r="D409" s="278">
        <v>88.366666666666674</v>
      </c>
      <c r="E409" s="278">
        <v>86.083333333333343</v>
      </c>
      <c r="F409" s="278">
        <v>84.716666666666669</v>
      </c>
      <c r="G409" s="278">
        <v>82.433333333333337</v>
      </c>
      <c r="H409" s="278">
        <v>89.733333333333348</v>
      </c>
      <c r="I409" s="278">
        <v>92.01666666666668</v>
      </c>
      <c r="J409" s="278">
        <v>93.383333333333354</v>
      </c>
      <c r="K409" s="276">
        <v>90.65</v>
      </c>
      <c r="L409" s="276">
        <v>87</v>
      </c>
      <c r="M409" s="276">
        <v>3.2425899999999999</v>
      </c>
    </row>
    <row r="410" spans="1:13">
      <c r="A410" s="267">
        <v>402</v>
      </c>
      <c r="B410" s="276" t="s">
        <v>2404</v>
      </c>
      <c r="C410" s="277">
        <v>83.8</v>
      </c>
      <c r="D410" s="278">
        <v>84.45</v>
      </c>
      <c r="E410" s="278">
        <v>82.9</v>
      </c>
      <c r="F410" s="278">
        <v>82</v>
      </c>
      <c r="G410" s="278">
        <v>80.45</v>
      </c>
      <c r="H410" s="278">
        <v>85.350000000000009</v>
      </c>
      <c r="I410" s="278">
        <v>86.899999999999991</v>
      </c>
      <c r="J410" s="278">
        <v>87.800000000000011</v>
      </c>
      <c r="K410" s="276">
        <v>86</v>
      </c>
      <c r="L410" s="276">
        <v>83.55</v>
      </c>
      <c r="M410" s="276">
        <v>17.35031</v>
      </c>
    </row>
    <row r="411" spans="1:13">
      <c r="A411" s="267">
        <v>403</v>
      </c>
      <c r="B411" s="276" t="s">
        <v>2412</v>
      </c>
      <c r="C411" s="277">
        <v>171.4</v>
      </c>
      <c r="D411" s="278">
        <v>173.13333333333333</v>
      </c>
      <c r="E411" s="278">
        <v>167.26666666666665</v>
      </c>
      <c r="F411" s="278">
        <v>163.13333333333333</v>
      </c>
      <c r="G411" s="278">
        <v>157.26666666666665</v>
      </c>
      <c r="H411" s="278">
        <v>177.26666666666665</v>
      </c>
      <c r="I411" s="278">
        <v>183.13333333333333</v>
      </c>
      <c r="J411" s="278">
        <v>187.26666666666665</v>
      </c>
      <c r="K411" s="276">
        <v>179</v>
      </c>
      <c r="L411" s="276">
        <v>169</v>
      </c>
      <c r="M411" s="276">
        <v>21.086880000000001</v>
      </c>
    </row>
    <row r="412" spans="1:13">
      <c r="A412" s="267">
        <v>404</v>
      </c>
      <c r="B412" s="276" t="s">
        <v>516</v>
      </c>
      <c r="C412" s="277">
        <v>1638.75</v>
      </c>
      <c r="D412" s="278">
        <v>1645.8333333333333</v>
      </c>
      <c r="E412" s="278">
        <v>1622.9666666666665</v>
      </c>
      <c r="F412" s="278">
        <v>1607.1833333333332</v>
      </c>
      <c r="G412" s="278">
        <v>1584.3166666666664</v>
      </c>
      <c r="H412" s="278">
        <v>1661.6166666666666</v>
      </c>
      <c r="I412" s="278">
        <v>1684.4833333333333</v>
      </c>
      <c r="J412" s="278">
        <v>1700.2666666666667</v>
      </c>
      <c r="K412" s="276">
        <v>1668.7</v>
      </c>
      <c r="L412" s="276">
        <v>1630.05</v>
      </c>
      <c r="M412" s="276">
        <v>4.2020000000000002E-2</v>
      </c>
    </row>
    <row r="413" spans="1:13">
      <c r="A413" s="267">
        <v>405</v>
      </c>
      <c r="B413" s="276" t="s">
        <v>518</v>
      </c>
      <c r="C413" s="277">
        <v>216.1</v>
      </c>
      <c r="D413" s="278">
        <v>217</v>
      </c>
      <c r="E413" s="278">
        <v>209.2</v>
      </c>
      <c r="F413" s="278">
        <v>202.29999999999998</v>
      </c>
      <c r="G413" s="278">
        <v>194.49999999999997</v>
      </c>
      <c r="H413" s="278">
        <v>223.9</v>
      </c>
      <c r="I413" s="278">
        <v>231.70000000000002</v>
      </c>
      <c r="J413" s="278">
        <v>238.60000000000002</v>
      </c>
      <c r="K413" s="276">
        <v>224.8</v>
      </c>
      <c r="L413" s="276">
        <v>210.1</v>
      </c>
      <c r="M413" s="276">
        <v>9.7554599999999994</v>
      </c>
    </row>
    <row r="414" spans="1:13">
      <c r="A414" s="267">
        <v>406</v>
      </c>
      <c r="B414" s="276" t="s">
        <v>173</v>
      </c>
      <c r="C414" s="277">
        <v>24510.400000000001</v>
      </c>
      <c r="D414" s="278">
        <v>24574.799999999999</v>
      </c>
      <c r="E414" s="278">
        <v>24250.6</v>
      </c>
      <c r="F414" s="278">
        <v>23990.799999999999</v>
      </c>
      <c r="G414" s="278">
        <v>23666.6</v>
      </c>
      <c r="H414" s="278">
        <v>24834.6</v>
      </c>
      <c r="I414" s="278">
        <v>25158.800000000003</v>
      </c>
      <c r="J414" s="278">
        <v>25418.6</v>
      </c>
      <c r="K414" s="276">
        <v>24899</v>
      </c>
      <c r="L414" s="276">
        <v>24315</v>
      </c>
      <c r="M414" s="276">
        <v>0.75261999999999996</v>
      </c>
    </row>
    <row r="415" spans="1:13">
      <c r="A415" s="267">
        <v>407</v>
      </c>
      <c r="B415" s="276" t="s">
        <v>520</v>
      </c>
      <c r="C415" s="277">
        <v>1047.25</v>
      </c>
      <c r="D415" s="278">
        <v>1046.3</v>
      </c>
      <c r="E415" s="278">
        <v>1026.55</v>
      </c>
      <c r="F415" s="278">
        <v>1005.8499999999999</v>
      </c>
      <c r="G415" s="278">
        <v>986.09999999999991</v>
      </c>
      <c r="H415" s="278">
        <v>1067</v>
      </c>
      <c r="I415" s="278">
        <v>1086.75</v>
      </c>
      <c r="J415" s="278">
        <v>1107.45</v>
      </c>
      <c r="K415" s="276">
        <v>1066.05</v>
      </c>
      <c r="L415" s="276">
        <v>1025.5999999999999</v>
      </c>
      <c r="M415" s="276">
        <v>0.14116999999999999</v>
      </c>
    </row>
    <row r="416" spans="1:13">
      <c r="A416" s="267">
        <v>408</v>
      </c>
      <c r="B416" s="276" t="s">
        <v>174</v>
      </c>
      <c r="C416" s="277">
        <v>1526.3</v>
      </c>
      <c r="D416" s="278">
        <v>1535.8166666666668</v>
      </c>
      <c r="E416" s="278">
        <v>1508.6333333333337</v>
      </c>
      <c r="F416" s="278">
        <v>1490.9666666666669</v>
      </c>
      <c r="G416" s="278">
        <v>1463.7833333333338</v>
      </c>
      <c r="H416" s="278">
        <v>1553.4833333333336</v>
      </c>
      <c r="I416" s="278">
        <v>1580.6666666666665</v>
      </c>
      <c r="J416" s="278">
        <v>1598.3333333333335</v>
      </c>
      <c r="K416" s="276">
        <v>1563</v>
      </c>
      <c r="L416" s="276">
        <v>1518.15</v>
      </c>
      <c r="M416" s="276">
        <v>5.8104199999999997</v>
      </c>
    </row>
    <row r="417" spans="1:13">
      <c r="A417" s="267">
        <v>409</v>
      </c>
      <c r="B417" s="276" t="s">
        <v>515</v>
      </c>
      <c r="C417" s="277">
        <v>463.4</v>
      </c>
      <c r="D417" s="278">
        <v>466.81666666666666</v>
      </c>
      <c r="E417" s="278">
        <v>457.63333333333333</v>
      </c>
      <c r="F417" s="278">
        <v>451.86666666666667</v>
      </c>
      <c r="G417" s="278">
        <v>442.68333333333334</v>
      </c>
      <c r="H417" s="278">
        <v>472.58333333333331</v>
      </c>
      <c r="I417" s="278">
        <v>481.76666666666659</v>
      </c>
      <c r="J417" s="278">
        <v>487.5333333333333</v>
      </c>
      <c r="K417" s="276">
        <v>476</v>
      </c>
      <c r="L417" s="276">
        <v>461.05</v>
      </c>
      <c r="M417" s="276">
        <v>1.0859300000000001</v>
      </c>
    </row>
    <row r="418" spans="1:13">
      <c r="A418" s="267">
        <v>410</v>
      </c>
      <c r="B418" s="276" t="s">
        <v>510</v>
      </c>
      <c r="C418" s="277">
        <v>25.95</v>
      </c>
      <c r="D418" s="278">
        <v>26.150000000000002</v>
      </c>
      <c r="E418" s="278">
        <v>25.600000000000005</v>
      </c>
      <c r="F418" s="278">
        <v>25.250000000000004</v>
      </c>
      <c r="G418" s="278">
        <v>24.700000000000006</v>
      </c>
      <c r="H418" s="278">
        <v>26.500000000000004</v>
      </c>
      <c r="I418" s="278">
        <v>27.05</v>
      </c>
      <c r="J418" s="278">
        <v>27.400000000000002</v>
      </c>
      <c r="K418" s="276">
        <v>26.7</v>
      </c>
      <c r="L418" s="276">
        <v>25.8</v>
      </c>
      <c r="M418" s="276">
        <v>26.487169999999999</v>
      </c>
    </row>
    <row r="419" spans="1:13">
      <c r="A419" s="267">
        <v>411</v>
      </c>
      <c r="B419" s="276" t="s">
        <v>511</v>
      </c>
      <c r="C419" s="277">
        <v>1667.7</v>
      </c>
      <c r="D419" s="278">
        <v>1668.9333333333332</v>
      </c>
      <c r="E419" s="278">
        <v>1648.8666666666663</v>
      </c>
      <c r="F419" s="278">
        <v>1630.0333333333331</v>
      </c>
      <c r="G419" s="278">
        <v>1609.9666666666662</v>
      </c>
      <c r="H419" s="278">
        <v>1687.7666666666664</v>
      </c>
      <c r="I419" s="278">
        <v>1707.8333333333335</v>
      </c>
      <c r="J419" s="278">
        <v>1726.6666666666665</v>
      </c>
      <c r="K419" s="276">
        <v>1689</v>
      </c>
      <c r="L419" s="276">
        <v>1650.1</v>
      </c>
      <c r="M419" s="276">
        <v>9.801E-2</v>
      </c>
    </row>
    <row r="420" spans="1:13">
      <c r="A420" s="267">
        <v>412</v>
      </c>
      <c r="B420" s="276" t="s">
        <v>521</v>
      </c>
      <c r="C420" s="277">
        <v>338.45</v>
      </c>
      <c r="D420" s="278">
        <v>340.33333333333331</v>
      </c>
      <c r="E420" s="278">
        <v>332.66666666666663</v>
      </c>
      <c r="F420" s="278">
        <v>326.88333333333333</v>
      </c>
      <c r="G420" s="278">
        <v>319.21666666666664</v>
      </c>
      <c r="H420" s="278">
        <v>346.11666666666662</v>
      </c>
      <c r="I420" s="278">
        <v>353.78333333333325</v>
      </c>
      <c r="J420" s="278">
        <v>359.56666666666661</v>
      </c>
      <c r="K420" s="276">
        <v>348</v>
      </c>
      <c r="L420" s="276">
        <v>334.55</v>
      </c>
      <c r="M420" s="276">
        <v>8.5926200000000001</v>
      </c>
    </row>
    <row r="421" spans="1:13">
      <c r="A421" s="267">
        <v>413</v>
      </c>
      <c r="B421" s="276" t="s">
        <v>522</v>
      </c>
      <c r="C421" s="277">
        <v>1090.3499999999999</v>
      </c>
      <c r="D421" s="278">
        <v>1094.1166666666666</v>
      </c>
      <c r="E421" s="278">
        <v>1074.2333333333331</v>
      </c>
      <c r="F421" s="278">
        <v>1058.1166666666666</v>
      </c>
      <c r="G421" s="278">
        <v>1038.2333333333331</v>
      </c>
      <c r="H421" s="278">
        <v>1110.2333333333331</v>
      </c>
      <c r="I421" s="278">
        <v>1130.1166666666668</v>
      </c>
      <c r="J421" s="278">
        <v>1146.2333333333331</v>
      </c>
      <c r="K421" s="276">
        <v>1114</v>
      </c>
      <c r="L421" s="276">
        <v>1078</v>
      </c>
      <c r="M421" s="276">
        <v>0.38845000000000002</v>
      </c>
    </row>
    <row r="422" spans="1:13">
      <c r="A422" s="267">
        <v>414</v>
      </c>
      <c r="B422" s="276" t="s">
        <v>523</v>
      </c>
      <c r="C422" s="277">
        <v>366.4</v>
      </c>
      <c r="D422" s="278">
        <v>362.55</v>
      </c>
      <c r="E422" s="278">
        <v>356.35</v>
      </c>
      <c r="F422" s="278">
        <v>346.3</v>
      </c>
      <c r="G422" s="278">
        <v>340.1</v>
      </c>
      <c r="H422" s="278">
        <v>372.6</v>
      </c>
      <c r="I422" s="278">
        <v>378.79999999999995</v>
      </c>
      <c r="J422" s="278">
        <v>388.85</v>
      </c>
      <c r="K422" s="276">
        <v>368.75</v>
      </c>
      <c r="L422" s="276">
        <v>352.5</v>
      </c>
      <c r="M422" s="276">
        <v>9.7183799999999998</v>
      </c>
    </row>
    <row r="423" spans="1:13">
      <c r="A423" s="267">
        <v>415</v>
      </c>
      <c r="B423" s="276" t="s">
        <v>524</v>
      </c>
      <c r="C423" s="277">
        <v>9.1</v>
      </c>
      <c r="D423" s="278">
        <v>9.15</v>
      </c>
      <c r="E423" s="278">
        <v>9.0500000000000007</v>
      </c>
      <c r="F423" s="278">
        <v>9</v>
      </c>
      <c r="G423" s="278">
        <v>8.9</v>
      </c>
      <c r="H423" s="278">
        <v>9.2000000000000011</v>
      </c>
      <c r="I423" s="278">
        <v>9.2999999999999989</v>
      </c>
      <c r="J423" s="278">
        <v>9.3500000000000014</v>
      </c>
      <c r="K423" s="276">
        <v>9.25</v>
      </c>
      <c r="L423" s="276">
        <v>9.1</v>
      </c>
      <c r="M423" s="276">
        <v>83.328029999999998</v>
      </c>
    </row>
    <row r="424" spans="1:13">
      <c r="A424" s="267">
        <v>416</v>
      </c>
      <c r="B424" s="276" t="s">
        <v>2516</v>
      </c>
      <c r="C424" s="277">
        <v>730.15</v>
      </c>
      <c r="D424" s="278">
        <v>734.38333333333333</v>
      </c>
      <c r="E424" s="278">
        <v>720.76666666666665</v>
      </c>
      <c r="F424" s="278">
        <v>711.38333333333333</v>
      </c>
      <c r="G424" s="278">
        <v>697.76666666666665</v>
      </c>
      <c r="H424" s="278">
        <v>743.76666666666665</v>
      </c>
      <c r="I424" s="278">
        <v>757.38333333333321</v>
      </c>
      <c r="J424" s="278">
        <v>766.76666666666665</v>
      </c>
      <c r="K424" s="276">
        <v>748</v>
      </c>
      <c r="L424" s="276">
        <v>725</v>
      </c>
      <c r="M424" s="276">
        <v>0.30015999999999998</v>
      </c>
    </row>
    <row r="425" spans="1:13">
      <c r="A425" s="267">
        <v>417</v>
      </c>
      <c r="B425" s="276" t="s">
        <v>527</v>
      </c>
      <c r="C425" s="285">
        <v>186.4</v>
      </c>
      <c r="D425" s="286">
        <v>187.95000000000002</v>
      </c>
      <c r="E425" s="286">
        <v>184.00000000000003</v>
      </c>
      <c r="F425" s="286">
        <v>181.60000000000002</v>
      </c>
      <c r="G425" s="286">
        <v>177.65000000000003</v>
      </c>
      <c r="H425" s="286">
        <v>190.35000000000002</v>
      </c>
      <c r="I425" s="286">
        <v>194.3</v>
      </c>
      <c r="J425" s="286">
        <v>196.70000000000002</v>
      </c>
      <c r="K425" s="287">
        <v>191.9</v>
      </c>
      <c r="L425" s="287">
        <v>185.55</v>
      </c>
      <c r="M425" s="287">
        <v>7.7362299999999999</v>
      </c>
    </row>
    <row r="426" spans="1:13">
      <c r="A426" s="267">
        <v>418</v>
      </c>
      <c r="B426" s="276" t="s">
        <v>2525</v>
      </c>
      <c r="C426" s="276">
        <v>101.6</v>
      </c>
      <c r="D426" s="278">
        <v>102.61666666666667</v>
      </c>
      <c r="E426" s="278">
        <v>98.983333333333348</v>
      </c>
      <c r="F426" s="278">
        <v>96.366666666666674</v>
      </c>
      <c r="G426" s="278">
        <v>92.733333333333348</v>
      </c>
      <c r="H426" s="278">
        <v>105.23333333333335</v>
      </c>
      <c r="I426" s="278">
        <v>108.86666666666667</v>
      </c>
      <c r="J426" s="278">
        <v>111.48333333333335</v>
      </c>
      <c r="K426" s="276">
        <v>106.25</v>
      </c>
      <c r="L426" s="276">
        <v>100</v>
      </c>
      <c r="M426" s="276">
        <v>73.155569999999997</v>
      </c>
    </row>
    <row r="427" spans="1:13">
      <c r="A427" s="267">
        <v>419</v>
      </c>
      <c r="B427" s="276" t="s">
        <v>175</v>
      </c>
      <c r="C427" s="276">
        <v>5529.6</v>
      </c>
      <c r="D427" s="278">
        <v>5475.2</v>
      </c>
      <c r="E427" s="278">
        <v>5366.4</v>
      </c>
      <c r="F427" s="278">
        <v>5203.2</v>
      </c>
      <c r="G427" s="278">
        <v>5094.3999999999996</v>
      </c>
      <c r="H427" s="278">
        <v>5638.4</v>
      </c>
      <c r="I427" s="278">
        <v>5747.2000000000007</v>
      </c>
      <c r="J427" s="278">
        <v>5910.4</v>
      </c>
      <c r="K427" s="276">
        <v>5584</v>
      </c>
      <c r="L427" s="276">
        <v>5312</v>
      </c>
      <c r="M427" s="276">
        <v>4.7170100000000001</v>
      </c>
    </row>
    <row r="428" spans="1:13">
      <c r="A428" s="267">
        <v>420</v>
      </c>
      <c r="B428" s="276" t="s">
        <v>176</v>
      </c>
      <c r="C428" s="276">
        <v>1056.5</v>
      </c>
      <c r="D428" s="278">
        <v>1061.3500000000001</v>
      </c>
      <c r="E428" s="278">
        <v>1046.6000000000004</v>
      </c>
      <c r="F428" s="278">
        <v>1036.7000000000003</v>
      </c>
      <c r="G428" s="278">
        <v>1021.9500000000005</v>
      </c>
      <c r="H428" s="278">
        <v>1071.2500000000002</v>
      </c>
      <c r="I428" s="278">
        <v>1085.9999999999998</v>
      </c>
      <c r="J428" s="278">
        <v>1095.9000000000001</v>
      </c>
      <c r="K428" s="276">
        <v>1076.0999999999999</v>
      </c>
      <c r="L428" s="276">
        <v>1051.45</v>
      </c>
      <c r="M428" s="276">
        <v>20.337440000000001</v>
      </c>
    </row>
    <row r="429" spans="1:13">
      <c r="A429" s="267">
        <v>421</v>
      </c>
      <c r="B429" s="276" t="s">
        <v>177</v>
      </c>
      <c r="C429" s="276">
        <v>770.5</v>
      </c>
      <c r="D429" s="278">
        <v>778.38333333333333</v>
      </c>
      <c r="E429" s="278">
        <v>754.76666666666665</v>
      </c>
      <c r="F429" s="278">
        <v>739.0333333333333</v>
      </c>
      <c r="G429" s="278">
        <v>715.41666666666663</v>
      </c>
      <c r="H429" s="278">
        <v>794.11666666666667</v>
      </c>
      <c r="I429" s="278">
        <v>817.73333333333323</v>
      </c>
      <c r="J429" s="278">
        <v>833.4666666666667</v>
      </c>
      <c r="K429" s="276">
        <v>802</v>
      </c>
      <c r="L429" s="276">
        <v>762.65</v>
      </c>
      <c r="M429" s="276">
        <v>3.9584700000000002</v>
      </c>
    </row>
    <row r="430" spans="1:13">
      <c r="A430" s="267">
        <v>422</v>
      </c>
      <c r="B430" s="276" t="s">
        <v>525</v>
      </c>
      <c r="C430" s="276">
        <v>91.55</v>
      </c>
      <c r="D430" s="278">
        <v>92.483333333333334</v>
      </c>
      <c r="E430" s="278">
        <v>90.266666666666666</v>
      </c>
      <c r="F430" s="278">
        <v>88.983333333333334</v>
      </c>
      <c r="G430" s="278">
        <v>86.766666666666666</v>
      </c>
      <c r="H430" s="278">
        <v>93.766666666666666</v>
      </c>
      <c r="I430" s="278">
        <v>95.983333333333334</v>
      </c>
      <c r="J430" s="278">
        <v>97.266666666666666</v>
      </c>
      <c r="K430" s="276">
        <v>94.7</v>
      </c>
      <c r="L430" s="276">
        <v>91.2</v>
      </c>
      <c r="M430" s="276">
        <v>1.86435</v>
      </c>
    </row>
    <row r="431" spans="1:13">
      <c r="A431" s="267">
        <v>423</v>
      </c>
      <c r="B431" s="276" t="s">
        <v>526</v>
      </c>
      <c r="C431" s="276">
        <v>481.7</v>
      </c>
      <c r="D431" s="278">
        <v>484.36666666666662</v>
      </c>
      <c r="E431" s="278">
        <v>477.83333333333326</v>
      </c>
      <c r="F431" s="278">
        <v>473.96666666666664</v>
      </c>
      <c r="G431" s="278">
        <v>467.43333333333328</v>
      </c>
      <c r="H431" s="278">
        <v>488.23333333333323</v>
      </c>
      <c r="I431" s="278">
        <v>494.76666666666665</v>
      </c>
      <c r="J431" s="278">
        <v>498.63333333333321</v>
      </c>
      <c r="K431" s="276">
        <v>490.9</v>
      </c>
      <c r="L431" s="276">
        <v>480.5</v>
      </c>
      <c r="M431" s="276">
        <v>0.86670999999999998</v>
      </c>
    </row>
    <row r="432" spans="1:13">
      <c r="A432" s="267">
        <v>425</v>
      </c>
      <c r="B432" s="276" t="s">
        <v>3387</v>
      </c>
      <c r="C432" s="276">
        <v>306.89999999999998</v>
      </c>
      <c r="D432" s="278">
        <v>305.5</v>
      </c>
      <c r="E432" s="278">
        <v>302</v>
      </c>
      <c r="F432" s="278">
        <v>297.10000000000002</v>
      </c>
      <c r="G432" s="278">
        <v>293.60000000000002</v>
      </c>
      <c r="H432" s="278">
        <v>310.39999999999998</v>
      </c>
      <c r="I432" s="278">
        <v>313.89999999999998</v>
      </c>
      <c r="J432" s="278">
        <v>318.79999999999995</v>
      </c>
      <c r="K432" s="276">
        <v>309</v>
      </c>
      <c r="L432" s="276">
        <v>300.60000000000002</v>
      </c>
      <c r="M432" s="276">
        <v>5.4555800000000003</v>
      </c>
    </row>
    <row r="433" spans="1:13">
      <c r="A433" s="267">
        <v>426</v>
      </c>
      <c r="B433" s="276" t="s">
        <v>529</v>
      </c>
      <c r="C433" s="276">
        <v>1840.85</v>
      </c>
      <c r="D433" s="278">
        <v>1843.1000000000001</v>
      </c>
      <c r="E433" s="278">
        <v>1827.7500000000002</v>
      </c>
      <c r="F433" s="278">
        <v>1814.65</v>
      </c>
      <c r="G433" s="278">
        <v>1799.3000000000002</v>
      </c>
      <c r="H433" s="278">
        <v>1856.2000000000003</v>
      </c>
      <c r="I433" s="278">
        <v>1871.5500000000002</v>
      </c>
      <c r="J433" s="278">
        <v>1884.6500000000003</v>
      </c>
      <c r="K433" s="276">
        <v>1858.45</v>
      </c>
      <c r="L433" s="276">
        <v>1830</v>
      </c>
      <c r="M433" s="276">
        <v>0.76332999999999995</v>
      </c>
    </row>
    <row r="434" spans="1:13">
      <c r="A434" s="267">
        <v>427</v>
      </c>
      <c r="B434" s="276" t="s">
        <v>530</v>
      </c>
      <c r="C434" s="276">
        <v>553.54999999999995</v>
      </c>
      <c r="D434" s="278">
        <v>557.81666666666661</v>
      </c>
      <c r="E434" s="278">
        <v>545.73333333333323</v>
      </c>
      <c r="F434" s="278">
        <v>537.91666666666663</v>
      </c>
      <c r="G434" s="278">
        <v>525.83333333333326</v>
      </c>
      <c r="H434" s="278">
        <v>565.63333333333321</v>
      </c>
      <c r="I434" s="278">
        <v>577.7166666666667</v>
      </c>
      <c r="J434" s="278">
        <v>585.53333333333319</v>
      </c>
      <c r="K434" s="276">
        <v>569.9</v>
      </c>
      <c r="L434" s="276">
        <v>550</v>
      </c>
      <c r="M434" s="276">
        <v>3.1793800000000001</v>
      </c>
    </row>
    <row r="435" spans="1:13">
      <c r="A435" s="267">
        <v>428</v>
      </c>
      <c r="B435" s="276" t="s">
        <v>178</v>
      </c>
      <c r="C435" s="276">
        <v>571.35</v>
      </c>
      <c r="D435" s="278">
        <v>575.78333333333342</v>
      </c>
      <c r="E435" s="278">
        <v>565.26666666666688</v>
      </c>
      <c r="F435" s="278">
        <v>559.18333333333351</v>
      </c>
      <c r="G435" s="278">
        <v>548.66666666666697</v>
      </c>
      <c r="H435" s="278">
        <v>581.86666666666679</v>
      </c>
      <c r="I435" s="278">
        <v>592.38333333333344</v>
      </c>
      <c r="J435" s="278">
        <v>598.4666666666667</v>
      </c>
      <c r="K435" s="276">
        <v>586.29999999999995</v>
      </c>
      <c r="L435" s="276">
        <v>569.70000000000005</v>
      </c>
      <c r="M435" s="276">
        <v>90.259159999999994</v>
      </c>
    </row>
    <row r="436" spans="1:13">
      <c r="A436" s="267">
        <v>429</v>
      </c>
      <c r="B436" s="276" t="s">
        <v>531</v>
      </c>
      <c r="C436" s="276">
        <v>324.95</v>
      </c>
      <c r="D436" s="278">
        <v>323.68333333333334</v>
      </c>
      <c r="E436" s="278">
        <v>319.36666666666667</v>
      </c>
      <c r="F436" s="278">
        <v>313.78333333333336</v>
      </c>
      <c r="G436" s="278">
        <v>309.4666666666667</v>
      </c>
      <c r="H436" s="278">
        <v>329.26666666666665</v>
      </c>
      <c r="I436" s="278">
        <v>333.58333333333337</v>
      </c>
      <c r="J436" s="278">
        <v>339.16666666666663</v>
      </c>
      <c r="K436" s="276">
        <v>328</v>
      </c>
      <c r="L436" s="276">
        <v>318.10000000000002</v>
      </c>
      <c r="M436" s="276">
        <v>4.32646</v>
      </c>
    </row>
    <row r="437" spans="1:13">
      <c r="A437" s="267">
        <v>430</v>
      </c>
      <c r="B437" s="276" t="s">
        <v>179</v>
      </c>
      <c r="C437" s="276">
        <v>498.65</v>
      </c>
      <c r="D437" s="278">
        <v>503.75</v>
      </c>
      <c r="E437" s="278">
        <v>490</v>
      </c>
      <c r="F437" s="278">
        <v>481.35</v>
      </c>
      <c r="G437" s="278">
        <v>467.6</v>
      </c>
      <c r="H437" s="278">
        <v>512.4</v>
      </c>
      <c r="I437" s="278">
        <v>526.15</v>
      </c>
      <c r="J437" s="278">
        <v>534.79999999999995</v>
      </c>
      <c r="K437" s="276">
        <v>517.5</v>
      </c>
      <c r="L437" s="276">
        <v>495.1</v>
      </c>
      <c r="M437" s="276">
        <v>58.909990000000001</v>
      </c>
    </row>
    <row r="438" spans="1:13">
      <c r="A438" s="267">
        <v>431</v>
      </c>
      <c r="B438" s="276" t="s">
        <v>532</v>
      </c>
      <c r="C438" s="276">
        <v>199.4</v>
      </c>
      <c r="D438" s="278">
        <v>201.03333333333333</v>
      </c>
      <c r="E438" s="278">
        <v>197.46666666666667</v>
      </c>
      <c r="F438" s="278">
        <v>195.53333333333333</v>
      </c>
      <c r="G438" s="278">
        <v>191.96666666666667</v>
      </c>
      <c r="H438" s="278">
        <v>202.96666666666667</v>
      </c>
      <c r="I438" s="278">
        <v>206.53333333333333</v>
      </c>
      <c r="J438" s="278">
        <v>208.46666666666667</v>
      </c>
      <c r="K438" s="276">
        <v>204.6</v>
      </c>
      <c r="L438" s="276">
        <v>199.1</v>
      </c>
      <c r="M438" s="276">
        <v>0.86863999999999997</v>
      </c>
    </row>
    <row r="439" spans="1:13">
      <c r="A439" s="267">
        <v>432</v>
      </c>
      <c r="B439" s="276" t="s">
        <v>533</v>
      </c>
      <c r="C439" s="276">
        <v>1719.65</v>
      </c>
      <c r="D439" s="278">
        <v>1723.5</v>
      </c>
      <c r="E439" s="278">
        <v>1697.15</v>
      </c>
      <c r="F439" s="278">
        <v>1674.65</v>
      </c>
      <c r="G439" s="278">
        <v>1648.3000000000002</v>
      </c>
      <c r="H439" s="278">
        <v>1746</v>
      </c>
      <c r="I439" s="278">
        <v>1772.35</v>
      </c>
      <c r="J439" s="278">
        <v>1794.85</v>
      </c>
      <c r="K439" s="276">
        <v>1749.85</v>
      </c>
      <c r="L439" s="276">
        <v>1701</v>
      </c>
      <c r="M439" s="276">
        <v>0.26972000000000002</v>
      </c>
    </row>
    <row r="440" spans="1:13">
      <c r="A440" s="267">
        <v>433</v>
      </c>
      <c r="B440" s="276" t="s">
        <v>534</v>
      </c>
      <c r="C440" s="276">
        <v>4.5999999999999996</v>
      </c>
      <c r="D440" s="278">
        <v>4.5999999999999996</v>
      </c>
      <c r="E440" s="278">
        <v>4.5999999999999996</v>
      </c>
      <c r="F440" s="278">
        <v>4.5999999999999996</v>
      </c>
      <c r="G440" s="278">
        <v>4.5999999999999996</v>
      </c>
      <c r="H440" s="278">
        <v>4.5999999999999996</v>
      </c>
      <c r="I440" s="278">
        <v>4.5999999999999996</v>
      </c>
      <c r="J440" s="278">
        <v>4.5999999999999996</v>
      </c>
      <c r="K440" s="276">
        <v>4.5999999999999996</v>
      </c>
      <c r="L440" s="276">
        <v>4.5999999999999996</v>
      </c>
      <c r="M440" s="276">
        <v>58.210850000000001</v>
      </c>
    </row>
    <row r="441" spans="1:13">
      <c r="A441" s="267">
        <v>434</v>
      </c>
      <c r="B441" s="276" t="s">
        <v>535</v>
      </c>
      <c r="C441" s="276">
        <v>134.75</v>
      </c>
      <c r="D441" s="278">
        <v>135.41666666666666</v>
      </c>
      <c r="E441" s="278">
        <v>133.33333333333331</v>
      </c>
      <c r="F441" s="278">
        <v>131.91666666666666</v>
      </c>
      <c r="G441" s="278">
        <v>129.83333333333331</v>
      </c>
      <c r="H441" s="278">
        <v>136.83333333333331</v>
      </c>
      <c r="I441" s="278">
        <v>138.91666666666663</v>
      </c>
      <c r="J441" s="278">
        <v>140.33333333333331</v>
      </c>
      <c r="K441" s="276">
        <v>137.5</v>
      </c>
      <c r="L441" s="276">
        <v>134</v>
      </c>
      <c r="M441" s="276">
        <v>1.41788</v>
      </c>
    </row>
    <row r="442" spans="1:13">
      <c r="A442" s="267">
        <v>435</v>
      </c>
      <c r="B442" s="276" t="s">
        <v>2593</v>
      </c>
      <c r="C442" s="276">
        <v>266.89999999999998</v>
      </c>
      <c r="D442" s="278">
        <v>266.86666666666662</v>
      </c>
      <c r="E442" s="278">
        <v>263.23333333333323</v>
      </c>
      <c r="F442" s="278">
        <v>259.56666666666661</v>
      </c>
      <c r="G442" s="278">
        <v>255.93333333333322</v>
      </c>
      <c r="H442" s="278">
        <v>270.53333333333325</v>
      </c>
      <c r="I442" s="278">
        <v>274.16666666666657</v>
      </c>
      <c r="J442" s="278">
        <v>277.83333333333326</v>
      </c>
      <c r="K442" s="276">
        <v>270.5</v>
      </c>
      <c r="L442" s="276">
        <v>263.2</v>
      </c>
      <c r="M442" s="276">
        <v>1.89818</v>
      </c>
    </row>
    <row r="443" spans="1:13">
      <c r="A443" s="267">
        <v>436</v>
      </c>
      <c r="B443" s="276" t="s">
        <v>536</v>
      </c>
      <c r="C443" s="276">
        <v>930.4</v>
      </c>
      <c r="D443" s="278">
        <v>931.88333333333321</v>
      </c>
      <c r="E443" s="278">
        <v>924.96666666666647</v>
      </c>
      <c r="F443" s="278">
        <v>919.5333333333333</v>
      </c>
      <c r="G443" s="278">
        <v>912.61666666666656</v>
      </c>
      <c r="H443" s="278">
        <v>937.31666666666638</v>
      </c>
      <c r="I443" s="278">
        <v>944.23333333333312</v>
      </c>
      <c r="J443" s="278">
        <v>949.66666666666629</v>
      </c>
      <c r="K443" s="276">
        <v>938.8</v>
      </c>
      <c r="L443" s="276">
        <v>926.45</v>
      </c>
      <c r="M443" s="276">
        <v>0.59601000000000004</v>
      </c>
    </row>
    <row r="444" spans="1:13">
      <c r="A444" s="267">
        <v>437</v>
      </c>
      <c r="B444" s="276" t="s">
        <v>282</v>
      </c>
      <c r="C444" s="276">
        <v>617.9</v>
      </c>
      <c r="D444" s="278">
        <v>618.2833333333333</v>
      </c>
      <c r="E444" s="278">
        <v>611.61666666666656</v>
      </c>
      <c r="F444" s="278">
        <v>605.33333333333326</v>
      </c>
      <c r="G444" s="278">
        <v>598.66666666666652</v>
      </c>
      <c r="H444" s="278">
        <v>624.56666666666661</v>
      </c>
      <c r="I444" s="278">
        <v>631.23333333333335</v>
      </c>
      <c r="J444" s="278">
        <v>637.51666666666665</v>
      </c>
      <c r="K444" s="276">
        <v>624.95000000000005</v>
      </c>
      <c r="L444" s="276">
        <v>612</v>
      </c>
      <c r="M444" s="276">
        <v>5.64398</v>
      </c>
    </row>
    <row r="445" spans="1:13">
      <c r="A445" s="267">
        <v>438</v>
      </c>
      <c r="B445" s="276" t="s">
        <v>542</v>
      </c>
      <c r="C445" s="276">
        <v>48.4</v>
      </c>
      <c r="D445" s="278">
        <v>49.4</v>
      </c>
      <c r="E445" s="278">
        <v>46.5</v>
      </c>
      <c r="F445" s="278">
        <v>44.6</v>
      </c>
      <c r="G445" s="278">
        <v>41.7</v>
      </c>
      <c r="H445" s="278">
        <v>51.3</v>
      </c>
      <c r="I445" s="278">
        <v>54.199999999999989</v>
      </c>
      <c r="J445" s="278">
        <v>56.099999999999994</v>
      </c>
      <c r="K445" s="276">
        <v>52.3</v>
      </c>
      <c r="L445" s="276">
        <v>47.5</v>
      </c>
      <c r="M445" s="276">
        <v>58.418329999999997</v>
      </c>
    </row>
    <row r="446" spans="1:13">
      <c r="A446" s="267">
        <v>439</v>
      </c>
      <c r="B446" s="276" t="s">
        <v>2608</v>
      </c>
      <c r="C446" s="276">
        <v>11179.4</v>
      </c>
      <c r="D446" s="278">
        <v>11210.583333333334</v>
      </c>
      <c r="E446" s="278">
        <v>11063.166666666668</v>
      </c>
      <c r="F446" s="278">
        <v>10946.933333333334</v>
      </c>
      <c r="G446" s="278">
        <v>10799.516666666668</v>
      </c>
      <c r="H446" s="278">
        <v>11326.816666666668</v>
      </c>
      <c r="I446" s="278">
        <v>11474.233333333335</v>
      </c>
      <c r="J446" s="278">
        <v>11590.466666666667</v>
      </c>
      <c r="K446" s="276">
        <v>11358</v>
      </c>
      <c r="L446" s="276">
        <v>11094.35</v>
      </c>
      <c r="M446" s="276">
        <v>1.477E-2</v>
      </c>
    </row>
    <row r="447" spans="1:13">
      <c r="A447" s="267">
        <v>440</v>
      </c>
      <c r="B447" s="276" t="s">
        <v>2613</v>
      </c>
      <c r="C447" s="276">
        <v>1041.5</v>
      </c>
      <c r="D447" s="278">
        <v>1046.8333333333333</v>
      </c>
      <c r="E447" s="278">
        <v>1034.6666666666665</v>
      </c>
      <c r="F447" s="278">
        <v>1027.8333333333333</v>
      </c>
      <c r="G447" s="278">
        <v>1015.6666666666665</v>
      </c>
      <c r="H447" s="278">
        <v>1053.6666666666665</v>
      </c>
      <c r="I447" s="278">
        <v>1065.833333333333</v>
      </c>
      <c r="J447" s="278">
        <v>1072.6666666666665</v>
      </c>
      <c r="K447" s="276">
        <v>1059</v>
      </c>
      <c r="L447" s="276">
        <v>1040</v>
      </c>
      <c r="M447" s="276">
        <v>0.21017</v>
      </c>
    </row>
    <row r="448" spans="1:13">
      <c r="A448" s="267">
        <v>441</v>
      </c>
      <c r="B448" s="276" t="s">
        <v>3464</v>
      </c>
      <c r="C448" s="276">
        <v>577.29999999999995</v>
      </c>
      <c r="D448" s="278">
        <v>582.08333333333326</v>
      </c>
      <c r="E448" s="278">
        <v>570.76666666666654</v>
      </c>
      <c r="F448" s="278">
        <v>564.23333333333323</v>
      </c>
      <c r="G448" s="278">
        <v>552.91666666666652</v>
      </c>
      <c r="H448" s="278">
        <v>588.61666666666656</v>
      </c>
      <c r="I448" s="278">
        <v>599.93333333333317</v>
      </c>
      <c r="J448" s="278">
        <v>606.46666666666658</v>
      </c>
      <c r="K448" s="276">
        <v>593.4</v>
      </c>
      <c r="L448" s="276">
        <v>575.54999999999995</v>
      </c>
      <c r="M448" s="276">
        <v>36.082430000000002</v>
      </c>
    </row>
    <row r="449" spans="1:13">
      <c r="A449" s="267">
        <v>442</v>
      </c>
      <c r="B449" s="276" t="s">
        <v>182</v>
      </c>
      <c r="C449" s="276">
        <v>1630.65</v>
      </c>
      <c r="D449" s="278">
        <v>1637.4166666666667</v>
      </c>
      <c r="E449" s="278">
        <v>1615.8333333333335</v>
      </c>
      <c r="F449" s="278">
        <v>1601.0166666666667</v>
      </c>
      <c r="G449" s="278">
        <v>1579.4333333333334</v>
      </c>
      <c r="H449" s="278">
        <v>1652.2333333333336</v>
      </c>
      <c r="I449" s="278">
        <v>1673.8166666666671</v>
      </c>
      <c r="J449" s="278">
        <v>1688.6333333333337</v>
      </c>
      <c r="K449" s="276">
        <v>1659</v>
      </c>
      <c r="L449" s="276">
        <v>1622.6</v>
      </c>
      <c r="M449" s="276">
        <v>1.5463499999999999</v>
      </c>
    </row>
    <row r="450" spans="1:13">
      <c r="A450" s="267">
        <v>443</v>
      </c>
      <c r="B450" s="276" t="s">
        <v>543</v>
      </c>
      <c r="C450" s="276">
        <v>1009.9</v>
      </c>
      <c r="D450" s="278">
        <v>1013.6333333333333</v>
      </c>
      <c r="E450" s="278">
        <v>1000.2666666666667</v>
      </c>
      <c r="F450" s="278">
        <v>990.63333333333333</v>
      </c>
      <c r="G450" s="278">
        <v>977.26666666666665</v>
      </c>
      <c r="H450" s="278">
        <v>1023.2666666666667</v>
      </c>
      <c r="I450" s="278">
        <v>1036.6333333333332</v>
      </c>
      <c r="J450" s="278">
        <v>1046.2666666666667</v>
      </c>
      <c r="K450" s="276">
        <v>1027</v>
      </c>
      <c r="L450" s="276">
        <v>1004</v>
      </c>
      <c r="M450" s="276">
        <v>0.24676000000000001</v>
      </c>
    </row>
    <row r="451" spans="1:13">
      <c r="A451" s="267">
        <v>444</v>
      </c>
      <c r="B451" s="276" t="s">
        <v>183</v>
      </c>
      <c r="C451" s="276">
        <v>181.7</v>
      </c>
      <c r="D451" s="278">
        <v>182.11666666666667</v>
      </c>
      <c r="E451" s="278">
        <v>180.23333333333335</v>
      </c>
      <c r="F451" s="278">
        <v>178.76666666666668</v>
      </c>
      <c r="G451" s="278">
        <v>176.88333333333335</v>
      </c>
      <c r="H451" s="278">
        <v>183.58333333333334</v>
      </c>
      <c r="I451" s="278">
        <v>185.46666666666667</v>
      </c>
      <c r="J451" s="278">
        <v>186.93333333333334</v>
      </c>
      <c r="K451" s="276">
        <v>184</v>
      </c>
      <c r="L451" s="276">
        <v>180.65</v>
      </c>
      <c r="M451" s="276">
        <v>341.01954000000001</v>
      </c>
    </row>
    <row r="452" spans="1:13">
      <c r="A452" s="267">
        <v>445</v>
      </c>
      <c r="B452" s="276" t="s">
        <v>184</v>
      </c>
      <c r="C452" s="276">
        <v>76.45</v>
      </c>
      <c r="D452" s="278">
        <v>76.566666666666663</v>
      </c>
      <c r="E452" s="278">
        <v>76.083333333333329</v>
      </c>
      <c r="F452" s="278">
        <v>75.716666666666669</v>
      </c>
      <c r="G452" s="278">
        <v>75.233333333333334</v>
      </c>
      <c r="H452" s="278">
        <v>76.933333333333323</v>
      </c>
      <c r="I452" s="278">
        <v>77.416666666666671</v>
      </c>
      <c r="J452" s="278">
        <v>77.783333333333317</v>
      </c>
      <c r="K452" s="276">
        <v>77.05</v>
      </c>
      <c r="L452" s="276">
        <v>76.2</v>
      </c>
      <c r="M452" s="276">
        <v>28.506789999999999</v>
      </c>
    </row>
    <row r="453" spans="1:13">
      <c r="A453" s="267">
        <v>446</v>
      </c>
      <c r="B453" s="276" t="s">
        <v>185</v>
      </c>
      <c r="C453" s="276">
        <v>75.2</v>
      </c>
      <c r="D453" s="278">
        <v>75.516666666666666</v>
      </c>
      <c r="E453" s="278">
        <v>74.333333333333329</v>
      </c>
      <c r="F453" s="278">
        <v>73.466666666666669</v>
      </c>
      <c r="G453" s="278">
        <v>72.283333333333331</v>
      </c>
      <c r="H453" s="278">
        <v>76.383333333333326</v>
      </c>
      <c r="I453" s="278">
        <v>77.566666666666663</v>
      </c>
      <c r="J453" s="278">
        <v>78.433333333333323</v>
      </c>
      <c r="K453" s="276">
        <v>76.7</v>
      </c>
      <c r="L453" s="276">
        <v>74.650000000000006</v>
      </c>
      <c r="M453" s="276">
        <v>280.73185999999998</v>
      </c>
    </row>
    <row r="454" spans="1:13">
      <c r="A454" s="267">
        <v>447</v>
      </c>
      <c r="B454" s="276" t="s">
        <v>186</v>
      </c>
      <c r="C454" s="276">
        <v>635.29999999999995</v>
      </c>
      <c r="D454" s="278">
        <v>637.58333333333337</v>
      </c>
      <c r="E454" s="278">
        <v>629.16666666666674</v>
      </c>
      <c r="F454" s="278">
        <v>623.03333333333342</v>
      </c>
      <c r="G454" s="278">
        <v>614.61666666666679</v>
      </c>
      <c r="H454" s="278">
        <v>643.7166666666667</v>
      </c>
      <c r="I454" s="278">
        <v>652.13333333333344</v>
      </c>
      <c r="J454" s="278">
        <v>658.26666666666665</v>
      </c>
      <c r="K454" s="276">
        <v>646</v>
      </c>
      <c r="L454" s="276">
        <v>631.45000000000005</v>
      </c>
      <c r="M454" s="276">
        <v>79.651859999999999</v>
      </c>
    </row>
    <row r="455" spans="1:13">
      <c r="A455" s="267">
        <v>448</v>
      </c>
      <c r="B455" s="276" t="s">
        <v>2624</v>
      </c>
      <c r="C455" s="276">
        <v>39.1</v>
      </c>
      <c r="D455" s="278">
        <v>39.300000000000004</v>
      </c>
      <c r="E455" s="278">
        <v>38.650000000000006</v>
      </c>
      <c r="F455" s="278">
        <v>38.200000000000003</v>
      </c>
      <c r="G455" s="278">
        <v>37.550000000000004</v>
      </c>
      <c r="H455" s="278">
        <v>39.750000000000007</v>
      </c>
      <c r="I455" s="278">
        <v>40.4</v>
      </c>
      <c r="J455" s="278">
        <v>40.850000000000009</v>
      </c>
      <c r="K455" s="276">
        <v>39.950000000000003</v>
      </c>
      <c r="L455" s="276">
        <v>38.85</v>
      </c>
      <c r="M455" s="276">
        <v>19.164909999999999</v>
      </c>
    </row>
    <row r="456" spans="1:13">
      <c r="A456" s="267">
        <v>449</v>
      </c>
      <c r="B456" s="276" t="s">
        <v>537</v>
      </c>
      <c r="C456" s="276">
        <v>900</v>
      </c>
      <c r="D456" s="278">
        <v>894.2166666666667</v>
      </c>
      <c r="E456" s="278">
        <v>883.78333333333342</v>
      </c>
      <c r="F456" s="278">
        <v>867.56666666666672</v>
      </c>
      <c r="G456" s="278">
        <v>857.13333333333344</v>
      </c>
      <c r="H456" s="278">
        <v>910.43333333333339</v>
      </c>
      <c r="I456" s="278">
        <v>920.86666666666679</v>
      </c>
      <c r="J456" s="278">
        <v>937.08333333333337</v>
      </c>
      <c r="K456" s="276">
        <v>904.65</v>
      </c>
      <c r="L456" s="276">
        <v>878</v>
      </c>
      <c r="M456" s="276">
        <v>0.10375</v>
      </c>
    </row>
    <row r="457" spans="1:13">
      <c r="A457" s="267">
        <v>450</v>
      </c>
      <c r="B457" s="276" t="s">
        <v>538</v>
      </c>
      <c r="C457" s="276">
        <v>512</v>
      </c>
      <c r="D457" s="278">
        <v>510.33333333333331</v>
      </c>
      <c r="E457" s="278">
        <v>465.66666666666663</v>
      </c>
      <c r="F457" s="278">
        <v>419.33333333333331</v>
      </c>
      <c r="G457" s="278">
        <v>374.66666666666663</v>
      </c>
      <c r="H457" s="278">
        <v>556.66666666666663</v>
      </c>
      <c r="I457" s="278">
        <v>601.33333333333326</v>
      </c>
      <c r="J457" s="278">
        <v>647.66666666666663</v>
      </c>
      <c r="K457" s="276">
        <v>555</v>
      </c>
      <c r="L457" s="276">
        <v>464</v>
      </c>
      <c r="M457" s="276">
        <v>9.4991199999999996</v>
      </c>
    </row>
    <row r="458" spans="1:13">
      <c r="A458" s="267">
        <v>451</v>
      </c>
      <c r="B458" s="276" t="s">
        <v>187</v>
      </c>
      <c r="C458" s="276">
        <v>2838.2</v>
      </c>
      <c r="D458" s="278">
        <v>2832.2999999999997</v>
      </c>
      <c r="E458" s="278">
        <v>2810.8999999999996</v>
      </c>
      <c r="F458" s="278">
        <v>2783.6</v>
      </c>
      <c r="G458" s="278">
        <v>2762.2</v>
      </c>
      <c r="H458" s="278">
        <v>2859.5999999999995</v>
      </c>
      <c r="I458" s="278">
        <v>2881</v>
      </c>
      <c r="J458" s="278">
        <v>2908.2999999999993</v>
      </c>
      <c r="K458" s="276">
        <v>2853.7</v>
      </c>
      <c r="L458" s="276">
        <v>2805</v>
      </c>
      <c r="M458" s="276">
        <v>28.634599999999999</v>
      </c>
    </row>
    <row r="459" spans="1:13">
      <c r="A459" s="267">
        <v>452</v>
      </c>
      <c r="B459" s="276" t="s">
        <v>544</v>
      </c>
      <c r="C459" s="276">
        <v>2562</v>
      </c>
      <c r="D459" s="278">
        <v>2579.8166666666666</v>
      </c>
      <c r="E459" s="278">
        <v>2533.1833333333334</v>
      </c>
      <c r="F459" s="278">
        <v>2504.3666666666668</v>
      </c>
      <c r="G459" s="278">
        <v>2457.7333333333336</v>
      </c>
      <c r="H459" s="278">
        <v>2608.6333333333332</v>
      </c>
      <c r="I459" s="278">
        <v>2655.2666666666664</v>
      </c>
      <c r="J459" s="278">
        <v>2684.083333333333</v>
      </c>
      <c r="K459" s="276">
        <v>2626.45</v>
      </c>
      <c r="L459" s="276">
        <v>2551</v>
      </c>
      <c r="M459" s="276">
        <v>0.26547999999999999</v>
      </c>
    </row>
    <row r="460" spans="1:13">
      <c r="A460" s="267">
        <v>453</v>
      </c>
      <c r="B460" s="276" t="s">
        <v>188</v>
      </c>
      <c r="C460" s="276">
        <v>930.1</v>
      </c>
      <c r="D460" s="278">
        <v>925.08333333333337</v>
      </c>
      <c r="E460" s="278">
        <v>917.41666666666674</v>
      </c>
      <c r="F460" s="278">
        <v>904.73333333333335</v>
      </c>
      <c r="G460" s="278">
        <v>897.06666666666672</v>
      </c>
      <c r="H460" s="278">
        <v>937.76666666666677</v>
      </c>
      <c r="I460" s="278">
        <v>945.43333333333351</v>
      </c>
      <c r="J460" s="278">
        <v>958.11666666666679</v>
      </c>
      <c r="K460" s="276">
        <v>932.75</v>
      </c>
      <c r="L460" s="276">
        <v>912.4</v>
      </c>
      <c r="M460" s="276">
        <v>27.0657</v>
      </c>
    </row>
    <row r="461" spans="1:13">
      <c r="A461" s="267">
        <v>454</v>
      </c>
      <c r="B461" s="276" t="s">
        <v>546</v>
      </c>
      <c r="C461" s="276">
        <v>950.85</v>
      </c>
      <c r="D461" s="278">
        <v>934.79999999999984</v>
      </c>
      <c r="E461" s="278">
        <v>903.09999999999968</v>
      </c>
      <c r="F461" s="278">
        <v>855.3499999999998</v>
      </c>
      <c r="G461" s="278">
        <v>823.64999999999964</v>
      </c>
      <c r="H461" s="278">
        <v>982.54999999999973</v>
      </c>
      <c r="I461" s="278">
        <v>1014.2499999999998</v>
      </c>
      <c r="J461" s="278">
        <v>1061.9999999999998</v>
      </c>
      <c r="K461" s="276">
        <v>966.5</v>
      </c>
      <c r="L461" s="276">
        <v>887.05</v>
      </c>
      <c r="M461" s="276">
        <v>1.2867900000000001</v>
      </c>
    </row>
    <row r="462" spans="1:13">
      <c r="A462" s="267">
        <v>455</v>
      </c>
      <c r="B462" s="276" t="s">
        <v>547</v>
      </c>
      <c r="C462" s="276">
        <v>963.75</v>
      </c>
      <c r="D462" s="278">
        <v>982.81666666666661</v>
      </c>
      <c r="E462" s="278">
        <v>933.63333333333321</v>
      </c>
      <c r="F462" s="278">
        <v>903.51666666666665</v>
      </c>
      <c r="G462" s="278">
        <v>854.33333333333326</v>
      </c>
      <c r="H462" s="278">
        <v>1012.9333333333332</v>
      </c>
      <c r="I462" s="278">
        <v>1062.1166666666666</v>
      </c>
      <c r="J462" s="278">
        <v>1092.2333333333331</v>
      </c>
      <c r="K462" s="276">
        <v>1032</v>
      </c>
      <c r="L462" s="276">
        <v>952.7</v>
      </c>
      <c r="M462" s="276">
        <v>3.4543599999999999</v>
      </c>
    </row>
    <row r="463" spans="1:13">
      <c r="A463" s="267">
        <v>456</v>
      </c>
      <c r="B463" s="276" t="s">
        <v>552</v>
      </c>
      <c r="C463" s="276">
        <v>813.4</v>
      </c>
      <c r="D463" s="278">
        <v>818.75</v>
      </c>
      <c r="E463" s="278">
        <v>804.65</v>
      </c>
      <c r="F463" s="278">
        <v>795.9</v>
      </c>
      <c r="G463" s="278">
        <v>781.8</v>
      </c>
      <c r="H463" s="278">
        <v>827.5</v>
      </c>
      <c r="I463" s="278">
        <v>841.59999999999991</v>
      </c>
      <c r="J463" s="278">
        <v>850.35</v>
      </c>
      <c r="K463" s="276">
        <v>832.85</v>
      </c>
      <c r="L463" s="276">
        <v>810</v>
      </c>
      <c r="M463" s="276">
        <v>0.25191000000000002</v>
      </c>
    </row>
    <row r="464" spans="1:13">
      <c r="A464" s="267">
        <v>457</v>
      </c>
      <c r="B464" s="276" t="s">
        <v>548</v>
      </c>
      <c r="C464" s="276">
        <v>48.8</v>
      </c>
      <c r="D464" s="278">
        <v>48.949999999999996</v>
      </c>
      <c r="E464" s="278">
        <v>47.949999999999989</v>
      </c>
      <c r="F464" s="278">
        <v>47.099999999999994</v>
      </c>
      <c r="G464" s="278">
        <v>46.099999999999987</v>
      </c>
      <c r="H464" s="278">
        <v>49.79999999999999</v>
      </c>
      <c r="I464" s="278">
        <v>50.800000000000004</v>
      </c>
      <c r="J464" s="278">
        <v>51.649999999999991</v>
      </c>
      <c r="K464" s="276">
        <v>49.95</v>
      </c>
      <c r="L464" s="276">
        <v>48.1</v>
      </c>
      <c r="M464" s="276">
        <v>8.3560800000000004</v>
      </c>
    </row>
    <row r="465" spans="1:13">
      <c r="A465" s="267">
        <v>458</v>
      </c>
      <c r="B465" s="276" t="s">
        <v>549</v>
      </c>
      <c r="C465" s="276">
        <v>1086.2</v>
      </c>
      <c r="D465" s="278">
        <v>1091.3666666666668</v>
      </c>
      <c r="E465" s="278">
        <v>1077.8333333333335</v>
      </c>
      <c r="F465" s="278">
        <v>1069.4666666666667</v>
      </c>
      <c r="G465" s="278">
        <v>1055.9333333333334</v>
      </c>
      <c r="H465" s="278">
        <v>1099.7333333333336</v>
      </c>
      <c r="I465" s="278">
        <v>1113.2666666666669</v>
      </c>
      <c r="J465" s="278">
        <v>1121.6333333333337</v>
      </c>
      <c r="K465" s="276">
        <v>1104.9000000000001</v>
      </c>
      <c r="L465" s="276">
        <v>1083</v>
      </c>
      <c r="M465" s="276">
        <v>0.37486000000000003</v>
      </c>
    </row>
    <row r="466" spans="1:13">
      <c r="A466" s="267">
        <v>459</v>
      </c>
      <c r="B466" s="276" t="s">
        <v>189</v>
      </c>
      <c r="C466" s="276">
        <v>1501.95</v>
      </c>
      <c r="D466" s="278">
        <v>1504.75</v>
      </c>
      <c r="E466" s="278">
        <v>1489.5</v>
      </c>
      <c r="F466" s="278">
        <v>1477.05</v>
      </c>
      <c r="G466" s="278">
        <v>1461.8</v>
      </c>
      <c r="H466" s="278">
        <v>1517.2</v>
      </c>
      <c r="I466" s="278">
        <v>1532.45</v>
      </c>
      <c r="J466" s="278">
        <v>1544.9</v>
      </c>
      <c r="K466" s="276">
        <v>1520</v>
      </c>
      <c r="L466" s="276">
        <v>1492.3</v>
      </c>
      <c r="M466" s="276">
        <v>19.5123</v>
      </c>
    </row>
    <row r="467" spans="1:13">
      <c r="A467" s="267">
        <v>460</v>
      </c>
      <c r="B467" s="244" t="s">
        <v>190</v>
      </c>
      <c r="C467" s="276">
        <v>2760.55</v>
      </c>
      <c r="D467" s="278">
        <v>2768.5166666666664</v>
      </c>
      <c r="E467" s="278">
        <v>2742.0333333333328</v>
      </c>
      <c r="F467" s="278">
        <v>2723.5166666666664</v>
      </c>
      <c r="G467" s="278">
        <v>2697.0333333333328</v>
      </c>
      <c r="H467" s="278">
        <v>2787.0333333333328</v>
      </c>
      <c r="I467" s="278">
        <v>2813.5166666666664</v>
      </c>
      <c r="J467" s="278">
        <v>2832.0333333333328</v>
      </c>
      <c r="K467" s="276">
        <v>2795</v>
      </c>
      <c r="L467" s="276">
        <v>2750</v>
      </c>
      <c r="M467" s="276">
        <v>2.9013800000000001</v>
      </c>
    </row>
    <row r="468" spans="1:13">
      <c r="A468" s="267">
        <v>461</v>
      </c>
      <c r="B468" s="244" t="s">
        <v>191</v>
      </c>
      <c r="C468" s="276">
        <v>326.35000000000002</v>
      </c>
      <c r="D468" s="278">
        <v>327.88333333333338</v>
      </c>
      <c r="E468" s="278">
        <v>323.66666666666674</v>
      </c>
      <c r="F468" s="278">
        <v>320.98333333333335</v>
      </c>
      <c r="G468" s="278">
        <v>316.76666666666671</v>
      </c>
      <c r="H468" s="278">
        <v>330.56666666666678</v>
      </c>
      <c r="I468" s="278">
        <v>334.78333333333336</v>
      </c>
      <c r="J468" s="278">
        <v>337.46666666666681</v>
      </c>
      <c r="K468" s="276">
        <v>332.1</v>
      </c>
      <c r="L468" s="276">
        <v>325.2</v>
      </c>
      <c r="M468" s="276">
        <v>12.71862</v>
      </c>
    </row>
    <row r="469" spans="1:13">
      <c r="A469" s="267">
        <v>462</v>
      </c>
      <c r="B469" s="244" t="s">
        <v>550</v>
      </c>
      <c r="C469" s="276">
        <v>701.2</v>
      </c>
      <c r="D469" s="278">
        <v>706.80000000000007</v>
      </c>
      <c r="E469" s="278">
        <v>692.60000000000014</v>
      </c>
      <c r="F469" s="278">
        <v>684.00000000000011</v>
      </c>
      <c r="G469" s="278">
        <v>669.80000000000018</v>
      </c>
      <c r="H469" s="278">
        <v>715.40000000000009</v>
      </c>
      <c r="I469" s="278">
        <v>729.60000000000014</v>
      </c>
      <c r="J469" s="278">
        <v>738.2</v>
      </c>
      <c r="K469" s="276">
        <v>721</v>
      </c>
      <c r="L469" s="276">
        <v>698.2</v>
      </c>
      <c r="M469" s="276">
        <v>10.15681</v>
      </c>
    </row>
    <row r="470" spans="1:13">
      <c r="A470" s="267">
        <v>463</v>
      </c>
      <c r="B470" s="244" t="s">
        <v>551</v>
      </c>
      <c r="C470" s="276">
        <v>9.65</v>
      </c>
      <c r="D470" s="278">
        <v>9.7333333333333343</v>
      </c>
      <c r="E470" s="278">
        <v>9.5166666666666693</v>
      </c>
      <c r="F470" s="278">
        <v>9.3833333333333346</v>
      </c>
      <c r="G470" s="278">
        <v>9.1666666666666696</v>
      </c>
      <c r="H470" s="278">
        <v>9.8666666666666689</v>
      </c>
      <c r="I470" s="278">
        <v>10.083333333333334</v>
      </c>
      <c r="J470" s="278">
        <v>10.216666666666669</v>
      </c>
      <c r="K470" s="276">
        <v>9.9499999999999993</v>
      </c>
      <c r="L470" s="276">
        <v>9.6</v>
      </c>
      <c r="M470" s="276">
        <v>87.869510000000005</v>
      </c>
    </row>
    <row r="471" spans="1:13">
      <c r="A471" s="267">
        <v>464</v>
      </c>
      <c r="B471" s="244" t="s">
        <v>539</v>
      </c>
      <c r="C471" s="276">
        <v>5817.05</v>
      </c>
      <c r="D471" s="278">
        <v>5785.7666666666664</v>
      </c>
      <c r="E471" s="278">
        <v>5746.5333333333328</v>
      </c>
      <c r="F471" s="278">
        <v>5676.0166666666664</v>
      </c>
      <c r="G471" s="278">
        <v>5636.7833333333328</v>
      </c>
      <c r="H471" s="278">
        <v>5856.2833333333328</v>
      </c>
      <c r="I471" s="278">
        <v>5895.5166666666664</v>
      </c>
      <c r="J471" s="278">
        <v>5966.0333333333328</v>
      </c>
      <c r="K471" s="276">
        <v>5825</v>
      </c>
      <c r="L471" s="276">
        <v>5715.25</v>
      </c>
      <c r="M471" s="276">
        <v>5.2200000000000003E-2</v>
      </c>
    </row>
    <row r="472" spans="1:13">
      <c r="A472" s="267">
        <v>465</v>
      </c>
      <c r="B472" s="244" t="s">
        <v>541</v>
      </c>
      <c r="C472" s="276">
        <v>32.15</v>
      </c>
      <c r="D472" s="278">
        <v>32.766666666666666</v>
      </c>
      <c r="E472" s="278">
        <v>31.383333333333333</v>
      </c>
      <c r="F472" s="278">
        <v>30.616666666666667</v>
      </c>
      <c r="G472" s="278">
        <v>29.233333333333334</v>
      </c>
      <c r="H472" s="278">
        <v>33.533333333333331</v>
      </c>
      <c r="I472" s="278">
        <v>34.916666666666657</v>
      </c>
      <c r="J472" s="278">
        <v>35.68333333333333</v>
      </c>
      <c r="K472" s="276">
        <v>34.15</v>
      </c>
      <c r="L472" s="276">
        <v>32</v>
      </c>
      <c r="M472" s="276">
        <v>182.53384</v>
      </c>
    </row>
    <row r="473" spans="1:13">
      <c r="A473" s="267">
        <v>466</v>
      </c>
      <c r="B473" s="244" t="s">
        <v>192</v>
      </c>
      <c r="C473" s="276">
        <v>490.05</v>
      </c>
      <c r="D473" s="278">
        <v>492.43333333333334</v>
      </c>
      <c r="E473" s="278">
        <v>484.81666666666666</v>
      </c>
      <c r="F473" s="276">
        <v>479.58333333333331</v>
      </c>
      <c r="G473" s="278">
        <v>471.96666666666664</v>
      </c>
      <c r="H473" s="278">
        <v>497.66666666666669</v>
      </c>
      <c r="I473" s="276">
        <v>505.28333333333336</v>
      </c>
      <c r="J473" s="278">
        <v>510.51666666666671</v>
      </c>
      <c r="K473" s="278">
        <v>500.05</v>
      </c>
      <c r="L473" s="276">
        <v>487.2</v>
      </c>
      <c r="M473" s="278">
        <v>28.458030000000001</v>
      </c>
    </row>
    <row r="474" spans="1:13">
      <c r="A474" s="267">
        <v>467</v>
      </c>
      <c r="B474" s="244" t="s">
        <v>540</v>
      </c>
      <c r="C474" s="276">
        <v>216.6</v>
      </c>
      <c r="D474" s="278">
        <v>216.85</v>
      </c>
      <c r="E474" s="278">
        <v>214.75</v>
      </c>
      <c r="F474" s="276">
        <v>212.9</v>
      </c>
      <c r="G474" s="278">
        <v>210.8</v>
      </c>
      <c r="H474" s="278">
        <v>218.7</v>
      </c>
      <c r="I474" s="276">
        <v>220.79999999999995</v>
      </c>
      <c r="J474" s="278">
        <v>222.64999999999998</v>
      </c>
      <c r="K474" s="278">
        <v>218.95</v>
      </c>
      <c r="L474" s="276">
        <v>215</v>
      </c>
      <c r="M474" s="278">
        <v>1.19899</v>
      </c>
    </row>
    <row r="475" spans="1:13">
      <c r="A475" s="267">
        <v>468</v>
      </c>
      <c r="B475" s="244" t="s">
        <v>193</v>
      </c>
      <c r="C475" s="244">
        <v>1144.2</v>
      </c>
      <c r="D475" s="288">
        <v>1150.3166666666666</v>
      </c>
      <c r="E475" s="288">
        <v>1126.8333333333333</v>
      </c>
      <c r="F475" s="288">
        <v>1109.4666666666667</v>
      </c>
      <c r="G475" s="288">
        <v>1085.9833333333333</v>
      </c>
      <c r="H475" s="288">
        <v>1167.6833333333332</v>
      </c>
      <c r="I475" s="288">
        <v>1191.1666666666667</v>
      </c>
      <c r="J475" s="288">
        <v>1208.5333333333331</v>
      </c>
      <c r="K475" s="288">
        <v>1173.8</v>
      </c>
      <c r="L475" s="288">
        <v>1132.95</v>
      </c>
      <c r="M475" s="288">
        <v>6.4705599999999999</v>
      </c>
    </row>
    <row r="476" spans="1:13">
      <c r="A476" s="267">
        <v>469</v>
      </c>
      <c r="B476" s="244" t="s">
        <v>553</v>
      </c>
      <c r="C476" s="244">
        <v>12.95</v>
      </c>
      <c r="D476" s="288">
        <v>13</v>
      </c>
      <c r="E476" s="288">
        <v>12.85</v>
      </c>
      <c r="F476" s="288">
        <v>12.75</v>
      </c>
      <c r="G476" s="288">
        <v>12.6</v>
      </c>
      <c r="H476" s="288">
        <v>13.1</v>
      </c>
      <c r="I476" s="288">
        <v>13.249999999999998</v>
      </c>
      <c r="J476" s="288">
        <v>13.35</v>
      </c>
      <c r="K476" s="288">
        <v>13.15</v>
      </c>
      <c r="L476" s="288">
        <v>12.9</v>
      </c>
      <c r="M476" s="288">
        <v>16.238710000000001</v>
      </c>
    </row>
    <row r="477" spans="1:13">
      <c r="A477" s="267">
        <v>470</v>
      </c>
      <c r="B477" s="244" t="s">
        <v>554</v>
      </c>
      <c r="C477" s="288">
        <v>387.8</v>
      </c>
      <c r="D477" s="288">
        <v>391.59999999999997</v>
      </c>
      <c r="E477" s="288">
        <v>383.19999999999993</v>
      </c>
      <c r="F477" s="288">
        <v>378.59999999999997</v>
      </c>
      <c r="G477" s="288">
        <v>370.19999999999993</v>
      </c>
      <c r="H477" s="288">
        <v>396.19999999999993</v>
      </c>
      <c r="I477" s="288">
        <v>404.59999999999991</v>
      </c>
      <c r="J477" s="288">
        <v>409.19999999999993</v>
      </c>
      <c r="K477" s="288">
        <v>400</v>
      </c>
      <c r="L477" s="288">
        <v>387</v>
      </c>
      <c r="M477" s="288">
        <v>0.93103999999999998</v>
      </c>
    </row>
    <row r="478" spans="1:13">
      <c r="A478" s="267">
        <v>471</v>
      </c>
      <c r="B478" s="244" t="s">
        <v>194</v>
      </c>
      <c r="C478" s="288">
        <v>289.8</v>
      </c>
      <c r="D478" s="288">
        <v>291.40000000000003</v>
      </c>
      <c r="E478" s="288">
        <v>286.85000000000008</v>
      </c>
      <c r="F478" s="288">
        <v>283.90000000000003</v>
      </c>
      <c r="G478" s="288">
        <v>279.35000000000008</v>
      </c>
      <c r="H478" s="288">
        <v>294.35000000000008</v>
      </c>
      <c r="I478" s="288">
        <v>298.90000000000003</v>
      </c>
      <c r="J478" s="288">
        <v>301.85000000000008</v>
      </c>
      <c r="K478" s="288">
        <v>295.95</v>
      </c>
      <c r="L478" s="288">
        <v>288.45</v>
      </c>
      <c r="M478" s="288">
        <v>6.10609</v>
      </c>
    </row>
    <row r="479" spans="1:13">
      <c r="A479" s="267">
        <v>472</v>
      </c>
      <c r="B479" s="244" t="s">
        <v>3098</v>
      </c>
      <c r="C479" s="288">
        <v>39.700000000000003</v>
      </c>
      <c r="D479" s="288">
        <v>39.916666666666664</v>
      </c>
      <c r="E479" s="288">
        <v>39.383333333333326</v>
      </c>
      <c r="F479" s="288">
        <v>39.066666666666663</v>
      </c>
      <c r="G479" s="288">
        <v>38.533333333333324</v>
      </c>
      <c r="H479" s="288">
        <v>40.233333333333327</v>
      </c>
      <c r="I479" s="288">
        <v>40.766666666666673</v>
      </c>
      <c r="J479" s="288">
        <v>41.083333333333329</v>
      </c>
      <c r="K479" s="288">
        <v>40.450000000000003</v>
      </c>
      <c r="L479" s="288">
        <v>39.6</v>
      </c>
      <c r="M479" s="288">
        <v>35.747929999999997</v>
      </c>
    </row>
    <row r="480" spans="1:13">
      <c r="A480" s="267">
        <v>473</v>
      </c>
      <c r="B480" s="244" t="s">
        <v>195</v>
      </c>
      <c r="C480" s="288">
        <v>5171.8</v>
      </c>
      <c r="D480" s="288">
        <v>5172.4666666666662</v>
      </c>
      <c r="E480" s="288">
        <v>5125.9333333333325</v>
      </c>
      <c r="F480" s="288">
        <v>5080.0666666666666</v>
      </c>
      <c r="G480" s="288">
        <v>5033.5333333333328</v>
      </c>
      <c r="H480" s="288">
        <v>5218.3333333333321</v>
      </c>
      <c r="I480" s="288">
        <v>5264.8666666666668</v>
      </c>
      <c r="J480" s="288">
        <v>5310.7333333333318</v>
      </c>
      <c r="K480" s="288">
        <v>5219</v>
      </c>
      <c r="L480" s="288">
        <v>5126.6000000000004</v>
      </c>
      <c r="M480" s="288">
        <v>8.3493499999999994</v>
      </c>
    </row>
    <row r="481" spans="1:13">
      <c r="A481" s="267">
        <v>474</v>
      </c>
      <c r="B481" s="244" t="s">
        <v>196</v>
      </c>
      <c r="C481" s="288">
        <v>31.95</v>
      </c>
      <c r="D481" s="288">
        <v>32.199999999999996</v>
      </c>
      <c r="E481" s="288">
        <v>31.499999999999993</v>
      </c>
      <c r="F481" s="288">
        <v>31.049999999999997</v>
      </c>
      <c r="G481" s="288">
        <v>30.349999999999994</v>
      </c>
      <c r="H481" s="288">
        <v>32.649999999999991</v>
      </c>
      <c r="I481" s="288">
        <v>33.349999999999994</v>
      </c>
      <c r="J481" s="288">
        <v>33.79999999999999</v>
      </c>
      <c r="K481" s="288">
        <v>32.9</v>
      </c>
      <c r="L481" s="288">
        <v>31.75</v>
      </c>
      <c r="M481" s="288">
        <v>70.539109999999994</v>
      </c>
    </row>
    <row r="482" spans="1:13">
      <c r="A482" s="267">
        <v>475</v>
      </c>
      <c r="B482" s="244" t="s">
        <v>197</v>
      </c>
      <c r="C482" s="288">
        <v>455.4</v>
      </c>
      <c r="D482" s="288">
        <v>458.33333333333331</v>
      </c>
      <c r="E482" s="288">
        <v>450.26666666666665</v>
      </c>
      <c r="F482" s="288">
        <v>445.13333333333333</v>
      </c>
      <c r="G482" s="288">
        <v>437.06666666666666</v>
      </c>
      <c r="H482" s="288">
        <v>463.46666666666664</v>
      </c>
      <c r="I482" s="288">
        <v>471.53333333333336</v>
      </c>
      <c r="J482" s="288">
        <v>476.66666666666663</v>
      </c>
      <c r="K482" s="288">
        <v>466.4</v>
      </c>
      <c r="L482" s="288">
        <v>453.2</v>
      </c>
      <c r="M482" s="288">
        <v>73.628249999999994</v>
      </c>
    </row>
    <row r="483" spans="1:13">
      <c r="A483" s="267">
        <v>476</v>
      </c>
      <c r="B483" s="244" t="s">
        <v>560</v>
      </c>
      <c r="C483" s="288">
        <v>2161.4</v>
      </c>
      <c r="D483" s="288">
        <v>2168.7999999999997</v>
      </c>
      <c r="E483" s="288">
        <v>2142.5999999999995</v>
      </c>
      <c r="F483" s="288">
        <v>2123.7999999999997</v>
      </c>
      <c r="G483" s="288">
        <v>2097.5999999999995</v>
      </c>
      <c r="H483" s="288">
        <v>2187.5999999999995</v>
      </c>
      <c r="I483" s="288">
        <v>2213.7999999999993</v>
      </c>
      <c r="J483" s="288">
        <v>2232.5999999999995</v>
      </c>
      <c r="K483" s="288">
        <v>2195</v>
      </c>
      <c r="L483" s="288">
        <v>2150</v>
      </c>
      <c r="M483" s="288">
        <v>0.15701999999999999</v>
      </c>
    </row>
    <row r="484" spans="1:13">
      <c r="A484" s="267">
        <v>477</v>
      </c>
      <c r="B484" s="244" t="s">
        <v>561</v>
      </c>
      <c r="C484" s="288">
        <v>55.35</v>
      </c>
      <c r="D484" s="288">
        <v>54.116666666666667</v>
      </c>
      <c r="E484" s="288">
        <v>51.483333333333334</v>
      </c>
      <c r="F484" s="288">
        <v>47.616666666666667</v>
      </c>
      <c r="G484" s="288">
        <v>44.983333333333334</v>
      </c>
      <c r="H484" s="288">
        <v>57.983333333333334</v>
      </c>
      <c r="I484" s="288">
        <v>60.616666666666674</v>
      </c>
      <c r="J484" s="288">
        <v>64.483333333333334</v>
      </c>
      <c r="K484" s="288">
        <v>56.75</v>
      </c>
      <c r="L484" s="288">
        <v>50.25</v>
      </c>
      <c r="M484" s="288">
        <v>113.98627</v>
      </c>
    </row>
    <row r="485" spans="1:13">
      <c r="A485" s="267">
        <v>478</v>
      </c>
      <c r="B485" s="244" t="s">
        <v>285</v>
      </c>
      <c r="C485" s="288">
        <v>389.75</v>
      </c>
      <c r="D485" s="288">
        <v>393.25</v>
      </c>
      <c r="E485" s="288">
        <v>382</v>
      </c>
      <c r="F485" s="288">
        <v>374.25</v>
      </c>
      <c r="G485" s="288">
        <v>363</v>
      </c>
      <c r="H485" s="288">
        <v>401</v>
      </c>
      <c r="I485" s="288">
        <v>412.25</v>
      </c>
      <c r="J485" s="288">
        <v>420</v>
      </c>
      <c r="K485" s="288">
        <v>404.5</v>
      </c>
      <c r="L485" s="288">
        <v>385.5</v>
      </c>
      <c r="M485" s="288">
        <v>1.15845</v>
      </c>
    </row>
    <row r="486" spans="1:13">
      <c r="A486" s="267">
        <v>479</v>
      </c>
      <c r="B486" s="244" t="s">
        <v>563</v>
      </c>
      <c r="C486" s="288">
        <v>981.25</v>
      </c>
      <c r="D486" s="288">
        <v>981.2833333333333</v>
      </c>
      <c r="E486" s="288">
        <v>962.81666666666661</v>
      </c>
      <c r="F486" s="288">
        <v>944.38333333333333</v>
      </c>
      <c r="G486" s="288">
        <v>925.91666666666663</v>
      </c>
      <c r="H486" s="288">
        <v>999.71666666666658</v>
      </c>
      <c r="I486" s="288">
        <v>1018.1833333333333</v>
      </c>
      <c r="J486" s="288">
        <v>1036.6166666666666</v>
      </c>
      <c r="K486" s="288">
        <v>999.75</v>
      </c>
      <c r="L486" s="288">
        <v>962.85</v>
      </c>
      <c r="M486" s="288">
        <v>7.4511200000000004</v>
      </c>
    </row>
    <row r="487" spans="1:13">
      <c r="A487" s="267">
        <v>480</v>
      </c>
      <c r="B487" s="244" t="s">
        <v>564</v>
      </c>
      <c r="C487" s="288">
        <v>1692.4</v>
      </c>
      <c r="D487" s="288">
        <v>1700.6333333333332</v>
      </c>
      <c r="E487" s="288">
        <v>1678.7666666666664</v>
      </c>
      <c r="F487" s="288">
        <v>1665.1333333333332</v>
      </c>
      <c r="G487" s="288">
        <v>1643.2666666666664</v>
      </c>
      <c r="H487" s="288">
        <v>1714.2666666666664</v>
      </c>
      <c r="I487" s="288">
        <v>1736.1333333333332</v>
      </c>
      <c r="J487" s="288">
        <v>1749.7666666666664</v>
      </c>
      <c r="K487" s="288">
        <v>1722.5</v>
      </c>
      <c r="L487" s="288">
        <v>1687</v>
      </c>
      <c r="M487" s="288">
        <v>0.37385000000000002</v>
      </c>
    </row>
    <row r="488" spans="1:13">
      <c r="A488" s="267">
        <v>481</v>
      </c>
      <c r="B488" s="244" t="s">
        <v>2780</v>
      </c>
      <c r="C488" s="288">
        <v>1060.3</v>
      </c>
      <c r="D488" s="288">
        <v>1067.1000000000001</v>
      </c>
      <c r="E488" s="288">
        <v>1044.2000000000003</v>
      </c>
      <c r="F488" s="288">
        <v>1028.1000000000001</v>
      </c>
      <c r="G488" s="288">
        <v>1005.2000000000003</v>
      </c>
      <c r="H488" s="288">
        <v>1083.2000000000003</v>
      </c>
      <c r="I488" s="288">
        <v>1106.1000000000004</v>
      </c>
      <c r="J488" s="288">
        <v>1122.2000000000003</v>
      </c>
      <c r="K488" s="288">
        <v>1090</v>
      </c>
      <c r="L488" s="288">
        <v>1051</v>
      </c>
      <c r="M488" s="288">
        <v>5.4460000000000001E-2</v>
      </c>
    </row>
    <row r="489" spans="1:13">
      <c r="A489" s="267">
        <v>482</v>
      </c>
      <c r="B489" s="244" t="s">
        <v>284</v>
      </c>
      <c r="C489" s="288">
        <v>194.95</v>
      </c>
      <c r="D489" s="288">
        <v>195.71666666666667</v>
      </c>
      <c r="E489" s="288">
        <v>193.23333333333335</v>
      </c>
      <c r="F489" s="288">
        <v>191.51666666666668</v>
      </c>
      <c r="G489" s="288">
        <v>189.03333333333336</v>
      </c>
      <c r="H489" s="288">
        <v>197.43333333333334</v>
      </c>
      <c r="I489" s="288">
        <v>199.91666666666663</v>
      </c>
      <c r="J489" s="288">
        <v>201.63333333333333</v>
      </c>
      <c r="K489" s="288">
        <v>198.2</v>
      </c>
      <c r="L489" s="288">
        <v>194</v>
      </c>
      <c r="M489" s="288">
        <v>3.8318099999999999</v>
      </c>
    </row>
    <row r="490" spans="1:13">
      <c r="A490" s="267">
        <v>483</v>
      </c>
      <c r="B490" s="244" t="s">
        <v>565</v>
      </c>
      <c r="C490" s="288">
        <v>1166.5999999999999</v>
      </c>
      <c r="D490" s="288">
        <v>1167.2</v>
      </c>
      <c r="E490" s="288">
        <v>1154.4000000000001</v>
      </c>
      <c r="F490" s="288">
        <v>1142.2</v>
      </c>
      <c r="G490" s="288">
        <v>1129.4000000000001</v>
      </c>
      <c r="H490" s="288">
        <v>1179.4000000000001</v>
      </c>
      <c r="I490" s="288">
        <v>1192.1999999999998</v>
      </c>
      <c r="J490" s="288">
        <v>1204.4000000000001</v>
      </c>
      <c r="K490" s="288">
        <v>1180</v>
      </c>
      <c r="L490" s="288">
        <v>1155</v>
      </c>
      <c r="M490" s="288">
        <v>1.35643</v>
      </c>
    </row>
    <row r="491" spans="1:13">
      <c r="A491" s="267">
        <v>484</v>
      </c>
      <c r="B491" s="244" t="s">
        <v>556</v>
      </c>
      <c r="C491" s="288">
        <v>365.1</v>
      </c>
      <c r="D491" s="288">
        <v>365.43333333333334</v>
      </c>
      <c r="E491" s="288">
        <v>361.86666666666667</v>
      </c>
      <c r="F491" s="288">
        <v>358.63333333333333</v>
      </c>
      <c r="G491" s="288">
        <v>355.06666666666666</v>
      </c>
      <c r="H491" s="288">
        <v>368.66666666666669</v>
      </c>
      <c r="I491" s="288">
        <v>372.23333333333341</v>
      </c>
      <c r="J491" s="288">
        <v>375.4666666666667</v>
      </c>
      <c r="K491" s="288">
        <v>369</v>
      </c>
      <c r="L491" s="288">
        <v>362.2</v>
      </c>
      <c r="M491" s="288">
        <v>2.58074</v>
      </c>
    </row>
    <row r="492" spans="1:13">
      <c r="A492" s="267">
        <v>485</v>
      </c>
      <c r="B492" s="244" t="s">
        <v>555</v>
      </c>
      <c r="C492" s="288">
        <v>2417.25</v>
      </c>
      <c r="D492" s="288">
        <v>2411.4833333333331</v>
      </c>
      <c r="E492" s="288">
        <v>2328.2666666666664</v>
      </c>
      <c r="F492" s="288">
        <v>2239.2833333333333</v>
      </c>
      <c r="G492" s="288">
        <v>2156.0666666666666</v>
      </c>
      <c r="H492" s="288">
        <v>2500.4666666666662</v>
      </c>
      <c r="I492" s="288">
        <v>2583.6833333333325</v>
      </c>
      <c r="J492" s="288">
        <v>2672.6666666666661</v>
      </c>
      <c r="K492" s="288">
        <v>2494.6999999999998</v>
      </c>
      <c r="L492" s="288">
        <v>2322.5</v>
      </c>
      <c r="M492" s="288">
        <v>0.67823</v>
      </c>
    </row>
    <row r="493" spans="1:13">
      <c r="A493" s="267">
        <v>486</v>
      </c>
      <c r="B493" s="244" t="s">
        <v>199</v>
      </c>
      <c r="C493" s="288">
        <v>823.25</v>
      </c>
      <c r="D493" s="288">
        <v>829.5333333333333</v>
      </c>
      <c r="E493" s="288">
        <v>814.11666666666656</v>
      </c>
      <c r="F493" s="288">
        <v>804.98333333333323</v>
      </c>
      <c r="G493" s="288">
        <v>789.56666666666649</v>
      </c>
      <c r="H493" s="288">
        <v>838.66666666666663</v>
      </c>
      <c r="I493" s="288">
        <v>854.08333333333337</v>
      </c>
      <c r="J493" s="288">
        <v>863.2166666666667</v>
      </c>
      <c r="K493" s="288">
        <v>844.95</v>
      </c>
      <c r="L493" s="288">
        <v>820.4</v>
      </c>
      <c r="M493" s="288">
        <v>20.447089999999999</v>
      </c>
    </row>
    <row r="494" spans="1:13">
      <c r="A494" s="267">
        <v>487</v>
      </c>
      <c r="B494" s="244" t="s">
        <v>557</v>
      </c>
      <c r="C494" s="288">
        <v>204.95</v>
      </c>
      <c r="D494" s="288">
        <v>206.53333333333333</v>
      </c>
      <c r="E494" s="288">
        <v>202.06666666666666</v>
      </c>
      <c r="F494" s="288">
        <v>199.18333333333334</v>
      </c>
      <c r="G494" s="288">
        <v>194.71666666666667</v>
      </c>
      <c r="H494" s="288">
        <v>209.41666666666666</v>
      </c>
      <c r="I494" s="288">
        <v>213.8833333333333</v>
      </c>
      <c r="J494" s="288">
        <v>216.76666666666665</v>
      </c>
      <c r="K494" s="288">
        <v>211</v>
      </c>
      <c r="L494" s="288">
        <v>203.65</v>
      </c>
      <c r="M494" s="288">
        <v>1.7724800000000001</v>
      </c>
    </row>
    <row r="495" spans="1:13">
      <c r="A495" s="267">
        <v>488</v>
      </c>
      <c r="B495" s="244" t="s">
        <v>558</v>
      </c>
      <c r="C495" s="288">
        <v>3848.3</v>
      </c>
      <c r="D495" s="288">
        <v>3845.7666666666669</v>
      </c>
      <c r="E495" s="288">
        <v>3805.6333333333337</v>
      </c>
      <c r="F495" s="288">
        <v>3762.9666666666667</v>
      </c>
      <c r="G495" s="288">
        <v>3722.8333333333335</v>
      </c>
      <c r="H495" s="288">
        <v>3888.4333333333338</v>
      </c>
      <c r="I495" s="288">
        <v>3928.5666666666671</v>
      </c>
      <c r="J495" s="288">
        <v>3971.233333333334</v>
      </c>
      <c r="K495" s="288">
        <v>3885.9</v>
      </c>
      <c r="L495" s="288">
        <v>3803.1</v>
      </c>
      <c r="M495" s="288">
        <v>4.9840000000000002E-2</v>
      </c>
    </row>
    <row r="496" spans="1:13">
      <c r="A496" s="267">
        <v>489</v>
      </c>
      <c r="B496" s="244" t="s">
        <v>562</v>
      </c>
      <c r="C496" s="288">
        <v>1016.3</v>
      </c>
      <c r="D496" s="288">
        <v>1024.1000000000001</v>
      </c>
      <c r="E496" s="288">
        <v>1002.2000000000003</v>
      </c>
      <c r="F496" s="288">
        <v>988.10000000000014</v>
      </c>
      <c r="G496" s="288">
        <v>966.20000000000027</v>
      </c>
      <c r="H496" s="288">
        <v>1038.2000000000003</v>
      </c>
      <c r="I496" s="288">
        <v>1060.1000000000004</v>
      </c>
      <c r="J496" s="288">
        <v>1074.2000000000003</v>
      </c>
      <c r="K496" s="288">
        <v>1046</v>
      </c>
      <c r="L496" s="288">
        <v>1010</v>
      </c>
      <c r="M496" s="288">
        <v>0.51407999999999998</v>
      </c>
    </row>
    <row r="497" spans="1:13">
      <c r="A497" s="267">
        <v>490</v>
      </c>
      <c r="B497" s="244" t="s">
        <v>566</v>
      </c>
      <c r="C497" s="288">
        <v>5672.45</v>
      </c>
      <c r="D497" s="288">
        <v>5690.8166666666666</v>
      </c>
      <c r="E497" s="288">
        <v>5631.6333333333332</v>
      </c>
      <c r="F497" s="288">
        <v>5590.8166666666666</v>
      </c>
      <c r="G497" s="288">
        <v>5531.6333333333332</v>
      </c>
      <c r="H497" s="288">
        <v>5731.6333333333332</v>
      </c>
      <c r="I497" s="288">
        <v>5790.8166666666657</v>
      </c>
      <c r="J497" s="288">
        <v>5831.6333333333332</v>
      </c>
      <c r="K497" s="288">
        <v>5750</v>
      </c>
      <c r="L497" s="288">
        <v>5650</v>
      </c>
      <c r="M497" s="288">
        <v>1.468E-2</v>
      </c>
    </row>
    <row r="498" spans="1:13">
      <c r="A498" s="267">
        <v>491</v>
      </c>
      <c r="B498" s="244" t="s">
        <v>567</v>
      </c>
      <c r="C498" s="288">
        <v>135.30000000000001</v>
      </c>
      <c r="D498" s="288">
        <v>136.1</v>
      </c>
      <c r="E498" s="288">
        <v>133.19999999999999</v>
      </c>
      <c r="F498" s="288">
        <v>131.1</v>
      </c>
      <c r="G498" s="288">
        <v>128.19999999999999</v>
      </c>
      <c r="H498" s="288">
        <v>138.19999999999999</v>
      </c>
      <c r="I498" s="288">
        <v>141.10000000000002</v>
      </c>
      <c r="J498" s="288">
        <v>143.19999999999999</v>
      </c>
      <c r="K498" s="288">
        <v>139</v>
      </c>
      <c r="L498" s="288">
        <v>134</v>
      </c>
      <c r="M498" s="288">
        <v>12.382759999999999</v>
      </c>
    </row>
    <row r="499" spans="1:13">
      <c r="A499" s="267">
        <v>492</v>
      </c>
      <c r="B499" s="244" t="s">
        <v>568</v>
      </c>
      <c r="C499" s="288">
        <v>76.349999999999994</v>
      </c>
      <c r="D499" s="288">
        <v>75.833333333333329</v>
      </c>
      <c r="E499" s="288">
        <v>74.516666666666652</v>
      </c>
      <c r="F499" s="288">
        <v>72.683333333333323</v>
      </c>
      <c r="G499" s="288">
        <v>71.366666666666646</v>
      </c>
      <c r="H499" s="288">
        <v>77.666666666666657</v>
      </c>
      <c r="I499" s="288">
        <v>78.983333333333348</v>
      </c>
      <c r="J499" s="288">
        <v>80.816666666666663</v>
      </c>
      <c r="K499" s="288">
        <v>77.150000000000006</v>
      </c>
      <c r="L499" s="288">
        <v>74</v>
      </c>
      <c r="M499" s="288">
        <v>21.391639999999999</v>
      </c>
    </row>
    <row r="500" spans="1:13">
      <c r="A500" s="267">
        <v>493</v>
      </c>
      <c r="B500" s="244" t="s">
        <v>2851</v>
      </c>
      <c r="C500" s="288">
        <v>437.45</v>
      </c>
      <c r="D500" s="288">
        <v>450.63333333333338</v>
      </c>
      <c r="E500" s="288">
        <v>414.26666666666677</v>
      </c>
      <c r="F500" s="288">
        <v>391.08333333333337</v>
      </c>
      <c r="G500" s="288">
        <v>354.71666666666675</v>
      </c>
      <c r="H500" s="288">
        <v>473.81666666666678</v>
      </c>
      <c r="I500" s="288">
        <v>510.18333333333345</v>
      </c>
      <c r="J500" s="288">
        <v>533.36666666666679</v>
      </c>
      <c r="K500" s="288">
        <v>487</v>
      </c>
      <c r="L500" s="288">
        <v>427.45</v>
      </c>
      <c r="M500" s="288">
        <v>21.871459999999999</v>
      </c>
    </row>
    <row r="501" spans="1:13">
      <c r="A501" s="267">
        <v>494</v>
      </c>
      <c r="B501" s="244" t="s">
        <v>569</v>
      </c>
      <c r="C501" s="288">
        <v>2189.75</v>
      </c>
      <c r="D501" s="288">
        <v>2186.6166666666668</v>
      </c>
      <c r="E501" s="288">
        <v>2168.2333333333336</v>
      </c>
      <c r="F501" s="288">
        <v>2146.7166666666667</v>
      </c>
      <c r="G501" s="288">
        <v>2128.3333333333335</v>
      </c>
      <c r="H501" s="288">
        <v>2208.1333333333337</v>
      </c>
      <c r="I501" s="288">
        <v>2226.5166666666669</v>
      </c>
      <c r="J501" s="288">
        <v>2248.0333333333338</v>
      </c>
      <c r="K501" s="288">
        <v>2205</v>
      </c>
      <c r="L501" s="288">
        <v>2165.1</v>
      </c>
      <c r="M501" s="288">
        <v>1.20353</v>
      </c>
    </row>
    <row r="502" spans="1:13">
      <c r="A502" s="267">
        <v>495</v>
      </c>
      <c r="B502" s="244" t="s">
        <v>200</v>
      </c>
      <c r="C502" s="288">
        <v>356.9</v>
      </c>
      <c r="D502" s="288">
        <v>357.2166666666667</v>
      </c>
      <c r="E502" s="288">
        <v>355.18333333333339</v>
      </c>
      <c r="F502" s="288">
        <v>353.4666666666667</v>
      </c>
      <c r="G502" s="288">
        <v>351.43333333333339</v>
      </c>
      <c r="H502" s="288">
        <v>358.93333333333339</v>
      </c>
      <c r="I502" s="288">
        <v>360.9666666666667</v>
      </c>
      <c r="J502" s="288">
        <v>362.68333333333339</v>
      </c>
      <c r="K502" s="288">
        <v>359.25</v>
      </c>
      <c r="L502" s="288">
        <v>355.5</v>
      </c>
      <c r="M502" s="288">
        <v>41.653709999999997</v>
      </c>
    </row>
    <row r="503" spans="1:13">
      <c r="A503" s="267">
        <v>496</v>
      </c>
      <c r="B503" s="244" t="s">
        <v>570</v>
      </c>
      <c r="C503" s="288">
        <v>516.35</v>
      </c>
      <c r="D503" s="288">
        <v>520.18333333333328</v>
      </c>
      <c r="E503" s="288">
        <v>505.36666666666656</v>
      </c>
      <c r="F503" s="288">
        <v>494.38333333333327</v>
      </c>
      <c r="G503" s="288">
        <v>479.56666666666655</v>
      </c>
      <c r="H503" s="288">
        <v>531.16666666666652</v>
      </c>
      <c r="I503" s="288">
        <v>545.98333333333335</v>
      </c>
      <c r="J503" s="288">
        <v>556.96666666666658</v>
      </c>
      <c r="K503" s="288">
        <v>535</v>
      </c>
      <c r="L503" s="288">
        <v>509.2</v>
      </c>
      <c r="M503" s="288">
        <v>14.19398</v>
      </c>
    </row>
    <row r="504" spans="1:13">
      <c r="A504" s="267">
        <v>497</v>
      </c>
      <c r="B504" s="244" t="s">
        <v>202</v>
      </c>
      <c r="C504" s="288">
        <v>225.9</v>
      </c>
      <c r="D504" s="288">
        <v>229.36666666666667</v>
      </c>
      <c r="E504" s="288">
        <v>220.53333333333336</v>
      </c>
      <c r="F504" s="288">
        <v>215.16666666666669</v>
      </c>
      <c r="G504" s="288">
        <v>206.33333333333337</v>
      </c>
      <c r="H504" s="288">
        <v>234.73333333333335</v>
      </c>
      <c r="I504" s="288">
        <v>243.56666666666666</v>
      </c>
      <c r="J504" s="288">
        <v>248.93333333333334</v>
      </c>
      <c r="K504" s="288">
        <v>238.2</v>
      </c>
      <c r="L504" s="288">
        <v>224</v>
      </c>
      <c r="M504" s="288">
        <v>250.70715000000001</v>
      </c>
    </row>
    <row r="505" spans="1:13">
      <c r="A505" s="267">
        <v>498</v>
      </c>
      <c r="B505" s="244" t="s">
        <v>571</v>
      </c>
      <c r="C505" s="288">
        <v>237.2</v>
      </c>
      <c r="D505" s="288">
        <v>238.4</v>
      </c>
      <c r="E505" s="288">
        <v>233.8</v>
      </c>
      <c r="F505" s="288">
        <v>230.4</v>
      </c>
      <c r="G505" s="288">
        <v>225.8</v>
      </c>
      <c r="H505" s="288">
        <v>241.8</v>
      </c>
      <c r="I505" s="288">
        <v>246.39999999999998</v>
      </c>
      <c r="J505" s="288">
        <v>249.8</v>
      </c>
      <c r="K505" s="288">
        <v>243</v>
      </c>
      <c r="L505" s="288">
        <v>235</v>
      </c>
      <c r="M505" s="288">
        <v>1.0055499999999999</v>
      </c>
    </row>
    <row r="506" spans="1:13">
      <c r="A506" s="267">
        <v>499</v>
      </c>
      <c r="B506" s="244" t="s">
        <v>572</v>
      </c>
      <c r="C506" s="288">
        <v>1933.4</v>
      </c>
      <c r="D506" s="288">
        <v>1919.55</v>
      </c>
      <c r="E506" s="288">
        <v>1865.1</v>
      </c>
      <c r="F506" s="288">
        <v>1796.8</v>
      </c>
      <c r="G506" s="288">
        <v>1742.35</v>
      </c>
      <c r="H506" s="288">
        <v>1987.85</v>
      </c>
      <c r="I506" s="288">
        <v>2042.3000000000002</v>
      </c>
      <c r="J506" s="288">
        <v>2110.6</v>
      </c>
      <c r="K506" s="288">
        <v>1974</v>
      </c>
      <c r="L506" s="288">
        <v>1851.25</v>
      </c>
      <c r="M506" s="288">
        <v>0.44096000000000002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14"/>
      <c r="B5" s="614"/>
      <c r="C5" s="615"/>
      <c r="D5" s="615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616" t="s">
        <v>574</v>
      </c>
      <c r="C7" s="616"/>
      <c r="D7" s="261">
        <f>Main!B10</f>
        <v>44183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44182</v>
      </c>
      <c r="B10" s="266">
        <v>523120</v>
      </c>
      <c r="C10" s="267" t="s">
        <v>3808</v>
      </c>
      <c r="D10" s="267" t="s">
        <v>3809</v>
      </c>
      <c r="E10" s="267" t="s">
        <v>584</v>
      </c>
      <c r="F10" s="380">
        <v>30000</v>
      </c>
      <c r="G10" s="266">
        <v>63.9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44182</v>
      </c>
      <c r="B11" s="266">
        <v>511463</v>
      </c>
      <c r="C11" s="267" t="s">
        <v>3810</v>
      </c>
      <c r="D11" s="267" t="s">
        <v>3811</v>
      </c>
      <c r="E11" s="267" t="s">
        <v>583</v>
      </c>
      <c r="F11" s="380">
        <v>5010</v>
      </c>
      <c r="G11" s="266">
        <v>12.45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44182</v>
      </c>
      <c r="B12" s="266">
        <v>511463</v>
      </c>
      <c r="C12" s="267" t="s">
        <v>3810</v>
      </c>
      <c r="D12" s="267" t="s">
        <v>3811</v>
      </c>
      <c r="E12" s="267" t="s">
        <v>584</v>
      </c>
      <c r="F12" s="380">
        <v>104554</v>
      </c>
      <c r="G12" s="266">
        <v>11.38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44182</v>
      </c>
      <c r="B13" s="266">
        <v>531878</v>
      </c>
      <c r="C13" s="267" t="s">
        <v>3812</v>
      </c>
      <c r="D13" s="267" t="s">
        <v>3813</v>
      </c>
      <c r="E13" s="267" t="s">
        <v>584</v>
      </c>
      <c r="F13" s="380">
        <v>80000</v>
      </c>
      <c r="G13" s="266">
        <v>1.32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44182</v>
      </c>
      <c r="B14" s="266">
        <v>531310</v>
      </c>
      <c r="C14" s="267" t="s">
        <v>3814</v>
      </c>
      <c r="D14" s="267" t="s">
        <v>3815</v>
      </c>
      <c r="E14" s="267" t="s">
        <v>584</v>
      </c>
      <c r="F14" s="380">
        <v>75500</v>
      </c>
      <c r="G14" s="266">
        <v>5.09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44182</v>
      </c>
      <c r="B15" s="266">
        <v>531310</v>
      </c>
      <c r="C15" s="267" t="s">
        <v>3814</v>
      </c>
      <c r="D15" s="267" t="s">
        <v>3816</v>
      </c>
      <c r="E15" s="267" t="s">
        <v>584</v>
      </c>
      <c r="F15" s="380">
        <v>94274</v>
      </c>
      <c r="G15" s="266">
        <v>5.09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44182</v>
      </c>
      <c r="B16" s="266">
        <v>531310</v>
      </c>
      <c r="C16" s="267" t="s">
        <v>3814</v>
      </c>
      <c r="D16" s="267" t="s">
        <v>3817</v>
      </c>
      <c r="E16" s="267" t="s">
        <v>584</v>
      </c>
      <c r="F16" s="380">
        <v>96000</v>
      </c>
      <c r="G16" s="266">
        <v>5.09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44182</v>
      </c>
      <c r="B17" s="266">
        <v>531310</v>
      </c>
      <c r="C17" s="267" t="s">
        <v>3814</v>
      </c>
      <c r="D17" s="267" t="s">
        <v>3818</v>
      </c>
      <c r="E17" s="267" t="s">
        <v>583</v>
      </c>
      <c r="F17" s="380">
        <v>265774</v>
      </c>
      <c r="G17" s="266">
        <v>5.09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44182</v>
      </c>
      <c r="B18" s="266">
        <v>524818</v>
      </c>
      <c r="C18" s="267" t="s">
        <v>3819</v>
      </c>
      <c r="D18" s="267" t="s">
        <v>3820</v>
      </c>
      <c r="E18" s="267" t="s">
        <v>584</v>
      </c>
      <c r="F18" s="380">
        <v>15846</v>
      </c>
      <c r="G18" s="266">
        <v>45.81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44182</v>
      </c>
      <c r="B19" s="266">
        <v>541627</v>
      </c>
      <c r="C19" s="267" t="s">
        <v>3780</v>
      </c>
      <c r="D19" s="267" t="s">
        <v>3821</v>
      </c>
      <c r="E19" s="267" t="s">
        <v>583</v>
      </c>
      <c r="F19" s="380">
        <v>40000</v>
      </c>
      <c r="G19" s="266">
        <v>15.74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44182</v>
      </c>
      <c r="B20" s="266">
        <v>539097</v>
      </c>
      <c r="C20" s="267" t="s">
        <v>3746</v>
      </c>
      <c r="D20" s="267" t="s">
        <v>3822</v>
      </c>
      <c r="E20" s="267" t="s">
        <v>584</v>
      </c>
      <c r="F20" s="380">
        <v>90000</v>
      </c>
      <c r="G20" s="266">
        <v>35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44182</v>
      </c>
      <c r="B21" s="266">
        <v>539679</v>
      </c>
      <c r="C21" s="267" t="s">
        <v>3823</v>
      </c>
      <c r="D21" s="267" t="s">
        <v>3824</v>
      </c>
      <c r="E21" s="267" t="s">
        <v>584</v>
      </c>
      <c r="F21" s="380">
        <v>27627</v>
      </c>
      <c r="G21" s="266">
        <v>9.85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44182</v>
      </c>
      <c r="B22" s="266">
        <v>539679</v>
      </c>
      <c r="C22" s="267" t="s">
        <v>3823</v>
      </c>
      <c r="D22" s="267" t="s">
        <v>3825</v>
      </c>
      <c r="E22" s="267" t="s">
        <v>583</v>
      </c>
      <c r="F22" s="380">
        <v>79374</v>
      </c>
      <c r="G22" s="266">
        <v>9.9700000000000006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44182</v>
      </c>
      <c r="B23" s="266">
        <v>539289</v>
      </c>
      <c r="C23" s="267" t="s">
        <v>3826</v>
      </c>
      <c r="D23" s="267" t="s">
        <v>3783</v>
      </c>
      <c r="E23" s="267" t="s">
        <v>583</v>
      </c>
      <c r="F23" s="380">
        <v>500000</v>
      </c>
      <c r="G23" s="266">
        <v>970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44182</v>
      </c>
      <c r="B24" s="266">
        <v>539289</v>
      </c>
      <c r="C24" s="267" t="s">
        <v>3826</v>
      </c>
      <c r="D24" s="267" t="s">
        <v>3827</v>
      </c>
      <c r="E24" s="267" t="s">
        <v>584</v>
      </c>
      <c r="F24" s="380">
        <v>500000</v>
      </c>
      <c r="G24" s="266">
        <v>970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44182</v>
      </c>
      <c r="B25" s="266">
        <v>540243</v>
      </c>
      <c r="C25" s="267" t="s">
        <v>3828</v>
      </c>
      <c r="D25" s="267" t="s">
        <v>3829</v>
      </c>
      <c r="E25" s="267" t="s">
        <v>583</v>
      </c>
      <c r="F25" s="380">
        <v>11000</v>
      </c>
      <c r="G25" s="266">
        <v>26.9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44182</v>
      </c>
      <c r="B26" s="266">
        <v>540198</v>
      </c>
      <c r="C26" s="267" t="s">
        <v>3830</v>
      </c>
      <c r="D26" s="267" t="s">
        <v>3831</v>
      </c>
      <c r="E26" s="267" t="s">
        <v>583</v>
      </c>
      <c r="F26" s="380">
        <v>131742</v>
      </c>
      <c r="G26" s="266">
        <v>32.479999999999997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44182</v>
      </c>
      <c r="B27" s="266">
        <v>540198</v>
      </c>
      <c r="C27" s="267" t="s">
        <v>3830</v>
      </c>
      <c r="D27" s="267" t="s">
        <v>3832</v>
      </c>
      <c r="E27" s="267" t="s">
        <v>584</v>
      </c>
      <c r="F27" s="380">
        <v>106373</v>
      </c>
      <c r="G27" s="266">
        <v>32.549999999999997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44182</v>
      </c>
      <c r="B28" s="266">
        <v>539291</v>
      </c>
      <c r="C28" s="267" t="s">
        <v>3757</v>
      </c>
      <c r="D28" s="267" t="s">
        <v>3833</v>
      </c>
      <c r="E28" s="267" t="s">
        <v>583</v>
      </c>
      <c r="F28" s="380">
        <v>23500</v>
      </c>
      <c r="G28" s="266">
        <v>81.06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44182</v>
      </c>
      <c r="B29" s="266">
        <v>539291</v>
      </c>
      <c r="C29" s="267" t="s">
        <v>3757</v>
      </c>
      <c r="D29" s="267" t="s">
        <v>3758</v>
      </c>
      <c r="E29" s="267" t="s">
        <v>584</v>
      </c>
      <c r="F29" s="380">
        <v>39000</v>
      </c>
      <c r="G29" s="266">
        <v>80.98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44182</v>
      </c>
      <c r="B30" s="266">
        <v>531172</v>
      </c>
      <c r="C30" s="267" t="s">
        <v>3834</v>
      </c>
      <c r="D30" s="267" t="s">
        <v>3835</v>
      </c>
      <c r="E30" s="267" t="s">
        <v>584</v>
      </c>
      <c r="F30" s="380">
        <v>150000</v>
      </c>
      <c r="G30" s="266">
        <v>17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44182</v>
      </c>
      <c r="B31" s="266">
        <v>531172</v>
      </c>
      <c r="C31" s="267" t="s">
        <v>3834</v>
      </c>
      <c r="D31" s="267" t="s">
        <v>3836</v>
      </c>
      <c r="E31" s="267" t="s">
        <v>583</v>
      </c>
      <c r="F31" s="380">
        <v>150000</v>
      </c>
      <c r="G31" s="266">
        <v>17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44182</v>
      </c>
      <c r="B32" s="266">
        <v>511116</v>
      </c>
      <c r="C32" s="267" t="s">
        <v>3747</v>
      </c>
      <c r="D32" s="267" t="s">
        <v>3748</v>
      </c>
      <c r="E32" s="267" t="s">
        <v>584</v>
      </c>
      <c r="F32" s="380">
        <v>5000000</v>
      </c>
      <c r="G32" s="266">
        <v>0.24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44182</v>
      </c>
      <c r="B33" s="266">
        <v>540796</v>
      </c>
      <c r="C33" s="267" t="s">
        <v>3837</v>
      </c>
      <c r="D33" s="267" t="s">
        <v>3838</v>
      </c>
      <c r="E33" s="267" t="s">
        <v>584</v>
      </c>
      <c r="F33" s="380">
        <v>90000</v>
      </c>
      <c r="G33" s="266">
        <v>44.49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44182</v>
      </c>
      <c r="B34" s="266">
        <v>540796</v>
      </c>
      <c r="C34" s="267" t="s">
        <v>3837</v>
      </c>
      <c r="D34" s="267" t="s">
        <v>3839</v>
      </c>
      <c r="E34" s="267" t="s">
        <v>583</v>
      </c>
      <c r="F34" s="380">
        <v>88000</v>
      </c>
      <c r="G34" s="266">
        <v>44.47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44182</v>
      </c>
      <c r="B35" s="266">
        <v>539673</v>
      </c>
      <c r="C35" s="267" t="s">
        <v>3840</v>
      </c>
      <c r="D35" s="267" t="s">
        <v>3841</v>
      </c>
      <c r="E35" s="267" t="s">
        <v>584</v>
      </c>
      <c r="F35" s="380">
        <v>11750</v>
      </c>
      <c r="G35" s="266">
        <v>10.82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44182</v>
      </c>
      <c r="B36" s="266">
        <v>539526</v>
      </c>
      <c r="C36" s="267" t="s">
        <v>3759</v>
      </c>
      <c r="D36" s="267" t="s">
        <v>3842</v>
      </c>
      <c r="E36" s="267" t="s">
        <v>584</v>
      </c>
      <c r="F36" s="380">
        <v>1210000</v>
      </c>
      <c r="G36" s="266">
        <v>0.86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44182</v>
      </c>
      <c r="B37" s="266">
        <v>539526</v>
      </c>
      <c r="C37" s="267" t="s">
        <v>3759</v>
      </c>
      <c r="D37" s="267" t="s">
        <v>3680</v>
      </c>
      <c r="E37" s="267" t="s">
        <v>583</v>
      </c>
      <c r="F37" s="380">
        <v>8</v>
      </c>
      <c r="G37" s="266">
        <v>0.86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44182</v>
      </c>
      <c r="B38" s="266">
        <v>539526</v>
      </c>
      <c r="C38" s="267" t="s">
        <v>3759</v>
      </c>
      <c r="D38" s="267" t="s">
        <v>3680</v>
      </c>
      <c r="E38" s="267" t="s">
        <v>584</v>
      </c>
      <c r="F38" s="380">
        <v>1039032</v>
      </c>
      <c r="G38" s="266">
        <v>0.83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44182</v>
      </c>
      <c r="B39" s="266">
        <v>539526</v>
      </c>
      <c r="C39" s="267" t="s">
        <v>3759</v>
      </c>
      <c r="D39" s="267" t="s">
        <v>3843</v>
      </c>
      <c r="E39" s="267" t="s">
        <v>584</v>
      </c>
      <c r="F39" s="380">
        <v>1175000</v>
      </c>
      <c r="G39" s="266">
        <v>0.86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44182</v>
      </c>
      <c r="B40" s="266">
        <v>540259</v>
      </c>
      <c r="C40" s="267" t="s">
        <v>3844</v>
      </c>
      <c r="D40" s="267" t="s">
        <v>3845</v>
      </c>
      <c r="E40" s="267" t="s">
        <v>584</v>
      </c>
      <c r="F40" s="380">
        <v>260000</v>
      </c>
      <c r="G40" s="266">
        <v>15.8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44182</v>
      </c>
      <c r="B41" s="266">
        <v>540259</v>
      </c>
      <c r="C41" s="267" t="s">
        <v>3844</v>
      </c>
      <c r="D41" s="267" t="s">
        <v>3846</v>
      </c>
      <c r="E41" s="267" t="s">
        <v>583</v>
      </c>
      <c r="F41" s="380">
        <v>95000</v>
      </c>
      <c r="G41" s="266">
        <v>15.8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44182</v>
      </c>
      <c r="B42" s="266">
        <v>540259</v>
      </c>
      <c r="C42" s="267" t="s">
        <v>3844</v>
      </c>
      <c r="D42" s="267" t="s">
        <v>3847</v>
      </c>
      <c r="E42" s="267" t="s">
        <v>583</v>
      </c>
      <c r="F42" s="380">
        <v>150000</v>
      </c>
      <c r="G42" s="266">
        <v>15.8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44182</v>
      </c>
      <c r="B43" s="266">
        <v>539314</v>
      </c>
      <c r="C43" s="267" t="s">
        <v>3848</v>
      </c>
      <c r="D43" s="267" t="s">
        <v>3849</v>
      </c>
      <c r="E43" s="267" t="s">
        <v>584</v>
      </c>
      <c r="F43" s="380">
        <v>56000</v>
      </c>
      <c r="G43" s="266">
        <v>42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44182</v>
      </c>
      <c r="B44" s="266" t="s">
        <v>3850</v>
      </c>
      <c r="C44" s="267" t="s">
        <v>3851</v>
      </c>
      <c r="D44" s="267" t="s">
        <v>3852</v>
      </c>
      <c r="E44" s="267" t="s">
        <v>583</v>
      </c>
      <c r="F44" s="380">
        <v>152000</v>
      </c>
      <c r="G44" s="266">
        <v>11.1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44182</v>
      </c>
      <c r="B45" s="266" t="s">
        <v>3850</v>
      </c>
      <c r="C45" s="267" t="s">
        <v>3851</v>
      </c>
      <c r="D45" s="267" t="s">
        <v>3853</v>
      </c>
      <c r="E45" s="267" t="s">
        <v>583</v>
      </c>
      <c r="F45" s="380">
        <v>280000</v>
      </c>
      <c r="G45" s="266">
        <v>11.1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44182</v>
      </c>
      <c r="B46" s="266" t="s">
        <v>3223</v>
      </c>
      <c r="C46" s="267" t="s">
        <v>3854</v>
      </c>
      <c r="D46" s="267" t="s">
        <v>3855</v>
      </c>
      <c r="E46" s="267" t="s">
        <v>583</v>
      </c>
      <c r="F46" s="380">
        <v>625000</v>
      </c>
      <c r="G46" s="266">
        <v>6.95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44182</v>
      </c>
      <c r="B47" s="266" t="s">
        <v>313</v>
      </c>
      <c r="C47" s="267" t="s">
        <v>3856</v>
      </c>
      <c r="D47" s="267" t="s">
        <v>3857</v>
      </c>
      <c r="E47" s="267" t="s">
        <v>583</v>
      </c>
      <c r="F47" s="380">
        <v>265000</v>
      </c>
      <c r="G47" s="266">
        <v>847.63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44182</v>
      </c>
      <c r="B48" s="266" t="s">
        <v>3239</v>
      </c>
      <c r="C48" s="267" t="s">
        <v>3858</v>
      </c>
      <c r="D48" s="267" t="s">
        <v>3859</v>
      </c>
      <c r="E48" s="267" t="s">
        <v>583</v>
      </c>
      <c r="F48" s="380">
        <v>64113</v>
      </c>
      <c r="G48" s="266">
        <v>112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44182</v>
      </c>
      <c r="B49" s="266" t="s">
        <v>1183</v>
      </c>
      <c r="C49" s="267" t="s">
        <v>3860</v>
      </c>
      <c r="D49" s="267" t="s">
        <v>3680</v>
      </c>
      <c r="E49" s="267" t="s">
        <v>583</v>
      </c>
      <c r="F49" s="380">
        <v>145988</v>
      </c>
      <c r="G49" s="266">
        <v>152.22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44182</v>
      </c>
      <c r="B50" s="266" t="s">
        <v>3861</v>
      </c>
      <c r="C50" s="267" t="s">
        <v>3862</v>
      </c>
      <c r="D50" s="267" t="s">
        <v>3863</v>
      </c>
      <c r="E50" s="267" t="s">
        <v>583</v>
      </c>
      <c r="F50" s="380">
        <v>42000</v>
      </c>
      <c r="G50" s="266">
        <v>21.36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44182</v>
      </c>
      <c r="B51" s="266" t="s">
        <v>3864</v>
      </c>
      <c r="C51" s="267" t="s">
        <v>3865</v>
      </c>
      <c r="D51" s="267" t="s">
        <v>3866</v>
      </c>
      <c r="E51" s="267" t="s">
        <v>583</v>
      </c>
      <c r="F51" s="380">
        <v>65000</v>
      </c>
      <c r="G51" s="266">
        <v>60.79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44182</v>
      </c>
      <c r="B52" s="266" t="s">
        <v>1633</v>
      </c>
      <c r="C52" s="267" t="s">
        <v>3867</v>
      </c>
      <c r="D52" s="267" t="s">
        <v>3868</v>
      </c>
      <c r="E52" s="267" t="s">
        <v>583</v>
      </c>
      <c r="F52" s="380">
        <v>230360</v>
      </c>
      <c r="G52" s="266">
        <v>35.4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44182</v>
      </c>
      <c r="B53" s="266" t="s">
        <v>1913</v>
      </c>
      <c r="C53" s="267" t="s">
        <v>3760</v>
      </c>
      <c r="D53" s="267" t="s">
        <v>3869</v>
      </c>
      <c r="E53" s="267" t="s">
        <v>583</v>
      </c>
      <c r="F53" s="380">
        <v>201000</v>
      </c>
      <c r="G53" s="266">
        <v>968.08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44182</v>
      </c>
      <c r="B54" s="266" t="s">
        <v>3870</v>
      </c>
      <c r="C54" s="267" t="s">
        <v>3871</v>
      </c>
      <c r="D54" s="267" t="s">
        <v>3872</v>
      </c>
      <c r="E54" s="267" t="s">
        <v>583</v>
      </c>
      <c r="F54" s="380">
        <v>24000</v>
      </c>
      <c r="G54" s="266">
        <v>12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44182</v>
      </c>
      <c r="B55" s="266" t="s">
        <v>3140</v>
      </c>
      <c r="C55" s="267" t="s">
        <v>3873</v>
      </c>
      <c r="D55" s="267" t="s">
        <v>3874</v>
      </c>
      <c r="E55" s="267" t="s">
        <v>583</v>
      </c>
      <c r="F55" s="380">
        <v>156296</v>
      </c>
      <c r="G55" s="266">
        <v>47.76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44182</v>
      </c>
      <c r="B56" s="266" t="s">
        <v>2243</v>
      </c>
      <c r="C56" s="267" t="s">
        <v>3875</v>
      </c>
      <c r="D56" s="267" t="s">
        <v>3876</v>
      </c>
      <c r="E56" s="267" t="s">
        <v>583</v>
      </c>
      <c r="F56" s="380">
        <v>795354</v>
      </c>
      <c r="G56" s="266">
        <v>25.41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44182</v>
      </c>
      <c r="B57" s="266" t="s">
        <v>3076</v>
      </c>
      <c r="C57" s="267" t="s">
        <v>3877</v>
      </c>
      <c r="D57" s="267" t="s">
        <v>3878</v>
      </c>
      <c r="E57" s="267" t="s">
        <v>583</v>
      </c>
      <c r="F57" s="380">
        <v>25303494</v>
      </c>
      <c r="G57" s="266">
        <v>2.31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44182</v>
      </c>
      <c r="B58" s="266" t="s">
        <v>3076</v>
      </c>
      <c r="C58" s="267" t="s">
        <v>3877</v>
      </c>
      <c r="D58" s="267" t="s">
        <v>3879</v>
      </c>
      <c r="E58" s="267" t="s">
        <v>583</v>
      </c>
      <c r="F58" s="380">
        <v>38198499</v>
      </c>
      <c r="G58" s="266">
        <v>2.37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44182</v>
      </c>
      <c r="B59" s="266" t="s">
        <v>2523</v>
      </c>
      <c r="C59" s="267" t="s">
        <v>3784</v>
      </c>
      <c r="D59" s="267" t="s">
        <v>3785</v>
      </c>
      <c r="E59" s="267" t="s">
        <v>583</v>
      </c>
      <c r="F59" s="380">
        <v>4447079</v>
      </c>
      <c r="G59" s="266">
        <v>22.95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44182</v>
      </c>
      <c r="B60" s="266" t="s">
        <v>2544</v>
      </c>
      <c r="C60" s="267" t="s">
        <v>3880</v>
      </c>
      <c r="D60" s="267" t="s">
        <v>3782</v>
      </c>
      <c r="E60" s="267" t="s">
        <v>583</v>
      </c>
      <c r="F60" s="380">
        <v>88570</v>
      </c>
      <c r="G60" s="266">
        <v>123.06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44182</v>
      </c>
      <c r="B61" s="266" t="s">
        <v>2544</v>
      </c>
      <c r="C61" s="267" t="s">
        <v>3880</v>
      </c>
      <c r="D61" s="267" t="s">
        <v>3881</v>
      </c>
      <c r="E61" s="267" t="s">
        <v>583</v>
      </c>
      <c r="F61" s="380">
        <v>110000</v>
      </c>
      <c r="G61" s="266">
        <v>123.15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44182</v>
      </c>
      <c r="B62" s="266" t="s">
        <v>3182</v>
      </c>
      <c r="C62" s="267" t="s">
        <v>3882</v>
      </c>
      <c r="D62" s="267" t="s">
        <v>3680</v>
      </c>
      <c r="E62" s="267" t="s">
        <v>583</v>
      </c>
      <c r="F62" s="380">
        <v>656474</v>
      </c>
      <c r="G62" s="266">
        <v>104.94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44182</v>
      </c>
      <c r="B63" s="266" t="s">
        <v>2606</v>
      </c>
      <c r="C63" s="267" t="s">
        <v>3883</v>
      </c>
      <c r="D63" s="267" t="s">
        <v>3874</v>
      </c>
      <c r="E63" s="267" t="s">
        <v>583</v>
      </c>
      <c r="F63" s="380">
        <v>117940</v>
      </c>
      <c r="G63" s="266">
        <v>54.27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44182</v>
      </c>
      <c r="B64" s="266" t="s">
        <v>2734</v>
      </c>
      <c r="C64" s="267" t="s">
        <v>3696</v>
      </c>
      <c r="D64" s="267" t="s">
        <v>3781</v>
      </c>
      <c r="E64" s="267" t="s">
        <v>583</v>
      </c>
      <c r="F64" s="380">
        <v>1395000</v>
      </c>
      <c r="G64" s="266">
        <v>2.76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44182</v>
      </c>
      <c r="B65" s="266" t="s">
        <v>3850</v>
      </c>
      <c r="C65" s="267" t="s">
        <v>3851</v>
      </c>
      <c r="D65" s="267" t="s">
        <v>3884</v>
      </c>
      <c r="E65" s="267" t="s">
        <v>584</v>
      </c>
      <c r="F65" s="380">
        <v>432000</v>
      </c>
      <c r="G65" s="266">
        <v>11.1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44182</v>
      </c>
      <c r="B66" s="266" t="s">
        <v>3223</v>
      </c>
      <c r="C66" s="267" t="s">
        <v>3854</v>
      </c>
      <c r="D66" s="267" t="s">
        <v>3885</v>
      </c>
      <c r="E66" s="267" t="s">
        <v>584</v>
      </c>
      <c r="F66" s="380">
        <v>416487</v>
      </c>
      <c r="G66" s="266">
        <v>7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44182</v>
      </c>
      <c r="B67" s="266" t="s">
        <v>3239</v>
      </c>
      <c r="C67" s="267" t="s">
        <v>3858</v>
      </c>
      <c r="D67" s="267" t="s">
        <v>3859</v>
      </c>
      <c r="E67" s="267" t="s">
        <v>584</v>
      </c>
      <c r="F67" s="380">
        <v>737</v>
      </c>
      <c r="G67" s="266">
        <v>114.42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44182</v>
      </c>
      <c r="B68" s="266" t="s">
        <v>1183</v>
      </c>
      <c r="C68" s="267" t="s">
        <v>3860</v>
      </c>
      <c r="D68" s="267" t="s">
        <v>3680</v>
      </c>
      <c r="E68" s="267" t="s">
        <v>584</v>
      </c>
      <c r="F68" s="380">
        <v>149679</v>
      </c>
      <c r="G68" s="266">
        <v>164.58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44182</v>
      </c>
      <c r="B69" s="266" t="s">
        <v>3864</v>
      </c>
      <c r="C69" s="267" t="s">
        <v>3865</v>
      </c>
      <c r="D69" s="267" t="s">
        <v>3866</v>
      </c>
      <c r="E69" s="267" t="s">
        <v>584</v>
      </c>
      <c r="F69" s="380">
        <v>4000</v>
      </c>
      <c r="G69" s="266">
        <v>60.75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44182</v>
      </c>
      <c r="B70" s="266" t="s">
        <v>404</v>
      </c>
      <c r="C70" s="267" t="s">
        <v>3886</v>
      </c>
      <c r="D70" s="267" t="s">
        <v>3887</v>
      </c>
      <c r="E70" s="267" t="s">
        <v>584</v>
      </c>
      <c r="F70" s="380">
        <v>9357607</v>
      </c>
      <c r="G70" s="266">
        <v>40.93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44182</v>
      </c>
      <c r="B71" s="266" t="s">
        <v>1633</v>
      </c>
      <c r="C71" s="267" t="s">
        <v>3867</v>
      </c>
      <c r="D71" s="267" t="s">
        <v>3888</v>
      </c>
      <c r="E71" s="267" t="s">
        <v>584</v>
      </c>
      <c r="F71" s="380">
        <v>312509</v>
      </c>
      <c r="G71" s="266">
        <v>35.380000000000003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44182</v>
      </c>
      <c r="B72" s="266" t="s">
        <v>426</v>
      </c>
      <c r="C72" s="267" t="s">
        <v>3786</v>
      </c>
      <c r="D72" s="267" t="s">
        <v>3787</v>
      </c>
      <c r="E72" s="267" t="s">
        <v>584</v>
      </c>
      <c r="F72" s="380">
        <v>1433759</v>
      </c>
      <c r="G72" s="266">
        <v>76.52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44182</v>
      </c>
      <c r="B73" s="266" t="s">
        <v>3870</v>
      </c>
      <c r="C73" s="267" t="s">
        <v>3871</v>
      </c>
      <c r="D73" s="267" t="s">
        <v>3889</v>
      </c>
      <c r="E73" s="267" t="s">
        <v>584</v>
      </c>
      <c r="F73" s="380">
        <v>24000</v>
      </c>
      <c r="G73" s="266">
        <v>12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44182</v>
      </c>
      <c r="B74" s="266" t="s">
        <v>3140</v>
      </c>
      <c r="C74" s="267" t="s">
        <v>3873</v>
      </c>
      <c r="D74" s="267" t="s">
        <v>3874</v>
      </c>
      <c r="E74" s="267" t="s">
        <v>584</v>
      </c>
      <c r="F74" s="380">
        <v>156296</v>
      </c>
      <c r="G74" s="266">
        <v>48.12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44182</v>
      </c>
      <c r="B75" s="266" t="s">
        <v>2243</v>
      </c>
      <c r="C75" s="267" t="s">
        <v>3875</v>
      </c>
      <c r="D75" s="267" t="s">
        <v>3890</v>
      </c>
      <c r="E75" s="267" t="s">
        <v>584</v>
      </c>
      <c r="F75" s="380">
        <v>795354</v>
      </c>
      <c r="G75" s="266">
        <v>25.41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44182</v>
      </c>
      <c r="B76" s="266" t="s">
        <v>3076</v>
      </c>
      <c r="C76" s="267" t="s">
        <v>3877</v>
      </c>
      <c r="D76" s="267" t="s">
        <v>3878</v>
      </c>
      <c r="E76" s="267" t="s">
        <v>584</v>
      </c>
      <c r="F76" s="380">
        <v>24303494</v>
      </c>
      <c r="G76" s="266">
        <v>2.38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44182</v>
      </c>
      <c r="B77" s="266" t="s">
        <v>3076</v>
      </c>
      <c r="C77" s="267" t="s">
        <v>3877</v>
      </c>
      <c r="D77" s="267" t="s">
        <v>3879</v>
      </c>
      <c r="E77" s="267" t="s">
        <v>584</v>
      </c>
      <c r="F77" s="380">
        <v>41631976</v>
      </c>
      <c r="G77" s="266">
        <v>2.35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44182</v>
      </c>
      <c r="B78" s="266" t="s">
        <v>509</v>
      </c>
      <c r="C78" s="267" t="s">
        <v>3891</v>
      </c>
      <c r="D78" s="267" t="s">
        <v>3892</v>
      </c>
      <c r="E78" s="267" t="s">
        <v>584</v>
      </c>
      <c r="F78" s="380">
        <v>1000000</v>
      </c>
      <c r="G78" s="266">
        <v>115.74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44182</v>
      </c>
      <c r="B79" s="266" t="s">
        <v>2496</v>
      </c>
      <c r="C79" s="267" t="s">
        <v>3718</v>
      </c>
      <c r="D79" s="267" t="s">
        <v>3719</v>
      </c>
      <c r="E79" s="267" t="s">
        <v>584</v>
      </c>
      <c r="F79" s="380">
        <v>1102961</v>
      </c>
      <c r="G79" s="266">
        <v>58.58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44182</v>
      </c>
      <c r="B80" s="266" t="s">
        <v>2523</v>
      </c>
      <c r="C80" s="267" t="s">
        <v>3784</v>
      </c>
      <c r="D80" s="267" t="s">
        <v>3788</v>
      </c>
      <c r="E80" s="267" t="s">
        <v>584</v>
      </c>
      <c r="F80" s="380">
        <v>4447079</v>
      </c>
      <c r="G80" s="266">
        <v>22.95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44182</v>
      </c>
      <c r="B81" s="266" t="s">
        <v>2544</v>
      </c>
      <c r="C81" s="267" t="s">
        <v>3880</v>
      </c>
      <c r="D81" s="267" t="s">
        <v>3782</v>
      </c>
      <c r="E81" s="267" t="s">
        <v>584</v>
      </c>
      <c r="F81" s="380">
        <v>88570</v>
      </c>
      <c r="G81" s="266">
        <v>122.81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44182</v>
      </c>
      <c r="B82" s="266" t="s">
        <v>2544</v>
      </c>
      <c r="C82" s="267" t="s">
        <v>3880</v>
      </c>
      <c r="D82" s="267" t="s">
        <v>3881</v>
      </c>
      <c r="E82" s="267" t="s">
        <v>584</v>
      </c>
      <c r="F82" s="380">
        <v>110000</v>
      </c>
      <c r="G82" s="266">
        <v>123.37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44182</v>
      </c>
      <c r="B83" s="266" t="s">
        <v>3182</v>
      </c>
      <c r="C83" s="267" t="s">
        <v>3882</v>
      </c>
      <c r="D83" s="267" t="s">
        <v>3680</v>
      </c>
      <c r="E83" s="267" t="s">
        <v>584</v>
      </c>
      <c r="F83" s="380">
        <v>627462</v>
      </c>
      <c r="G83" s="266">
        <v>105.08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44182</v>
      </c>
      <c r="B84" s="266" t="s">
        <v>2606</v>
      </c>
      <c r="C84" s="267" t="s">
        <v>3883</v>
      </c>
      <c r="D84" s="267" t="s">
        <v>3874</v>
      </c>
      <c r="E84" s="267" t="s">
        <v>584</v>
      </c>
      <c r="F84" s="380">
        <v>117940</v>
      </c>
      <c r="G84" s="266">
        <v>54.79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44182</v>
      </c>
      <c r="B85" s="266" t="s">
        <v>2734</v>
      </c>
      <c r="C85" s="267" t="s">
        <v>3696</v>
      </c>
      <c r="D85" s="267" t="s">
        <v>3781</v>
      </c>
      <c r="E85" s="267" t="s">
        <v>584</v>
      </c>
      <c r="F85" s="380">
        <v>1656000</v>
      </c>
      <c r="G85" s="266">
        <v>2.78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4"/>
  <sheetViews>
    <sheetView zoomScale="70" zoomScaleNormal="70" workbookViewId="0">
      <selection activeCell="E10" sqref="E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44183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8">
        <v>1</v>
      </c>
      <c r="B10" s="509">
        <v>44110</v>
      </c>
      <c r="C10" s="510"/>
      <c r="D10" s="511" t="s">
        <v>142</v>
      </c>
      <c r="E10" s="512" t="s">
        <v>600</v>
      </c>
      <c r="F10" s="494">
        <v>6890</v>
      </c>
      <c r="G10" s="512">
        <v>6600</v>
      </c>
      <c r="H10" s="512">
        <v>7320</v>
      </c>
      <c r="I10" s="513">
        <v>7450</v>
      </c>
      <c r="J10" s="475" t="s">
        <v>3659</v>
      </c>
      <c r="K10" s="475">
        <f t="shared" ref="K10" si="0">H10-F10</f>
        <v>430</v>
      </c>
      <c r="L10" s="476">
        <f t="shared" ref="L10" si="1">(F10*-0.8)/100</f>
        <v>-55.12</v>
      </c>
      <c r="M10" s="477">
        <f t="shared" ref="M10" si="2">(K10+L10)/F10</f>
        <v>5.4409288824383166E-2</v>
      </c>
      <c r="N10" s="496" t="s">
        <v>599</v>
      </c>
      <c r="O10" s="478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8">
        <v>2</v>
      </c>
      <c r="B11" s="509">
        <v>44153</v>
      </c>
      <c r="C11" s="510"/>
      <c r="D11" s="511" t="s">
        <v>116</v>
      </c>
      <c r="E11" s="512" t="s">
        <v>600</v>
      </c>
      <c r="F11" s="494">
        <v>2137.5</v>
      </c>
      <c r="G11" s="512">
        <v>2000</v>
      </c>
      <c r="H11" s="512">
        <v>2267.5</v>
      </c>
      <c r="I11" s="513" t="s">
        <v>3642</v>
      </c>
      <c r="J11" s="554" t="s">
        <v>3711</v>
      </c>
      <c r="K11" s="554">
        <f t="shared" ref="K11:K12" si="3">H11-F11</f>
        <v>130</v>
      </c>
      <c r="L11" s="476">
        <f t="shared" ref="L11:L12" si="4">(F11*-0.8)/100</f>
        <v>-17.100000000000001</v>
      </c>
      <c r="M11" s="477">
        <f t="shared" ref="M11:M12" si="5">(K11+L11)/F11</f>
        <v>5.2818713450292397E-2</v>
      </c>
      <c r="N11" s="496" t="s">
        <v>599</v>
      </c>
      <c r="O11" s="478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8">
        <v>3</v>
      </c>
      <c r="B12" s="509">
        <v>44154</v>
      </c>
      <c r="C12" s="510"/>
      <c r="D12" s="511" t="s">
        <v>472</v>
      </c>
      <c r="E12" s="512" t="s">
        <v>600</v>
      </c>
      <c r="F12" s="494">
        <v>1630</v>
      </c>
      <c r="G12" s="512">
        <v>1515</v>
      </c>
      <c r="H12" s="512">
        <v>1712.5</v>
      </c>
      <c r="I12" s="513" t="s">
        <v>3643</v>
      </c>
      <c r="J12" s="587" t="s">
        <v>3761</v>
      </c>
      <c r="K12" s="587">
        <f t="shared" si="3"/>
        <v>82.5</v>
      </c>
      <c r="L12" s="476">
        <f t="shared" si="4"/>
        <v>-13.04</v>
      </c>
      <c r="M12" s="477">
        <f t="shared" si="5"/>
        <v>4.2613496932515343E-2</v>
      </c>
      <c r="N12" s="496" t="s">
        <v>599</v>
      </c>
      <c r="O12" s="478">
        <v>44181</v>
      </c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8">
        <v>4</v>
      </c>
      <c r="B13" s="509">
        <v>44154</v>
      </c>
      <c r="C13" s="510"/>
      <c r="D13" s="511" t="s">
        <v>252</v>
      </c>
      <c r="E13" s="512" t="s">
        <v>600</v>
      </c>
      <c r="F13" s="494">
        <v>2450</v>
      </c>
      <c r="G13" s="512">
        <v>2300</v>
      </c>
      <c r="H13" s="494">
        <v>2605</v>
      </c>
      <c r="I13" s="513">
        <v>2750</v>
      </c>
      <c r="J13" s="531" t="s">
        <v>3681</v>
      </c>
      <c r="K13" s="528">
        <f t="shared" ref="K13:K14" si="6">H13-F13</f>
        <v>155</v>
      </c>
      <c r="L13" s="476">
        <f t="shared" ref="L13:L14" si="7">(F13*-0.8)/100</f>
        <v>-19.600000000000001</v>
      </c>
      <c r="M13" s="477">
        <f t="shared" ref="M13:M14" si="8">(K13+L13)/F13</f>
        <v>5.5265306122448982E-2</v>
      </c>
      <c r="N13" s="496" t="s">
        <v>599</v>
      </c>
      <c r="O13" s="478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8">
        <v>5</v>
      </c>
      <c r="B14" s="509">
        <v>44167</v>
      </c>
      <c r="C14" s="510"/>
      <c r="D14" s="511" t="s">
        <v>98</v>
      </c>
      <c r="E14" s="512" t="s">
        <v>600</v>
      </c>
      <c r="F14" s="494">
        <v>181</v>
      </c>
      <c r="G14" s="512">
        <v>167</v>
      </c>
      <c r="H14" s="494">
        <v>194</v>
      </c>
      <c r="I14" s="513" t="s">
        <v>3653</v>
      </c>
      <c r="J14" s="537" t="s">
        <v>3697</v>
      </c>
      <c r="K14" s="537">
        <f t="shared" si="6"/>
        <v>13</v>
      </c>
      <c r="L14" s="476">
        <f t="shared" si="7"/>
        <v>-1.4480000000000002</v>
      </c>
      <c r="M14" s="477">
        <f t="shared" si="8"/>
        <v>6.3823204419889507E-2</v>
      </c>
      <c r="N14" s="496" t="s">
        <v>599</v>
      </c>
      <c r="O14" s="478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8">
        <v>6</v>
      </c>
      <c r="B15" s="559">
        <v>44175</v>
      </c>
      <c r="C15" s="560"/>
      <c r="D15" s="561" t="s">
        <v>2931</v>
      </c>
      <c r="E15" s="562" t="s">
        <v>600</v>
      </c>
      <c r="F15" s="582">
        <v>1427.5</v>
      </c>
      <c r="G15" s="563">
        <v>1330</v>
      </c>
      <c r="H15" s="582">
        <v>1500</v>
      </c>
      <c r="I15" s="564" t="s">
        <v>3720</v>
      </c>
      <c r="J15" s="565" t="s">
        <v>3721</v>
      </c>
      <c r="K15" s="565">
        <f t="shared" ref="K15:K16" si="9">H15-F15</f>
        <v>72.5</v>
      </c>
      <c r="L15" s="566">
        <f>(F15*-0.07)/100</f>
        <v>-0.99925000000000008</v>
      </c>
      <c r="M15" s="567">
        <f t="shared" ref="M15:M16" si="10">(K15+L15)/F15</f>
        <v>5.008809106830122E-2</v>
      </c>
      <c r="N15" s="568" t="s">
        <v>599</v>
      </c>
      <c r="O15" s="569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58">
        <v>7</v>
      </c>
      <c r="B16" s="559">
        <v>44175</v>
      </c>
      <c r="C16" s="560"/>
      <c r="D16" s="561" t="s">
        <v>128</v>
      </c>
      <c r="E16" s="562" t="s">
        <v>600</v>
      </c>
      <c r="F16" s="582">
        <v>210</v>
      </c>
      <c r="G16" s="563">
        <v>197</v>
      </c>
      <c r="H16" s="582">
        <v>218.5</v>
      </c>
      <c r="I16" s="564" t="s">
        <v>3728</v>
      </c>
      <c r="J16" s="565" t="s">
        <v>3749</v>
      </c>
      <c r="K16" s="565">
        <f t="shared" si="9"/>
        <v>8.5</v>
      </c>
      <c r="L16" s="566">
        <f t="shared" ref="L16" si="11">(F16*-0.8)/100</f>
        <v>-1.68</v>
      </c>
      <c r="M16" s="567">
        <f t="shared" si="10"/>
        <v>3.2476190476190478E-2</v>
      </c>
      <c r="N16" s="568" t="s">
        <v>599</v>
      </c>
      <c r="O16" s="581">
        <v>44179</v>
      </c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58">
        <v>8</v>
      </c>
      <c r="B17" s="559">
        <v>44176</v>
      </c>
      <c r="C17" s="560"/>
      <c r="D17" s="561" t="s">
        <v>569</v>
      </c>
      <c r="E17" s="562" t="s">
        <v>600</v>
      </c>
      <c r="F17" s="582">
        <v>2072.5</v>
      </c>
      <c r="G17" s="563">
        <v>1940</v>
      </c>
      <c r="H17" s="582">
        <v>2157.5</v>
      </c>
      <c r="I17" s="564" t="s">
        <v>3735</v>
      </c>
      <c r="J17" s="565" t="s">
        <v>3750</v>
      </c>
      <c r="K17" s="565">
        <f t="shared" ref="K17" si="12">H17-F17</f>
        <v>85</v>
      </c>
      <c r="L17" s="566">
        <f t="shared" ref="L17" si="13">(F17*-0.8)/100</f>
        <v>-16.579999999999998</v>
      </c>
      <c r="M17" s="567">
        <f t="shared" ref="M17" si="14">(K17+L17)/F17</f>
        <v>3.3013268998793727E-2</v>
      </c>
      <c r="N17" s="568" t="s">
        <v>599</v>
      </c>
      <c r="O17" s="581">
        <v>44180</v>
      </c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40" customFormat="1" ht="14.25">
      <c r="A18" s="382">
        <v>9</v>
      </c>
      <c r="B18" s="397">
        <v>44181</v>
      </c>
      <c r="C18" s="398"/>
      <c r="D18" s="411" t="s">
        <v>380</v>
      </c>
      <c r="E18" s="402" t="s">
        <v>600</v>
      </c>
      <c r="F18" s="415" t="s">
        <v>3778</v>
      </c>
      <c r="G18" s="409">
        <v>935</v>
      </c>
      <c r="H18" s="415"/>
      <c r="I18" s="399" t="s">
        <v>3779</v>
      </c>
      <c r="J18" s="588" t="s">
        <v>601</v>
      </c>
      <c r="K18" s="588"/>
      <c r="L18" s="434"/>
      <c r="M18" s="430"/>
      <c r="N18" s="435"/>
      <c r="O18" s="437"/>
      <c r="P18" s="590"/>
      <c r="Q18" s="7"/>
      <c r="R18" s="591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5" customFormat="1" ht="14.25">
      <c r="A19" s="382"/>
      <c r="B19" s="397"/>
      <c r="C19" s="398"/>
      <c r="D19" s="411"/>
      <c r="E19" s="402"/>
      <c r="F19" s="402"/>
      <c r="G19" s="409"/>
      <c r="H19" s="402"/>
      <c r="I19" s="399"/>
      <c r="J19" s="404"/>
      <c r="K19" s="404"/>
      <c r="L19" s="416"/>
      <c r="M19" s="375"/>
      <c r="N19" s="385"/>
      <c r="O19" s="381"/>
      <c r="P19" s="405"/>
      <c r="Q19" s="64"/>
      <c r="R19" s="340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61"/>
      <c r="B20" s="462"/>
      <c r="C20" s="463"/>
      <c r="D20" s="464"/>
      <c r="E20" s="465"/>
      <c r="F20" s="465"/>
      <c r="G20" s="428"/>
      <c r="H20" s="465"/>
      <c r="I20" s="466"/>
      <c r="J20" s="429"/>
      <c r="K20" s="429"/>
      <c r="L20" s="467"/>
      <c r="M20" s="79"/>
      <c r="N20" s="468"/>
      <c r="O20" s="469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61"/>
      <c r="B21" s="462"/>
      <c r="C21" s="463"/>
      <c r="D21" s="464"/>
      <c r="E21" s="465"/>
      <c r="F21" s="465"/>
      <c r="G21" s="428"/>
      <c r="H21" s="465"/>
      <c r="I21" s="466"/>
      <c r="J21" s="429"/>
      <c r="K21" s="429"/>
      <c r="L21" s="467"/>
      <c r="M21" s="79"/>
      <c r="N21" s="468"/>
      <c r="O21" s="469"/>
      <c r="P21" s="405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2" customHeight="1">
      <c r="A22" s="23" t="s">
        <v>603</v>
      </c>
      <c r="B22" s="24"/>
      <c r="C22" s="25"/>
      <c r="D22" s="26"/>
      <c r="E22" s="27"/>
      <c r="F22" s="28"/>
      <c r="G22" s="28"/>
      <c r="H22" s="28"/>
      <c r="I22" s="28"/>
      <c r="J22" s="65"/>
      <c r="K22" s="28"/>
      <c r="L22" s="417"/>
      <c r="M22" s="38"/>
      <c r="N22" s="65"/>
      <c r="O22" s="66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9" t="s">
        <v>604</v>
      </c>
      <c r="B23" s="23"/>
      <c r="C23" s="23"/>
      <c r="D23" s="23"/>
      <c r="F23" s="30" t="s">
        <v>605</v>
      </c>
      <c r="G23" s="17"/>
      <c r="H23" s="31"/>
      <c r="I23" s="36"/>
      <c r="J23" s="67"/>
      <c r="K23" s="68"/>
      <c r="L23" s="418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 t="s">
        <v>606</v>
      </c>
      <c r="B24" s="23"/>
      <c r="C24" s="23"/>
      <c r="D24" s="23"/>
      <c r="E24" s="32"/>
      <c r="F24" s="30" t="s">
        <v>607</v>
      </c>
      <c r="G24" s="17"/>
      <c r="H24" s="31"/>
      <c r="I24" s="36"/>
      <c r="J24" s="67"/>
      <c r="K24" s="68"/>
      <c r="L24" s="418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/>
      <c r="B25" s="23"/>
      <c r="C25" s="23"/>
      <c r="D25" s="23"/>
      <c r="E25" s="32"/>
      <c r="F25" s="17"/>
      <c r="G25" s="17"/>
      <c r="H25" s="31"/>
      <c r="I25" s="36"/>
      <c r="J25" s="71"/>
      <c r="K25" s="68"/>
      <c r="L25" s="418"/>
      <c r="M25" s="17"/>
      <c r="N25" s="72"/>
      <c r="O25" s="57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ht="15">
      <c r="A26" s="11"/>
      <c r="B26" s="33" t="s">
        <v>608</v>
      </c>
      <c r="C26" s="33"/>
      <c r="D26" s="33"/>
      <c r="E26" s="33"/>
      <c r="F26" s="34"/>
      <c r="G26" s="32"/>
      <c r="H26" s="32"/>
      <c r="I26" s="73"/>
      <c r="J26" s="74"/>
      <c r="K26" s="75"/>
      <c r="L26" s="419"/>
      <c r="M26" s="12"/>
      <c r="N26" s="11"/>
      <c r="O26" s="53"/>
      <c r="P26" s="7"/>
      <c r="R26" s="82"/>
      <c r="S26" s="16"/>
      <c r="T26" s="16"/>
      <c r="U26" s="16"/>
      <c r="V26" s="16"/>
      <c r="W26" s="16"/>
      <c r="X26" s="16"/>
      <c r="Y26" s="16"/>
      <c r="Z26" s="16"/>
    </row>
    <row r="27" spans="1:38" s="6" customFormat="1" ht="38.25">
      <c r="A27" s="20" t="s">
        <v>16</v>
      </c>
      <c r="B27" s="21" t="s">
        <v>575</v>
      </c>
      <c r="C27" s="21"/>
      <c r="D27" s="22" t="s">
        <v>588</v>
      </c>
      <c r="E27" s="21" t="s">
        <v>589</v>
      </c>
      <c r="F27" s="21" t="s">
        <v>590</v>
      </c>
      <c r="G27" s="21" t="s">
        <v>609</v>
      </c>
      <c r="H27" s="21" t="s">
        <v>592</v>
      </c>
      <c r="I27" s="21" t="s">
        <v>593</v>
      </c>
      <c r="J27" s="21" t="s">
        <v>594</v>
      </c>
      <c r="K27" s="62" t="s">
        <v>610</v>
      </c>
      <c r="L27" s="420" t="s">
        <v>3630</v>
      </c>
      <c r="M27" s="63" t="s">
        <v>3629</v>
      </c>
      <c r="N27" s="21" t="s">
        <v>597</v>
      </c>
      <c r="O27" s="78" t="s">
        <v>598</v>
      </c>
      <c r="P27" s="7"/>
      <c r="Q27" s="40"/>
      <c r="R27" s="38"/>
      <c r="S27" s="38"/>
      <c r="T27" s="38"/>
    </row>
    <row r="28" spans="1:38" s="393" customFormat="1" ht="15" customHeight="1">
      <c r="A28" s="479">
        <v>1</v>
      </c>
      <c r="B28" s="480">
        <v>44153</v>
      </c>
      <c r="C28" s="481"/>
      <c r="D28" s="482" t="s">
        <v>3641</v>
      </c>
      <c r="E28" s="483" t="s">
        <v>600</v>
      </c>
      <c r="F28" s="483">
        <v>376</v>
      </c>
      <c r="G28" s="484">
        <v>367</v>
      </c>
      <c r="H28" s="484">
        <v>376.5</v>
      </c>
      <c r="I28" s="483">
        <v>396</v>
      </c>
      <c r="J28" s="485" t="s">
        <v>3652</v>
      </c>
      <c r="K28" s="485">
        <f t="shared" ref="K28" si="15">H28-F28</f>
        <v>0.5</v>
      </c>
      <c r="L28" s="486">
        <f t="shared" ref="L28:L30" si="16">(F28*-0.7)/100</f>
        <v>-2.6319999999999997</v>
      </c>
      <c r="M28" s="487">
        <f t="shared" ref="M28:M30" si="17">(K28+L28)/F28</f>
        <v>-5.6702127659574459E-3</v>
      </c>
      <c r="N28" s="488" t="s">
        <v>708</v>
      </c>
      <c r="O28" s="489">
        <v>44167</v>
      </c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90">
        <v>2</v>
      </c>
      <c r="B29" s="491">
        <v>44161</v>
      </c>
      <c r="C29" s="492"/>
      <c r="D29" s="493" t="s">
        <v>133</v>
      </c>
      <c r="E29" s="494" t="s">
        <v>3627</v>
      </c>
      <c r="F29" s="494">
        <v>1877</v>
      </c>
      <c r="G29" s="495">
        <v>1925</v>
      </c>
      <c r="H29" s="495">
        <v>1837</v>
      </c>
      <c r="I29" s="494">
        <v>1800</v>
      </c>
      <c r="J29" s="475" t="s">
        <v>636</v>
      </c>
      <c r="K29" s="475">
        <f>F29-H29</f>
        <v>40</v>
      </c>
      <c r="L29" s="476">
        <f t="shared" si="16"/>
        <v>-13.138999999999999</v>
      </c>
      <c r="M29" s="477">
        <f t="shared" si="17"/>
        <v>1.4310602024507194E-2</v>
      </c>
      <c r="N29" s="496" t="s">
        <v>599</v>
      </c>
      <c r="O29" s="478">
        <v>44167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90">
        <v>3</v>
      </c>
      <c r="B30" s="491">
        <v>44166</v>
      </c>
      <c r="C30" s="492"/>
      <c r="D30" s="493" t="s">
        <v>253</v>
      </c>
      <c r="E30" s="494" t="s">
        <v>600</v>
      </c>
      <c r="F30" s="494">
        <v>641.5</v>
      </c>
      <c r="G30" s="495">
        <v>619</v>
      </c>
      <c r="H30" s="495">
        <v>659</v>
      </c>
      <c r="I30" s="494">
        <v>680</v>
      </c>
      <c r="J30" s="555" t="s">
        <v>3702</v>
      </c>
      <c r="K30" s="555">
        <f t="shared" ref="K30" si="18">H30-F30</f>
        <v>17.5</v>
      </c>
      <c r="L30" s="476">
        <f t="shared" si="16"/>
        <v>-4.4904999999999999</v>
      </c>
      <c r="M30" s="477">
        <f t="shared" si="17"/>
        <v>2.0279812938425564E-2</v>
      </c>
      <c r="N30" s="496" t="s">
        <v>599</v>
      </c>
      <c r="O30" s="478">
        <v>44175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90">
        <v>4</v>
      </c>
      <c r="B31" s="491">
        <v>44166</v>
      </c>
      <c r="C31" s="492"/>
      <c r="D31" s="493" t="s">
        <v>957</v>
      </c>
      <c r="E31" s="494" t="s">
        <v>600</v>
      </c>
      <c r="F31" s="494">
        <v>115.5</v>
      </c>
      <c r="G31" s="495">
        <v>112</v>
      </c>
      <c r="H31" s="495">
        <v>118.5</v>
      </c>
      <c r="I31" s="494">
        <v>122</v>
      </c>
      <c r="J31" s="515" t="s">
        <v>3670</v>
      </c>
      <c r="K31" s="475">
        <f t="shared" ref="K31:K32" si="19">H31-F31</f>
        <v>3</v>
      </c>
      <c r="L31" s="476">
        <f t="shared" ref="L31:L32" si="20">(F31*-0.7)/100</f>
        <v>-0.8085</v>
      </c>
      <c r="M31" s="477">
        <f t="shared" ref="M31:M32" si="21">(K31+L31)/F31</f>
        <v>1.8974025974025973E-2</v>
      </c>
      <c r="N31" s="496" t="s">
        <v>599</v>
      </c>
      <c r="O31" s="478">
        <v>44168</v>
      </c>
      <c r="P31" s="7"/>
      <c r="Q31" s="7"/>
      <c r="R31" s="343" t="s">
        <v>3186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90">
        <v>5</v>
      </c>
      <c r="B32" s="491">
        <v>44167</v>
      </c>
      <c r="C32" s="492"/>
      <c r="D32" s="493" t="s">
        <v>55</v>
      </c>
      <c r="E32" s="494" t="s">
        <v>600</v>
      </c>
      <c r="F32" s="494">
        <v>608.5</v>
      </c>
      <c r="G32" s="495">
        <v>590</v>
      </c>
      <c r="H32" s="495">
        <v>624</v>
      </c>
      <c r="I32" s="494">
        <v>640</v>
      </c>
      <c r="J32" s="537" t="s">
        <v>3683</v>
      </c>
      <c r="K32" s="537">
        <f t="shared" si="19"/>
        <v>15.5</v>
      </c>
      <c r="L32" s="476">
        <f t="shared" si="20"/>
        <v>-4.2595000000000001</v>
      </c>
      <c r="M32" s="477">
        <f t="shared" si="21"/>
        <v>1.8472473294987676E-2</v>
      </c>
      <c r="N32" s="496" t="s">
        <v>599</v>
      </c>
      <c r="O32" s="478">
        <v>44173</v>
      </c>
      <c r="P32" s="7"/>
      <c r="Q32" s="7"/>
      <c r="R32" s="343" t="s">
        <v>3186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90">
        <v>6</v>
      </c>
      <c r="B33" s="491">
        <v>44167</v>
      </c>
      <c r="C33" s="492"/>
      <c r="D33" s="493" t="s">
        <v>197</v>
      </c>
      <c r="E33" s="494" t="s">
        <v>600</v>
      </c>
      <c r="F33" s="494">
        <v>440</v>
      </c>
      <c r="G33" s="495">
        <v>428</v>
      </c>
      <c r="H33" s="495">
        <v>450.5</v>
      </c>
      <c r="I33" s="494" t="s">
        <v>3654</v>
      </c>
      <c r="J33" s="475" t="s">
        <v>3658</v>
      </c>
      <c r="K33" s="475">
        <f t="shared" ref="K33" si="22">H33-F33</f>
        <v>10.5</v>
      </c>
      <c r="L33" s="476">
        <f t="shared" ref="L33" si="23">(F33*-0.7)/100</f>
        <v>-3.08</v>
      </c>
      <c r="M33" s="477">
        <f t="shared" ref="M33" si="24">(K33+L33)/F33</f>
        <v>1.6863636363636362E-2</v>
      </c>
      <c r="N33" s="496" t="s">
        <v>599</v>
      </c>
      <c r="O33" s="478">
        <v>44168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90">
        <v>7</v>
      </c>
      <c r="B34" s="491">
        <v>44167</v>
      </c>
      <c r="C34" s="492"/>
      <c r="D34" s="493" t="s">
        <v>75</v>
      </c>
      <c r="E34" s="494" t="s">
        <v>600</v>
      </c>
      <c r="F34" s="494">
        <v>3585</v>
      </c>
      <c r="G34" s="495">
        <v>3480</v>
      </c>
      <c r="H34" s="495">
        <v>3670</v>
      </c>
      <c r="I34" s="494">
        <v>3800</v>
      </c>
      <c r="J34" s="533" t="s">
        <v>3682</v>
      </c>
      <c r="K34" s="533">
        <f t="shared" ref="K34" si="25">H34-F34</f>
        <v>85</v>
      </c>
      <c r="L34" s="476">
        <f t="shared" ref="L34" si="26">(F34*-0.7)/100</f>
        <v>-25.094999999999999</v>
      </c>
      <c r="M34" s="477">
        <f t="shared" ref="M34" si="27">(K34+L34)/F34</f>
        <v>1.6709902370990237E-2</v>
      </c>
      <c r="N34" s="496" t="s">
        <v>599</v>
      </c>
      <c r="O34" s="478">
        <v>44172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90">
        <v>8</v>
      </c>
      <c r="B35" s="491">
        <v>44168</v>
      </c>
      <c r="C35" s="492"/>
      <c r="D35" s="493" t="s">
        <v>315</v>
      </c>
      <c r="E35" s="494" t="s">
        <v>600</v>
      </c>
      <c r="F35" s="494">
        <v>200</v>
      </c>
      <c r="G35" s="495">
        <v>193</v>
      </c>
      <c r="H35" s="495">
        <v>206.5</v>
      </c>
      <c r="I35" s="494">
        <v>210</v>
      </c>
      <c r="J35" s="571" t="s">
        <v>3733</v>
      </c>
      <c r="K35" s="571">
        <f t="shared" ref="K35" si="28">H35-F35</f>
        <v>6.5</v>
      </c>
      <c r="L35" s="476">
        <f t="shared" ref="L35" si="29">(F35*-0.7)/100</f>
        <v>-1.4</v>
      </c>
      <c r="M35" s="477">
        <f t="shared" ref="M35" si="30">(K35+L35)/F35</f>
        <v>2.5499999999999998E-2</v>
      </c>
      <c r="N35" s="496" t="s">
        <v>599</v>
      </c>
      <c r="O35" s="478">
        <v>44176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90">
        <v>9</v>
      </c>
      <c r="B36" s="491">
        <v>44168</v>
      </c>
      <c r="C36" s="492"/>
      <c r="D36" s="493" t="s">
        <v>409</v>
      </c>
      <c r="E36" s="494" t="s">
        <v>600</v>
      </c>
      <c r="F36" s="494">
        <v>87.25</v>
      </c>
      <c r="G36" s="495">
        <v>84.5</v>
      </c>
      <c r="H36" s="495">
        <v>89.25</v>
      </c>
      <c r="I36" s="494" t="s">
        <v>3665</v>
      </c>
      <c r="J36" s="475" t="s">
        <v>3666</v>
      </c>
      <c r="K36" s="475">
        <f t="shared" ref="K36:K38" si="31">H36-F36</f>
        <v>2</v>
      </c>
      <c r="L36" s="476">
        <f>(F36*-0.07)/100</f>
        <v>-6.1075000000000011E-2</v>
      </c>
      <c r="M36" s="477">
        <f t="shared" ref="M36:M38" si="32">(K36+L36)/F36</f>
        <v>2.2222636103151863E-2</v>
      </c>
      <c r="N36" s="496" t="s">
        <v>599</v>
      </c>
      <c r="O36" s="514">
        <v>44168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90">
        <v>10</v>
      </c>
      <c r="B37" s="491">
        <v>44168</v>
      </c>
      <c r="C37" s="492"/>
      <c r="D37" s="493" t="s">
        <v>2931</v>
      </c>
      <c r="E37" s="494" t="s">
        <v>600</v>
      </c>
      <c r="F37" s="494">
        <v>1370</v>
      </c>
      <c r="G37" s="495">
        <v>1335</v>
      </c>
      <c r="H37" s="495">
        <v>1407.5</v>
      </c>
      <c r="I37" s="494" t="s">
        <v>3667</v>
      </c>
      <c r="J37" s="528" t="s">
        <v>3672</v>
      </c>
      <c r="K37" s="528">
        <f t="shared" si="31"/>
        <v>37.5</v>
      </c>
      <c r="L37" s="476">
        <f t="shared" ref="L37:L38" si="33">(F37*-0.7)/100</f>
        <v>-9.5899999999999981</v>
      </c>
      <c r="M37" s="477">
        <f t="shared" si="32"/>
        <v>2.037226277372263E-2</v>
      </c>
      <c r="N37" s="496" t="s">
        <v>599</v>
      </c>
      <c r="O37" s="478">
        <v>44169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79">
        <v>11</v>
      </c>
      <c r="B38" s="480">
        <v>44168</v>
      </c>
      <c r="C38" s="481"/>
      <c r="D38" s="482" t="s">
        <v>523</v>
      </c>
      <c r="E38" s="483" t="s">
        <v>600</v>
      </c>
      <c r="F38" s="483">
        <v>345.5</v>
      </c>
      <c r="G38" s="484">
        <v>335</v>
      </c>
      <c r="H38" s="484">
        <v>346.5</v>
      </c>
      <c r="I38" s="483">
        <v>365</v>
      </c>
      <c r="J38" s="485" t="s">
        <v>3710</v>
      </c>
      <c r="K38" s="485">
        <f t="shared" si="31"/>
        <v>1</v>
      </c>
      <c r="L38" s="486">
        <f t="shared" si="33"/>
        <v>-2.4184999999999999</v>
      </c>
      <c r="M38" s="487">
        <f t="shared" si="32"/>
        <v>-4.1056439942112879E-3</v>
      </c>
      <c r="N38" s="488" t="s">
        <v>708</v>
      </c>
      <c r="O38" s="489">
        <v>44173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90">
        <v>12</v>
      </c>
      <c r="B39" s="491">
        <v>44169</v>
      </c>
      <c r="C39" s="492"/>
      <c r="D39" s="493" t="s">
        <v>565</v>
      </c>
      <c r="E39" s="494" t="s">
        <v>600</v>
      </c>
      <c r="F39" s="494">
        <v>1150</v>
      </c>
      <c r="G39" s="495">
        <v>1115</v>
      </c>
      <c r="H39" s="495">
        <v>1183</v>
      </c>
      <c r="I39" s="494" t="s">
        <v>3673</v>
      </c>
      <c r="J39" s="537" t="s">
        <v>3701</v>
      </c>
      <c r="K39" s="537">
        <f t="shared" ref="K39" si="34">H39-F39</f>
        <v>33</v>
      </c>
      <c r="L39" s="476">
        <f t="shared" ref="L39" si="35">(F39*-0.7)/100</f>
        <v>-8.0500000000000007</v>
      </c>
      <c r="M39" s="477">
        <f t="shared" ref="M39" si="36">(K39+L39)/F39</f>
        <v>2.1695652173913043E-2</v>
      </c>
      <c r="N39" s="496" t="s">
        <v>599</v>
      </c>
      <c r="O39" s="478">
        <v>44173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90">
        <v>13</v>
      </c>
      <c r="B40" s="491">
        <v>44169</v>
      </c>
      <c r="C40" s="492"/>
      <c r="D40" s="493" t="s">
        <v>179</v>
      </c>
      <c r="E40" s="494" t="s">
        <v>600</v>
      </c>
      <c r="F40" s="494">
        <v>452</v>
      </c>
      <c r="G40" s="495">
        <v>437</v>
      </c>
      <c r="H40" s="495">
        <v>462.5</v>
      </c>
      <c r="I40" s="494">
        <v>475</v>
      </c>
      <c r="J40" s="533" t="s">
        <v>3658</v>
      </c>
      <c r="K40" s="533">
        <f t="shared" ref="K40" si="37">H40-F40</f>
        <v>10.5</v>
      </c>
      <c r="L40" s="476">
        <f t="shared" ref="L40" si="38">(F40*-0.7)/100</f>
        <v>-3.1639999999999997</v>
      </c>
      <c r="M40" s="477">
        <f t="shared" ref="M40" si="39">(K40+L40)/F40</f>
        <v>1.6230088495575223E-2</v>
      </c>
      <c r="N40" s="496" t="s">
        <v>599</v>
      </c>
      <c r="O40" s="478">
        <v>44172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90">
        <v>14</v>
      </c>
      <c r="B41" s="491">
        <v>44172</v>
      </c>
      <c r="C41" s="492"/>
      <c r="D41" s="493" t="s">
        <v>3685</v>
      </c>
      <c r="E41" s="494" t="s">
        <v>600</v>
      </c>
      <c r="F41" s="494">
        <v>156.75</v>
      </c>
      <c r="G41" s="495">
        <v>152</v>
      </c>
      <c r="H41" s="495">
        <v>161.25</v>
      </c>
      <c r="I41" s="494" t="s">
        <v>3686</v>
      </c>
      <c r="J41" s="533" t="s">
        <v>3687</v>
      </c>
      <c r="K41" s="533">
        <f t="shared" ref="K41:K43" si="40">H41-F41</f>
        <v>4.5</v>
      </c>
      <c r="L41" s="476">
        <f>(F41*-0.07)/100</f>
        <v>-0.10972500000000002</v>
      </c>
      <c r="M41" s="477">
        <f t="shared" ref="M41:M43" si="41">(K41+L41)/F41</f>
        <v>2.8008133971291864E-2</v>
      </c>
      <c r="N41" s="496" t="s">
        <v>599</v>
      </c>
      <c r="O41" s="514">
        <v>44172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540">
        <v>15</v>
      </c>
      <c r="B42" s="536">
        <v>44172</v>
      </c>
      <c r="C42" s="541"/>
      <c r="D42" s="542" t="s">
        <v>3387</v>
      </c>
      <c r="E42" s="526" t="s">
        <v>600</v>
      </c>
      <c r="F42" s="526">
        <v>317.5</v>
      </c>
      <c r="G42" s="543">
        <v>309</v>
      </c>
      <c r="H42" s="543">
        <v>309</v>
      </c>
      <c r="I42" s="526" t="s">
        <v>3639</v>
      </c>
      <c r="J42" s="516" t="s">
        <v>3700</v>
      </c>
      <c r="K42" s="516">
        <f t="shared" si="40"/>
        <v>-8.5</v>
      </c>
      <c r="L42" s="517">
        <f t="shared" ref="L42:L43" si="42">(F42*-0.7)/100</f>
        <v>-2.2225000000000001</v>
      </c>
      <c r="M42" s="544">
        <f t="shared" si="41"/>
        <v>-3.3771653543307086E-2</v>
      </c>
      <c r="N42" s="519" t="s">
        <v>663</v>
      </c>
      <c r="O42" s="520">
        <v>44173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90">
        <v>16</v>
      </c>
      <c r="B43" s="491">
        <v>44172</v>
      </c>
      <c r="C43" s="492"/>
      <c r="D43" s="493" t="s">
        <v>460</v>
      </c>
      <c r="E43" s="494" t="s">
        <v>600</v>
      </c>
      <c r="F43" s="494">
        <v>141.4</v>
      </c>
      <c r="G43" s="495">
        <v>137</v>
      </c>
      <c r="H43" s="495">
        <v>145</v>
      </c>
      <c r="I43" s="494" t="s">
        <v>3692</v>
      </c>
      <c r="J43" s="554" t="s">
        <v>3712</v>
      </c>
      <c r="K43" s="554">
        <f t="shared" si="40"/>
        <v>3.5999999999999943</v>
      </c>
      <c r="L43" s="476">
        <f t="shared" si="42"/>
        <v>-0.98980000000000001</v>
      </c>
      <c r="M43" s="477">
        <f t="shared" si="41"/>
        <v>1.845968882602542E-2</v>
      </c>
      <c r="N43" s="496" t="s">
        <v>599</v>
      </c>
      <c r="O43" s="478">
        <v>44174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90">
        <v>17</v>
      </c>
      <c r="B44" s="491">
        <v>44172</v>
      </c>
      <c r="C44" s="492"/>
      <c r="D44" s="493" t="s">
        <v>445</v>
      </c>
      <c r="E44" s="494" t="s">
        <v>600</v>
      </c>
      <c r="F44" s="494">
        <v>549</v>
      </c>
      <c r="G44" s="495">
        <v>534</v>
      </c>
      <c r="H44" s="495">
        <v>563</v>
      </c>
      <c r="I44" s="494" t="s">
        <v>3695</v>
      </c>
      <c r="J44" s="537" t="s">
        <v>3698</v>
      </c>
      <c r="K44" s="537">
        <f t="shared" ref="K44:K45" si="43">H44-F44</f>
        <v>14</v>
      </c>
      <c r="L44" s="476">
        <f t="shared" ref="L44:L45" si="44">(F44*-0.7)/100</f>
        <v>-3.8429999999999995</v>
      </c>
      <c r="M44" s="477">
        <f t="shared" ref="M44:M45" si="45">(K44+L44)/F44</f>
        <v>1.8500910746812385E-2</v>
      </c>
      <c r="N44" s="496" t="s">
        <v>599</v>
      </c>
      <c r="O44" s="478">
        <v>44173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90">
        <v>18</v>
      </c>
      <c r="B45" s="491">
        <v>44173</v>
      </c>
      <c r="C45" s="492"/>
      <c r="D45" s="493" t="s">
        <v>179</v>
      </c>
      <c r="E45" s="494" t="s">
        <v>600</v>
      </c>
      <c r="F45" s="494">
        <v>455</v>
      </c>
      <c r="G45" s="495">
        <v>438</v>
      </c>
      <c r="H45" s="495">
        <v>467.5</v>
      </c>
      <c r="I45" s="494" t="s">
        <v>3705</v>
      </c>
      <c r="J45" s="554" t="s">
        <v>3713</v>
      </c>
      <c r="K45" s="554">
        <f t="shared" si="43"/>
        <v>12.5</v>
      </c>
      <c r="L45" s="476">
        <f t="shared" si="44"/>
        <v>-3.1850000000000001</v>
      </c>
      <c r="M45" s="477">
        <f t="shared" si="45"/>
        <v>2.0472527472527473E-2</v>
      </c>
      <c r="N45" s="496" t="s">
        <v>599</v>
      </c>
      <c r="O45" s="478">
        <v>44174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22">
        <v>19</v>
      </c>
      <c r="B46" s="446">
        <v>44174</v>
      </c>
      <c r="C46" s="449"/>
      <c r="D46" s="414" t="s">
        <v>449</v>
      </c>
      <c r="E46" s="415" t="s">
        <v>600</v>
      </c>
      <c r="F46" s="415" t="s">
        <v>3715</v>
      </c>
      <c r="G46" s="450">
        <v>365</v>
      </c>
      <c r="H46" s="450"/>
      <c r="I46" s="415" t="s">
        <v>3716</v>
      </c>
      <c r="J46" s="442" t="s">
        <v>601</v>
      </c>
      <c r="K46" s="442"/>
      <c r="L46" s="443"/>
      <c r="M46" s="430"/>
      <c r="N46" s="403"/>
      <c r="O46" s="437"/>
      <c r="P46" s="7"/>
      <c r="Q46" s="7"/>
      <c r="R46" s="343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90">
        <v>20</v>
      </c>
      <c r="B47" s="491">
        <v>44174</v>
      </c>
      <c r="C47" s="492"/>
      <c r="D47" s="493" t="s">
        <v>1220</v>
      </c>
      <c r="E47" s="494" t="s">
        <v>600</v>
      </c>
      <c r="F47" s="494">
        <v>741</v>
      </c>
      <c r="G47" s="495">
        <v>718</v>
      </c>
      <c r="H47" s="495">
        <v>761</v>
      </c>
      <c r="I47" s="494">
        <v>780</v>
      </c>
      <c r="J47" s="555" t="s">
        <v>3724</v>
      </c>
      <c r="K47" s="555">
        <f t="shared" ref="K47" si="46">H47-F47</f>
        <v>20</v>
      </c>
      <c r="L47" s="476">
        <f t="shared" ref="L47" si="47">(F47*-0.7)/100</f>
        <v>-5.1869999999999994</v>
      </c>
      <c r="M47" s="477">
        <f t="shared" ref="M47" si="48">(K47+L47)/F47</f>
        <v>1.9990553306342782E-2</v>
      </c>
      <c r="N47" s="496" t="s">
        <v>599</v>
      </c>
      <c r="O47" s="478">
        <v>44175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90">
        <v>21</v>
      </c>
      <c r="B48" s="491">
        <v>44175</v>
      </c>
      <c r="C48" s="492"/>
      <c r="D48" s="493" t="s">
        <v>252</v>
      </c>
      <c r="E48" s="494" t="s">
        <v>600</v>
      </c>
      <c r="F48" s="494">
        <v>2790</v>
      </c>
      <c r="G48" s="495">
        <v>2710</v>
      </c>
      <c r="H48" s="495">
        <v>2845</v>
      </c>
      <c r="I48" s="494" t="s">
        <v>3723</v>
      </c>
      <c r="J48" s="555" t="s">
        <v>723</v>
      </c>
      <c r="K48" s="555">
        <f t="shared" ref="K48" si="49">H48-F48</f>
        <v>55</v>
      </c>
      <c r="L48" s="476">
        <f>(F48*-0.07)/100</f>
        <v>-1.9530000000000001</v>
      </c>
      <c r="M48" s="477">
        <f t="shared" ref="M48" si="50">(K48+L48)/F48</f>
        <v>1.9013261648745519E-2</v>
      </c>
      <c r="N48" s="496" t="s">
        <v>599</v>
      </c>
      <c r="O48" s="514">
        <v>44175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393" customFormat="1" ht="15" customHeight="1">
      <c r="A49" s="490">
        <v>22</v>
      </c>
      <c r="B49" s="491">
        <v>44175</v>
      </c>
      <c r="C49" s="492"/>
      <c r="D49" s="493" t="s">
        <v>163</v>
      </c>
      <c r="E49" s="494" t="s">
        <v>600</v>
      </c>
      <c r="F49" s="494">
        <v>1627.5</v>
      </c>
      <c r="G49" s="495">
        <v>1580</v>
      </c>
      <c r="H49" s="495">
        <v>1657.5</v>
      </c>
      <c r="I49" s="494" t="s">
        <v>3725</v>
      </c>
      <c r="J49" s="555" t="s">
        <v>3727</v>
      </c>
      <c r="K49" s="555">
        <f t="shared" ref="K49:K50" si="51">H49-F49</f>
        <v>30</v>
      </c>
      <c r="L49" s="476">
        <f>(F49*-0.07)/100</f>
        <v>-1.1392500000000001</v>
      </c>
      <c r="M49" s="477">
        <f t="shared" ref="M49:M50" si="52">(K49+L49)/F49</f>
        <v>1.7733179723502305E-2</v>
      </c>
      <c r="N49" s="496" t="s">
        <v>599</v>
      </c>
      <c r="O49" s="514">
        <v>44175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393" customFormat="1" ht="15" customHeight="1">
      <c r="A50" s="490">
        <v>23</v>
      </c>
      <c r="B50" s="491">
        <v>44175</v>
      </c>
      <c r="C50" s="492"/>
      <c r="D50" s="493" t="s">
        <v>483</v>
      </c>
      <c r="E50" s="494" t="s">
        <v>600</v>
      </c>
      <c r="F50" s="494">
        <v>215</v>
      </c>
      <c r="G50" s="495">
        <v>209</v>
      </c>
      <c r="H50" s="495">
        <v>221</v>
      </c>
      <c r="I50" s="494" t="s">
        <v>3726</v>
      </c>
      <c r="J50" s="571" t="s">
        <v>3656</v>
      </c>
      <c r="K50" s="571">
        <f t="shared" si="51"/>
        <v>6</v>
      </c>
      <c r="L50" s="476">
        <f t="shared" ref="L50" si="53">(F50*-0.7)/100</f>
        <v>-1.5049999999999999</v>
      </c>
      <c r="M50" s="477">
        <f t="shared" si="52"/>
        <v>2.0906976744186047E-2</v>
      </c>
      <c r="N50" s="496" t="s">
        <v>599</v>
      </c>
      <c r="O50" s="478">
        <v>44176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393" customFormat="1" ht="15" customHeight="1">
      <c r="A51" s="490">
        <v>24</v>
      </c>
      <c r="B51" s="491">
        <v>44175</v>
      </c>
      <c r="C51" s="492"/>
      <c r="D51" s="493" t="s">
        <v>565</v>
      </c>
      <c r="E51" s="494" t="s">
        <v>600</v>
      </c>
      <c r="F51" s="494">
        <v>1142.5</v>
      </c>
      <c r="G51" s="495">
        <v>1110</v>
      </c>
      <c r="H51" s="495">
        <v>1169</v>
      </c>
      <c r="I51" s="494">
        <v>1200</v>
      </c>
      <c r="J51" s="595" t="s">
        <v>3806</v>
      </c>
      <c r="K51" s="595">
        <f t="shared" ref="K51" si="54">H51-F51</f>
        <v>26.5</v>
      </c>
      <c r="L51" s="476">
        <f t="shared" ref="L51" si="55">(F51*-0.7)/100</f>
        <v>-7.9974999999999996</v>
      </c>
      <c r="M51" s="477">
        <f t="shared" ref="M51" si="56">(K51+L51)/F51</f>
        <v>1.6194748358862147E-2</v>
      </c>
      <c r="N51" s="496" t="s">
        <v>599</v>
      </c>
      <c r="O51" s="478">
        <v>44182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393" customFormat="1" ht="15" customHeight="1">
      <c r="A52" s="490">
        <v>25</v>
      </c>
      <c r="B52" s="491">
        <v>44176</v>
      </c>
      <c r="C52" s="492"/>
      <c r="D52" s="493" t="s">
        <v>523</v>
      </c>
      <c r="E52" s="494" t="s">
        <v>600</v>
      </c>
      <c r="F52" s="494">
        <v>356</v>
      </c>
      <c r="G52" s="495">
        <v>345</v>
      </c>
      <c r="H52" s="495">
        <v>366</v>
      </c>
      <c r="I52" s="494" t="s">
        <v>3734</v>
      </c>
      <c r="J52" s="595" t="s">
        <v>3807</v>
      </c>
      <c r="K52" s="595">
        <f t="shared" ref="K52" si="57">H52-F52</f>
        <v>10</v>
      </c>
      <c r="L52" s="476">
        <f t="shared" ref="L52" si="58">(F52*-0.7)/100</f>
        <v>-2.492</v>
      </c>
      <c r="M52" s="477">
        <f t="shared" ref="M52" si="59">(K52+L52)/F52</f>
        <v>2.1089887640449438E-2</v>
      </c>
      <c r="N52" s="496" t="s">
        <v>599</v>
      </c>
      <c r="O52" s="478">
        <v>44182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393" customFormat="1" ht="15" customHeight="1">
      <c r="A53" s="422">
        <v>26</v>
      </c>
      <c r="B53" s="397">
        <v>44176</v>
      </c>
      <c r="C53" s="449"/>
      <c r="D53" s="414" t="s">
        <v>75</v>
      </c>
      <c r="E53" s="415" t="s">
        <v>600</v>
      </c>
      <c r="F53" s="415" t="s">
        <v>3736</v>
      </c>
      <c r="G53" s="450">
        <v>3630</v>
      </c>
      <c r="H53" s="450"/>
      <c r="I53" s="415" t="s">
        <v>3737</v>
      </c>
      <c r="J53" s="570" t="s">
        <v>601</v>
      </c>
      <c r="K53" s="570"/>
      <c r="L53" s="434"/>
      <c r="M53" s="430"/>
      <c r="N53" s="435"/>
      <c r="O53" s="437"/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393" customFormat="1" ht="15" customHeight="1">
      <c r="A54" s="540">
        <v>27</v>
      </c>
      <c r="B54" s="536">
        <v>44179</v>
      </c>
      <c r="C54" s="541"/>
      <c r="D54" s="542" t="s">
        <v>2223</v>
      </c>
      <c r="E54" s="526" t="s">
        <v>600</v>
      </c>
      <c r="F54" s="526">
        <v>535.5</v>
      </c>
      <c r="G54" s="543">
        <v>518</v>
      </c>
      <c r="H54" s="543">
        <v>518</v>
      </c>
      <c r="I54" s="526">
        <v>560</v>
      </c>
      <c r="J54" s="516" t="s">
        <v>3769</v>
      </c>
      <c r="K54" s="516">
        <f t="shared" ref="K54" si="60">H54-F54</f>
        <v>-17.5</v>
      </c>
      <c r="L54" s="517">
        <f t="shared" ref="L54" si="61">(F54*-0.7)/100</f>
        <v>-3.7484999999999995</v>
      </c>
      <c r="M54" s="544">
        <f t="shared" ref="M54" si="62">(K54+L54)/F54</f>
        <v>-3.9679738562091504E-2</v>
      </c>
      <c r="N54" s="519" t="s">
        <v>663</v>
      </c>
      <c r="O54" s="520">
        <v>44181</v>
      </c>
      <c r="P54" s="7"/>
      <c r="Q54" s="7"/>
      <c r="R54" s="343" t="s">
        <v>3186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393" customFormat="1" ht="15" customHeight="1">
      <c r="A55" s="490">
        <v>28</v>
      </c>
      <c r="B55" s="491">
        <v>44179</v>
      </c>
      <c r="C55" s="492"/>
      <c r="D55" s="493" t="s">
        <v>2049</v>
      </c>
      <c r="E55" s="494" t="s">
        <v>600</v>
      </c>
      <c r="F55" s="494">
        <v>85.65</v>
      </c>
      <c r="G55" s="495">
        <v>83</v>
      </c>
      <c r="H55" s="495">
        <v>88.5</v>
      </c>
      <c r="I55" s="494" t="s">
        <v>3739</v>
      </c>
      <c r="J55" s="584" t="s">
        <v>3751</v>
      </c>
      <c r="K55" s="584">
        <f t="shared" ref="K55" si="63">H55-F55</f>
        <v>2.8499999999999943</v>
      </c>
      <c r="L55" s="476">
        <f t="shared" ref="L55" si="64">(F55*-0.7)/100</f>
        <v>-0.59955000000000003</v>
      </c>
      <c r="M55" s="477">
        <f t="shared" ref="M55" si="65">(K55+L55)/F55</f>
        <v>2.6274956217162807E-2</v>
      </c>
      <c r="N55" s="496" t="s">
        <v>599</v>
      </c>
      <c r="O55" s="478">
        <v>44180</v>
      </c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393" customFormat="1" ht="15" customHeight="1">
      <c r="A56" s="422">
        <v>29</v>
      </c>
      <c r="B56" s="446">
        <v>44180</v>
      </c>
      <c r="C56" s="449"/>
      <c r="D56" s="414" t="s">
        <v>1220</v>
      </c>
      <c r="E56" s="415" t="s">
        <v>600</v>
      </c>
      <c r="F56" s="415" t="s">
        <v>3752</v>
      </c>
      <c r="G56" s="450">
        <v>718</v>
      </c>
      <c r="H56" s="450"/>
      <c r="I56" s="415" t="s">
        <v>3753</v>
      </c>
      <c r="J56" s="583" t="s">
        <v>601</v>
      </c>
      <c r="K56" s="583"/>
      <c r="L56" s="434"/>
      <c r="M56" s="430"/>
      <c r="N56" s="435"/>
      <c r="O56" s="437"/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393" customFormat="1" ht="15" customHeight="1">
      <c r="A57" s="422">
        <v>30</v>
      </c>
      <c r="B57" s="446">
        <v>44181</v>
      </c>
      <c r="C57" s="449"/>
      <c r="D57" s="414" t="s">
        <v>284</v>
      </c>
      <c r="E57" s="415" t="s">
        <v>600</v>
      </c>
      <c r="F57" s="415" t="s">
        <v>3766</v>
      </c>
      <c r="G57" s="450">
        <v>190</v>
      </c>
      <c r="H57" s="450"/>
      <c r="I57" s="415">
        <v>210</v>
      </c>
      <c r="J57" s="588" t="s">
        <v>601</v>
      </c>
      <c r="K57" s="588"/>
      <c r="L57" s="434"/>
      <c r="M57" s="430"/>
      <c r="N57" s="435"/>
      <c r="O57" s="437"/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393" customFormat="1" ht="15" customHeight="1">
      <c r="A58" s="490">
        <v>31</v>
      </c>
      <c r="B58" s="491">
        <v>44181</v>
      </c>
      <c r="C58" s="492"/>
      <c r="D58" s="493" t="s">
        <v>1975</v>
      </c>
      <c r="E58" s="494" t="s">
        <v>600</v>
      </c>
      <c r="F58" s="494">
        <v>205.5</v>
      </c>
      <c r="G58" s="495">
        <v>200</v>
      </c>
      <c r="H58" s="495">
        <v>209.4</v>
      </c>
      <c r="I58" s="494" t="s">
        <v>3767</v>
      </c>
      <c r="J58" s="587" t="s">
        <v>3768</v>
      </c>
      <c r="K58" s="587">
        <f t="shared" ref="K58" si="66">H58-F58</f>
        <v>3.9000000000000057</v>
      </c>
      <c r="L58" s="476">
        <f>(F58*-0.07)/100</f>
        <v>-0.14385000000000001</v>
      </c>
      <c r="M58" s="477">
        <f t="shared" ref="M58" si="67">(K58+L58)/F58</f>
        <v>1.8278102189781049E-2</v>
      </c>
      <c r="N58" s="496" t="s">
        <v>599</v>
      </c>
      <c r="O58" s="514">
        <v>44181</v>
      </c>
      <c r="P58" s="7"/>
      <c r="Q58" s="7"/>
      <c r="R58" s="343" t="s">
        <v>3186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393" customFormat="1" ht="15" customHeight="1">
      <c r="A59" s="422">
        <v>32</v>
      </c>
      <c r="B59" s="446">
        <v>44181</v>
      </c>
      <c r="C59" s="449"/>
      <c r="D59" s="414" t="s">
        <v>448</v>
      </c>
      <c r="E59" s="415" t="s">
        <v>600</v>
      </c>
      <c r="F59" s="415" t="s">
        <v>3789</v>
      </c>
      <c r="G59" s="450">
        <v>520</v>
      </c>
      <c r="H59" s="450"/>
      <c r="I59" s="415" t="s">
        <v>3790</v>
      </c>
      <c r="J59" s="588" t="s">
        <v>601</v>
      </c>
      <c r="K59" s="588"/>
      <c r="L59" s="434"/>
      <c r="M59" s="430"/>
      <c r="N59" s="435"/>
      <c r="O59" s="437"/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393" customFormat="1" ht="15" customHeight="1">
      <c r="A60" s="422">
        <v>33</v>
      </c>
      <c r="B60" s="446">
        <v>44182</v>
      </c>
      <c r="C60" s="449"/>
      <c r="D60" s="414" t="s">
        <v>71</v>
      </c>
      <c r="E60" s="415" t="s">
        <v>600</v>
      </c>
      <c r="F60" s="415" t="s">
        <v>3804</v>
      </c>
      <c r="G60" s="450">
        <v>449</v>
      </c>
      <c r="H60" s="450"/>
      <c r="I60" s="415">
        <v>485</v>
      </c>
      <c r="J60" s="588" t="s">
        <v>601</v>
      </c>
      <c r="K60" s="588"/>
      <c r="L60" s="434"/>
      <c r="M60" s="430"/>
      <c r="N60" s="435"/>
      <c r="O60" s="437"/>
      <c r="P60" s="7"/>
      <c r="Q60" s="7"/>
      <c r="R60" s="343" t="s">
        <v>3186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393" customFormat="1" ht="15" customHeight="1">
      <c r="A61" s="422">
        <v>34</v>
      </c>
      <c r="B61" s="446">
        <v>44182</v>
      </c>
      <c r="C61" s="449"/>
      <c r="D61" s="414" t="s">
        <v>496</v>
      </c>
      <c r="E61" s="415" t="s">
        <v>600</v>
      </c>
      <c r="F61" s="415" t="s">
        <v>3805</v>
      </c>
      <c r="G61" s="450">
        <v>448</v>
      </c>
      <c r="H61" s="450"/>
      <c r="I61" s="415">
        <v>480</v>
      </c>
      <c r="J61" s="588" t="s">
        <v>601</v>
      </c>
      <c r="K61" s="588"/>
      <c r="L61" s="434"/>
      <c r="M61" s="430"/>
      <c r="N61" s="435"/>
      <c r="O61" s="437"/>
      <c r="P61" s="7"/>
      <c r="Q61" s="7"/>
      <c r="R61" s="343" t="s">
        <v>602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393" customFormat="1" ht="15" customHeight="1">
      <c r="A62" s="422"/>
      <c r="B62" s="446"/>
      <c r="C62" s="449"/>
      <c r="D62" s="414"/>
      <c r="E62" s="415"/>
      <c r="F62" s="415"/>
      <c r="G62" s="450"/>
      <c r="H62" s="450"/>
      <c r="I62" s="415"/>
      <c r="J62" s="588"/>
      <c r="K62" s="588"/>
      <c r="L62" s="434"/>
      <c r="M62" s="430"/>
      <c r="N62" s="435"/>
      <c r="O62" s="437"/>
      <c r="P62" s="7"/>
      <c r="Q62" s="7"/>
      <c r="R62" s="343"/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393" customFormat="1" ht="15" customHeight="1">
      <c r="A63" s="422"/>
      <c r="B63" s="446"/>
      <c r="C63" s="449"/>
      <c r="D63" s="414"/>
      <c r="E63" s="415"/>
      <c r="F63" s="415"/>
      <c r="G63" s="450"/>
      <c r="H63" s="450"/>
      <c r="I63" s="415"/>
      <c r="J63" s="583"/>
      <c r="K63" s="583"/>
      <c r="L63" s="434"/>
      <c r="M63" s="430"/>
      <c r="N63" s="435"/>
      <c r="O63" s="437"/>
      <c r="P63" s="7"/>
      <c r="Q63" s="7"/>
      <c r="R63" s="343"/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393" customFormat="1" ht="15" customHeight="1">
      <c r="A64" s="422"/>
      <c r="B64" s="446"/>
      <c r="C64" s="449"/>
      <c r="D64" s="414"/>
      <c r="E64" s="415"/>
      <c r="F64" s="415"/>
      <c r="G64" s="450"/>
      <c r="H64" s="450"/>
      <c r="I64" s="415"/>
      <c r="J64" s="433"/>
      <c r="K64" s="433"/>
      <c r="L64" s="434"/>
      <c r="M64" s="430"/>
      <c r="N64" s="435"/>
      <c r="O64" s="437"/>
      <c r="P64" s="7"/>
      <c r="Q64" s="7"/>
      <c r="R64" s="343"/>
      <c r="S64" s="40"/>
      <c r="T64" s="40"/>
      <c r="U64" s="40"/>
      <c r="V64" s="40"/>
      <c r="W64" s="40"/>
      <c r="X64" s="40"/>
      <c r="Y64" s="40"/>
      <c r="Z64" s="40"/>
      <c r="AA64" s="40"/>
    </row>
    <row r="65" spans="1:34" s="393" customFormat="1" ht="15" customHeight="1">
      <c r="A65" s="422"/>
      <c r="B65" s="446"/>
      <c r="C65" s="449"/>
      <c r="D65" s="412"/>
      <c r="E65" s="415"/>
      <c r="F65" s="415"/>
      <c r="G65" s="450"/>
      <c r="H65" s="450"/>
      <c r="I65" s="415"/>
      <c r="J65" s="376"/>
      <c r="K65" s="376"/>
      <c r="L65" s="432"/>
      <c r="M65" s="430"/>
      <c r="N65" s="404"/>
      <c r="O65" s="421"/>
      <c r="P65" s="7"/>
      <c r="Q65" s="7"/>
      <c r="R65" s="343"/>
      <c r="S65" s="40"/>
      <c r="T65" s="40"/>
      <c r="U65" s="40"/>
      <c r="V65" s="40"/>
      <c r="W65" s="40"/>
      <c r="X65" s="40"/>
      <c r="Y65" s="40"/>
      <c r="Z65" s="40"/>
      <c r="AA65" s="40"/>
    </row>
    <row r="66" spans="1:34" ht="44.25" customHeight="1">
      <c r="A66" s="23" t="s">
        <v>603</v>
      </c>
      <c r="B66" s="39"/>
      <c r="C66" s="39"/>
      <c r="D66" s="40"/>
      <c r="E66" s="36"/>
      <c r="F66" s="36"/>
      <c r="G66" s="35"/>
      <c r="H66" s="35" t="s">
        <v>3632</v>
      </c>
      <c r="I66" s="36"/>
      <c r="J66" s="17"/>
      <c r="K66" s="79"/>
      <c r="L66" s="80"/>
      <c r="M66" s="79"/>
      <c r="N66" s="81"/>
      <c r="O66" s="79"/>
      <c r="P66" s="7"/>
      <c r="Q66" s="438"/>
      <c r="R66" s="451"/>
      <c r="S66" s="438"/>
      <c r="T66" s="438"/>
      <c r="U66" s="438"/>
      <c r="V66" s="438"/>
      <c r="W66" s="438"/>
      <c r="X66" s="438"/>
      <c r="Y66" s="438"/>
      <c r="Z66" s="40"/>
      <c r="AA66" s="40"/>
      <c r="AB66" s="40"/>
    </row>
    <row r="67" spans="1:34" s="6" customFormat="1">
      <c r="A67" s="29" t="s">
        <v>604</v>
      </c>
      <c r="B67" s="23"/>
      <c r="C67" s="23"/>
      <c r="D67" s="23"/>
      <c r="E67" s="5"/>
      <c r="F67" s="30" t="s">
        <v>605</v>
      </c>
      <c r="G67" s="41"/>
      <c r="H67" s="42"/>
      <c r="I67" s="82"/>
      <c r="J67" s="17"/>
      <c r="K67" s="83"/>
      <c r="L67" s="84"/>
      <c r="M67" s="85"/>
      <c r="N67" s="86"/>
      <c r="O67" s="87"/>
      <c r="P67" s="5"/>
      <c r="Q67" s="4"/>
      <c r="R67" s="12"/>
      <c r="Z67" s="9"/>
      <c r="AA67" s="9"/>
      <c r="AB67" s="9"/>
      <c r="AC67" s="9"/>
      <c r="AD67" s="9"/>
      <c r="AE67" s="9"/>
      <c r="AF67" s="9"/>
      <c r="AG67" s="9"/>
      <c r="AH67" s="9"/>
    </row>
    <row r="68" spans="1:34" s="9" customFormat="1" ht="14.25" customHeight="1">
      <c r="A68" s="29"/>
      <c r="B68" s="23"/>
      <c r="C68" s="23"/>
      <c r="D68" s="23"/>
      <c r="E68" s="32"/>
      <c r="F68" s="30" t="s">
        <v>607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S68" s="6"/>
      <c r="Y68" s="6"/>
      <c r="Z68" s="6"/>
    </row>
    <row r="69" spans="1:34" s="9" customFormat="1" ht="14.25" customHeight="1">
      <c r="A69" s="23"/>
      <c r="B69" s="23"/>
      <c r="C69" s="23"/>
      <c r="D69" s="23"/>
      <c r="E69" s="32"/>
      <c r="F69" s="17"/>
      <c r="G69" s="17"/>
      <c r="H69" s="31"/>
      <c r="I69" s="36"/>
      <c r="J69" s="71"/>
      <c r="K69" s="68"/>
      <c r="L69" s="69"/>
      <c r="M69" s="17"/>
      <c r="N69" s="72"/>
      <c r="O69" s="57"/>
      <c r="P69" s="8"/>
      <c r="Q69" s="4"/>
      <c r="R69" s="12"/>
      <c r="S69" s="6"/>
      <c r="Y69" s="6"/>
      <c r="Z69" s="6"/>
    </row>
    <row r="70" spans="1:34" s="9" customFormat="1" ht="15">
      <c r="A70" s="43" t="s">
        <v>614</v>
      </c>
      <c r="B70" s="43"/>
      <c r="C70" s="43"/>
      <c r="D70" s="43"/>
      <c r="E70" s="32"/>
      <c r="F70" s="17"/>
      <c r="G70" s="12"/>
      <c r="H70" s="17"/>
      <c r="I70" s="12"/>
      <c r="J70" s="88"/>
      <c r="K70" s="12"/>
      <c r="L70" s="12"/>
      <c r="M70" s="12"/>
      <c r="N70" s="12"/>
      <c r="O70" s="89"/>
      <c r="P70"/>
      <c r="Q70" s="4"/>
      <c r="R70" s="12"/>
      <c r="S70" s="6"/>
      <c r="Y70" s="6"/>
      <c r="Z70" s="6"/>
    </row>
    <row r="71" spans="1:34" s="9" customFormat="1" ht="38.25">
      <c r="A71" s="21" t="s">
        <v>16</v>
      </c>
      <c r="B71" s="21" t="s">
        <v>575</v>
      </c>
      <c r="C71" s="21"/>
      <c r="D71" s="22" t="s">
        <v>588</v>
      </c>
      <c r="E71" s="21" t="s">
        <v>589</v>
      </c>
      <c r="F71" s="21" t="s">
        <v>590</v>
      </c>
      <c r="G71" s="21" t="s">
        <v>609</v>
      </c>
      <c r="H71" s="21" t="s">
        <v>592</v>
      </c>
      <c r="I71" s="21" t="s">
        <v>593</v>
      </c>
      <c r="J71" s="20" t="s">
        <v>594</v>
      </c>
      <c r="K71" s="77" t="s">
        <v>615</v>
      </c>
      <c r="L71" s="63" t="s">
        <v>3630</v>
      </c>
      <c r="M71" s="77" t="s">
        <v>611</v>
      </c>
      <c r="N71" s="21" t="s">
        <v>612</v>
      </c>
      <c r="O71" s="20" t="s">
        <v>597</v>
      </c>
      <c r="P71" s="90" t="s">
        <v>598</v>
      </c>
      <c r="Q71" s="4"/>
      <c r="R71" s="17"/>
      <c r="S71" s="6"/>
      <c r="Y71" s="6"/>
      <c r="Z71" s="6"/>
    </row>
    <row r="72" spans="1:34" s="393" customFormat="1" ht="13.9" customHeight="1">
      <c r="A72" s="634">
        <v>1</v>
      </c>
      <c r="B72" s="636">
        <v>44161</v>
      </c>
      <c r="C72" s="505"/>
      <c r="D72" s="501" t="s">
        <v>3644</v>
      </c>
      <c r="E72" s="502" t="s">
        <v>3627</v>
      </c>
      <c r="F72" s="494">
        <v>1412</v>
      </c>
      <c r="G72" s="639">
        <v>1452</v>
      </c>
      <c r="H72" s="494">
        <v>1397.5</v>
      </c>
      <c r="I72" s="641">
        <v>1350</v>
      </c>
      <c r="J72" s="638" t="s">
        <v>3662</v>
      </c>
      <c r="K72" s="497">
        <f t="shared" ref="K72" si="68">F72-H72</f>
        <v>14.5</v>
      </c>
      <c r="L72" s="476">
        <f t="shared" ref="L72" si="69">(H72*N72)*0.035%</f>
        <v>269.01875000000001</v>
      </c>
      <c r="M72" s="638">
        <f>(17*550)-369</f>
        <v>8981</v>
      </c>
      <c r="N72" s="638">
        <v>550</v>
      </c>
      <c r="O72" s="638" t="s">
        <v>599</v>
      </c>
      <c r="P72" s="629">
        <v>44168</v>
      </c>
      <c r="Q72" s="387"/>
      <c r="R72" s="343" t="s">
        <v>602</v>
      </c>
      <c r="S72" s="40"/>
      <c r="Y72" s="40"/>
      <c r="Z72" s="40"/>
    </row>
    <row r="73" spans="1:34" s="393" customFormat="1" ht="13.9" customHeight="1">
      <c r="A73" s="635"/>
      <c r="B73" s="637"/>
      <c r="C73" s="505"/>
      <c r="D73" s="501" t="s">
        <v>3645</v>
      </c>
      <c r="E73" s="502" t="s">
        <v>3627</v>
      </c>
      <c r="F73" s="494">
        <v>29</v>
      </c>
      <c r="G73" s="640"/>
      <c r="H73" s="494">
        <v>26.5</v>
      </c>
      <c r="I73" s="630"/>
      <c r="J73" s="630"/>
      <c r="K73" s="497">
        <v>2.5</v>
      </c>
      <c r="L73" s="497">
        <v>100</v>
      </c>
      <c r="M73" s="630"/>
      <c r="N73" s="630"/>
      <c r="O73" s="630"/>
      <c r="P73" s="630"/>
      <c r="Q73" s="387"/>
      <c r="R73" s="343" t="s">
        <v>602</v>
      </c>
      <c r="S73" s="40"/>
      <c r="Y73" s="40"/>
      <c r="Z73" s="40"/>
    </row>
    <row r="74" spans="1:34" s="393" customFormat="1" ht="13.9" customHeight="1">
      <c r="A74" s="521">
        <v>2</v>
      </c>
      <c r="B74" s="522">
        <v>44162</v>
      </c>
      <c r="C74" s="523"/>
      <c r="D74" s="524" t="s">
        <v>3646</v>
      </c>
      <c r="E74" s="525" t="s">
        <v>3627</v>
      </c>
      <c r="F74" s="526">
        <v>13040</v>
      </c>
      <c r="G74" s="526">
        <v>13200</v>
      </c>
      <c r="H74" s="526">
        <v>13195</v>
      </c>
      <c r="I74" s="527">
        <v>12700</v>
      </c>
      <c r="J74" s="516" t="s">
        <v>3663</v>
      </c>
      <c r="K74" s="516">
        <f t="shared" ref="K74" si="70">F74-H74</f>
        <v>-155</v>
      </c>
      <c r="L74" s="517">
        <f t="shared" ref="L74" si="71">(H74*N74)*0.035%</f>
        <v>346.36875000000003</v>
      </c>
      <c r="M74" s="518">
        <f t="shared" ref="M74" si="72">(K74*N74)-L74</f>
        <v>-11971.36875</v>
      </c>
      <c r="N74" s="516">
        <v>75</v>
      </c>
      <c r="O74" s="519" t="s">
        <v>663</v>
      </c>
      <c r="P74" s="520">
        <v>44168</v>
      </c>
      <c r="Q74" s="387"/>
      <c r="R74" s="343" t="s">
        <v>602</v>
      </c>
      <c r="S74" s="40"/>
      <c r="Y74" s="40"/>
      <c r="Z74" s="40"/>
    </row>
    <row r="75" spans="1:34" s="393" customFormat="1" ht="13.9" customHeight="1">
      <c r="A75" s="503">
        <v>3</v>
      </c>
      <c r="B75" s="504">
        <v>44162</v>
      </c>
      <c r="C75" s="505"/>
      <c r="D75" s="501" t="s">
        <v>3647</v>
      </c>
      <c r="E75" s="502" t="s">
        <v>600</v>
      </c>
      <c r="F75" s="494">
        <v>511.5</v>
      </c>
      <c r="G75" s="494">
        <v>502</v>
      </c>
      <c r="H75" s="494">
        <v>517.5</v>
      </c>
      <c r="I75" s="497">
        <v>530</v>
      </c>
      <c r="J75" s="497" t="s">
        <v>3656</v>
      </c>
      <c r="K75" s="475">
        <f t="shared" ref="K75" si="73">H75-F75</f>
        <v>6</v>
      </c>
      <c r="L75" s="476">
        <f t="shared" ref="L75" si="74">(H75*N75)*0.035%</f>
        <v>271.68750000000006</v>
      </c>
      <c r="M75" s="506">
        <f t="shared" ref="M75" si="75">(K75*N75)-L75</f>
        <v>8728.3125</v>
      </c>
      <c r="N75" s="497">
        <v>1500</v>
      </c>
      <c r="O75" s="499" t="s">
        <v>599</v>
      </c>
      <c r="P75" s="478">
        <v>44167</v>
      </c>
      <c r="Q75" s="387"/>
      <c r="R75" s="343" t="s">
        <v>3186</v>
      </c>
      <c r="S75" s="40"/>
      <c r="Y75" s="40"/>
      <c r="Z75" s="40"/>
    </row>
    <row r="76" spans="1:34" s="393" customFormat="1" ht="13.9" customHeight="1">
      <c r="A76" s="529">
        <v>4</v>
      </c>
      <c r="B76" s="530">
        <v>44169</v>
      </c>
      <c r="C76" s="505"/>
      <c r="D76" s="501" t="s">
        <v>3674</v>
      </c>
      <c r="E76" s="502" t="s">
        <v>600</v>
      </c>
      <c r="F76" s="494">
        <v>925</v>
      </c>
      <c r="G76" s="494">
        <v>912</v>
      </c>
      <c r="H76" s="494">
        <v>934</v>
      </c>
      <c r="I76" s="497">
        <v>940</v>
      </c>
      <c r="J76" s="497" t="s">
        <v>3405</v>
      </c>
      <c r="K76" s="528">
        <f t="shared" ref="K76:K77" si="76">H76-F76</f>
        <v>9</v>
      </c>
      <c r="L76" s="476">
        <f t="shared" ref="L76:L77" si="77">(H76*N76)*0.035%</f>
        <v>310.55500000000006</v>
      </c>
      <c r="M76" s="506">
        <f t="shared" ref="M76:M77" si="78">(K76*N76)-L76</f>
        <v>8239.4449999999997</v>
      </c>
      <c r="N76" s="497">
        <v>950</v>
      </c>
      <c r="O76" s="499" t="s">
        <v>599</v>
      </c>
      <c r="P76" s="514">
        <v>44169</v>
      </c>
      <c r="Q76" s="387"/>
      <c r="R76" s="343" t="s">
        <v>3186</v>
      </c>
      <c r="S76" s="40"/>
      <c r="Y76" s="40"/>
      <c r="Z76" s="40"/>
    </row>
    <row r="77" spans="1:34" s="393" customFormat="1" ht="13.9" customHeight="1">
      <c r="A77" s="534">
        <v>5</v>
      </c>
      <c r="B77" s="535">
        <v>44169</v>
      </c>
      <c r="C77" s="505"/>
      <c r="D77" s="501" t="s">
        <v>3675</v>
      </c>
      <c r="E77" s="502" t="s">
        <v>600</v>
      </c>
      <c r="F77" s="494">
        <v>904.5</v>
      </c>
      <c r="G77" s="494">
        <v>884</v>
      </c>
      <c r="H77" s="494">
        <v>920</v>
      </c>
      <c r="I77" s="497">
        <v>940</v>
      </c>
      <c r="J77" s="497" t="s">
        <v>3683</v>
      </c>
      <c r="K77" s="533">
        <f t="shared" si="76"/>
        <v>15.5</v>
      </c>
      <c r="L77" s="476">
        <f t="shared" si="77"/>
        <v>209.30000000000004</v>
      </c>
      <c r="M77" s="506">
        <f t="shared" si="78"/>
        <v>9865.7000000000007</v>
      </c>
      <c r="N77" s="497">
        <v>650</v>
      </c>
      <c r="O77" s="499" t="s">
        <v>599</v>
      </c>
      <c r="P77" s="478">
        <v>44172</v>
      </c>
      <c r="Q77" s="387"/>
      <c r="R77" s="343" t="s">
        <v>3186</v>
      </c>
      <c r="S77" s="40"/>
      <c r="Y77" s="40"/>
      <c r="Z77" s="40"/>
    </row>
    <row r="78" spans="1:34" s="393" customFormat="1" ht="13.9" customHeight="1">
      <c r="A78" s="534">
        <v>6</v>
      </c>
      <c r="B78" s="535">
        <v>44169</v>
      </c>
      <c r="C78" s="505"/>
      <c r="D78" s="501" t="s">
        <v>3676</v>
      </c>
      <c r="E78" s="502" t="s">
        <v>600</v>
      </c>
      <c r="F78" s="494">
        <v>927</v>
      </c>
      <c r="G78" s="494">
        <v>913</v>
      </c>
      <c r="H78" s="494">
        <v>936.5</v>
      </c>
      <c r="I78" s="497">
        <v>950</v>
      </c>
      <c r="J78" s="497" t="s">
        <v>3677</v>
      </c>
      <c r="K78" s="528">
        <f t="shared" ref="K78:K80" si="79">H78-F78</f>
        <v>9.5</v>
      </c>
      <c r="L78" s="476">
        <f t="shared" ref="L78:L80" si="80">(H78*N78)*0.035%</f>
        <v>278.60875000000004</v>
      </c>
      <c r="M78" s="506">
        <f t="shared" ref="M78:M80" si="81">(K78*N78)-L78</f>
        <v>7796.3912499999997</v>
      </c>
      <c r="N78" s="497">
        <v>850</v>
      </c>
      <c r="O78" s="499" t="s">
        <v>599</v>
      </c>
      <c r="P78" s="514">
        <v>44169</v>
      </c>
      <c r="Q78" s="387"/>
      <c r="R78" s="343" t="s">
        <v>602</v>
      </c>
      <c r="S78" s="40"/>
      <c r="Y78" s="40"/>
      <c r="Z78" s="40"/>
    </row>
    <row r="79" spans="1:34" s="393" customFormat="1" ht="13.9" customHeight="1">
      <c r="A79" s="534">
        <v>7</v>
      </c>
      <c r="B79" s="535">
        <v>44169</v>
      </c>
      <c r="C79" s="505"/>
      <c r="D79" s="501" t="s">
        <v>3647</v>
      </c>
      <c r="E79" s="502" t="s">
        <v>600</v>
      </c>
      <c r="F79" s="494">
        <v>546.5</v>
      </c>
      <c r="G79" s="494">
        <v>537</v>
      </c>
      <c r="H79" s="494">
        <v>552.5</v>
      </c>
      <c r="I79" s="497">
        <v>562</v>
      </c>
      <c r="J79" s="497" t="s">
        <v>3656</v>
      </c>
      <c r="K79" s="531">
        <f t="shared" si="79"/>
        <v>6</v>
      </c>
      <c r="L79" s="476">
        <f t="shared" si="80"/>
        <v>290.06250000000006</v>
      </c>
      <c r="M79" s="506">
        <f t="shared" si="81"/>
        <v>8709.9375</v>
      </c>
      <c r="N79" s="497">
        <v>1500</v>
      </c>
      <c r="O79" s="499" t="s">
        <v>599</v>
      </c>
      <c r="P79" s="514">
        <v>44169</v>
      </c>
      <c r="Q79" s="387"/>
      <c r="R79" s="343" t="s">
        <v>3186</v>
      </c>
      <c r="S79" s="40"/>
      <c r="Y79" s="40"/>
      <c r="Z79" s="40"/>
    </row>
    <row r="80" spans="1:34" s="393" customFormat="1" ht="13.9" customHeight="1">
      <c r="A80" s="534">
        <v>8</v>
      </c>
      <c r="B80" s="535">
        <v>44169</v>
      </c>
      <c r="C80" s="505"/>
      <c r="D80" s="501" t="s">
        <v>3678</v>
      </c>
      <c r="E80" s="502" t="s">
        <v>600</v>
      </c>
      <c r="F80" s="494">
        <v>769.5</v>
      </c>
      <c r="G80" s="494">
        <v>758</v>
      </c>
      <c r="H80" s="494">
        <v>776.5</v>
      </c>
      <c r="I80" s="497">
        <v>790</v>
      </c>
      <c r="J80" s="497" t="s">
        <v>3684</v>
      </c>
      <c r="K80" s="533">
        <f t="shared" si="79"/>
        <v>7</v>
      </c>
      <c r="L80" s="476">
        <f t="shared" si="80"/>
        <v>353.30750000000006</v>
      </c>
      <c r="M80" s="506">
        <f t="shared" si="81"/>
        <v>8746.6924999999992</v>
      </c>
      <c r="N80" s="497">
        <v>1300</v>
      </c>
      <c r="O80" s="499" t="s">
        <v>599</v>
      </c>
      <c r="P80" s="478">
        <v>44172</v>
      </c>
      <c r="Q80" s="387"/>
      <c r="R80" s="343" t="s">
        <v>602</v>
      </c>
      <c r="S80" s="40"/>
      <c r="Y80" s="40"/>
      <c r="Z80" s="40"/>
    </row>
    <row r="81" spans="1:26" s="393" customFormat="1" ht="13.9" customHeight="1">
      <c r="A81" s="521">
        <v>9</v>
      </c>
      <c r="B81" s="522">
        <v>44169</v>
      </c>
      <c r="C81" s="523"/>
      <c r="D81" s="524" t="s">
        <v>3679</v>
      </c>
      <c r="E81" s="525" t="s">
        <v>600</v>
      </c>
      <c r="F81" s="526">
        <v>415</v>
      </c>
      <c r="G81" s="526">
        <v>406</v>
      </c>
      <c r="H81" s="526">
        <v>406</v>
      </c>
      <c r="I81" s="527">
        <v>430</v>
      </c>
      <c r="J81" s="527" t="s">
        <v>3708</v>
      </c>
      <c r="K81" s="516">
        <f t="shared" ref="K81:K82" si="82">H81-F81</f>
        <v>-9</v>
      </c>
      <c r="L81" s="517">
        <f t="shared" ref="L81:L82" si="83">(H81*N81)*0.035%</f>
        <v>222.10230000000004</v>
      </c>
      <c r="M81" s="545">
        <f t="shared" ref="M81:M82" si="84">(K81*N81)-L81</f>
        <v>-14289.1023</v>
      </c>
      <c r="N81" s="527">
        <v>1563</v>
      </c>
      <c r="O81" s="546" t="s">
        <v>663</v>
      </c>
      <c r="P81" s="520">
        <v>44173</v>
      </c>
      <c r="Q81" s="387"/>
      <c r="R81" s="343" t="s">
        <v>3186</v>
      </c>
      <c r="S81" s="40"/>
      <c r="Y81" s="40"/>
      <c r="Z81" s="40"/>
    </row>
    <row r="82" spans="1:26" s="393" customFormat="1" ht="13.9" customHeight="1">
      <c r="A82" s="556">
        <v>10</v>
      </c>
      <c r="B82" s="557">
        <v>44172</v>
      </c>
      <c r="C82" s="505"/>
      <c r="D82" s="501" t="s">
        <v>3691</v>
      </c>
      <c r="E82" s="502" t="s">
        <v>600</v>
      </c>
      <c r="F82" s="494">
        <v>3639</v>
      </c>
      <c r="G82" s="494">
        <v>3575</v>
      </c>
      <c r="H82" s="494">
        <v>3672.5</v>
      </c>
      <c r="I82" s="497">
        <v>3750</v>
      </c>
      <c r="J82" s="497" t="s">
        <v>3722</v>
      </c>
      <c r="K82" s="555">
        <f t="shared" si="82"/>
        <v>33.5</v>
      </c>
      <c r="L82" s="476">
        <f t="shared" si="83"/>
        <v>257.07500000000005</v>
      </c>
      <c r="M82" s="506">
        <f t="shared" si="84"/>
        <v>6442.9250000000002</v>
      </c>
      <c r="N82" s="497">
        <v>200</v>
      </c>
      <c r="O82" s="499" t="s">
        <v>599</v>
      </c>
      <c r="P82" s="478">
        <v>44175</v>
      </c>
      <c r="Q82" s="387"/>
      <c r="R82" s="343" t="s">
        <v>602</v>
      </c>
      <c r="S82" s="40"/>
      <c r="Y82" s="40"/>
      <c r="Z82" s="40"/>
    </row>
    <row r="83" spans="1:26" s="393" customFormat="1" ht="13.9" customHeight="1">
      <c r="A83" s="521">
        <v>11</v>
      </c>
      <c r="B83" s="522">
        <v>44172</v>
      </c>
      <c r="C83" s="523"/>
      <c r="D83" s="524" t="s">
        <v>3674</v>
      </c>
      <c r="E83" s="525" t="s">
        <v>600</v>
      </c>
      <c r="F83" s="526">
        <v>941</v>
      </c>
      <c r="G83" s="526">
        <v>927</v>
      </c>
      <c r="H83" s="526">
        <v>927</v>
      </c>
      <c r="I83" s="527">
        <v>965</v>
      </c>
      <c r="J83" s="516" t="s">
        <v>3709</v>
      </c>
      <c r="K83" s="516">
        <f t="shared" ref="K83" si="85">H83-F83</f>
        <v>-14</v>
      </c>
      <c r="L83" s="517">
        <f t="shared" ref="L83" si="86">(H83*N83)*0.035%</f>
        <v>308.22750000000002</v>
      </c>
      <c r="M83" s="545">
        <f t="shared" ref="M83" si="87">(K83*N83)-L83</f>
        <v>-13608.227500000001</v>
      </c>
      <c r="N83" s="516">
        <v>950</v>
      </c>
      <c r="O83" s="519" t="s">
        <v>663</v>
      </c>
      <c r="P83" s="520">
        <v>44173</v>
      </c>
      <c r="Q83" s="387"/>
      <c r="R83" s="343" t="s">
        <v>3186</v>
      </c>
      <c r="S83" s="40"/>
      <c r="Y83" s="40"/>
      <c r="Z83" s="40"/>
    </row>
    <row r="84" spans="1:26" s="393" customFormat="1" ht="13.9" customHeight="1">
      <c r="A84" s="538">
        <v>12</v>
      </c>
      <c r="B84" s="539">
        <v>44172</v>
      </c>
      <c r="C84" s="505"/>
      <c r="D84" s="501" t="s">
        <v>3693</v>
      </c>
      <c r="E84" s="502" t="s">
        <v>600</v>
      </c>
      <c r="F84" s="494">
        <v>857</v>
      </c>
      <c r="G84" s="494">
        <v>843</v>
      </c>
      <c r="H84" s="494">
        <v>874.5</v>
      </c>
      <c r="I84" s="497" t="s">
        <v>3694</v>
      </c>
      <c r="J84" s="497" t="s">
        <v>3702</v>
      </c>
      <c r="K84" s="537">
        <f t="shared" ref="K84" si="88">H84-F84</f>
        <v>17.5</v>
      </c>
      <c r="L84" s="476">
        <f t="shared" ref="L84:L86" si="89">(H84*N84)*0.035%</f>
        <v>214.25250000000003</v>
      </c>
      <c r="M84" s="506">
        <f t="shared" ref="M84:M86" si="90">(K84*N84)-L84</f>
        <v>12035.747499999999</v>
      </c>
      <c r="N84" s="497">
        <v>700</v>
      </c>
      <c r="O84" s="499" t="s">
        <v>599</v>
      </c>
      <c r="P84" s="478">
        <v>44173</v>
      </c>
      <c r="Q84" s="387"/>
      <c r="R84" s="343" t="s">
        <v>602</v>
      </c>
      <c r="S84" s="40"/>
      <c r="Y84" s="40"/>
      <c r="Z84" s="40"/>
    </row>
    <row r="85" spans="1:26" s="393" customFormat="1" ht="13.9" customHeight="1">
      <c r="A85" s="521">
        <v>13</v>
      </c>
      <c r="B85" s="522">
        <v>44174</v>
      </c>
      <c r="C85" s="523"/>
      <c r="D85" s="524" t="s">
        <v>3646</v>
      </c>
      <c r="E85" s="525" t="s">
        <v>600</v>
      </c>
      <c r="F85" s="526">
        <v>13475</v>
      </c>
      <c r="G85" s="526">
        <v>13570</v>
      </c>
      <c r="H85" s="526">
        <v>13570</v>
      </c>
      <c r="I85" s="527">
        <v>13250</v>
      </c>
      <c r="J85" s="516" t="s">
        <v>712</v>
      </c>
      <c r="K85" s="516">
        <f t="shared" ref="K85" si="91">F85-H85</f>
        <v>-95</v>
      </c>
      <c r="L85" s="517">
        <f t="shared" si="89"/>
        <v>356.21250000000003</v>
      </c>
      <c r="M85" s="518">
        <f t="shared" si="90"/>
        <v>-7481.2124999999996</v>
      </c>
      <c r="N85" s="516">
        <v>75</v>
      </c>
      <c r="O85" s="519" t="s">
        <v>663</v>
      </c>
      <c r="P85" s="580">
        <v>44174</v>
      </c>
      <c r="Q85" s="387"/>
      <c r="R85" s="343" t="s">
        <v>602</v>
      </c>
      <c r="S85" s="40"/>
      <c r="Y85" s="40"/>
      <c r="Z85" s="40"/>
    </row>
    <row r="86" spans="1:26" s="393" customFormat="1" ht="13.9" customHeight="1">
      <c r="A86" s="521">
        <v>14</v>
      </c>
      <c r="B86" s="522">
        <v>44174</v>
      </c>
      <c r="C86" s="523"/>
      <c r="D86" s="524" t="s">
        <v>3714</v>
      </c>
      <c r="E86" s="525" t="s">
        <v>600</v>
      </c>
      <c r="F86" s="526">
        <v>905</v>
      </c>
      <c r="G86" s="526">
        <v>885</v>
      </c>
      <c r="H86" s="526">
        <v>885</v>
      </c>
      <c r="I86" s="527">
        <v>940</v>
      </c>
      <c r="J86" s="516" t="s">
        <v>3755</v>
      </c>
      <c r="K86" s="516">
        <f t="shared" ref="K86" si="92">H86-F86</f>
        <v>-20</v>
      </c>
      <c r="L86" s="517">
        <f t="shared" si="89"/>
        <v>201.33750000000003</v>
      </c>
      <c r="M86" s="545">
        <f t="shared" si="90"/>
        <v>-13201.3375</v>
      </c>
      <c r="N86" s="516">
        <v>650</v>
      </c>
      <c r="O86" s="519" t="s">
        <v>663</v>
      </c>
      <c r="P86" s="520">
        <v>44180</v>
      </c>
      <c r="Q86" s="387"/>
      <c r="R86" s="343" t="s">
        <v>3186</v>
      </c>
      <c r="S86" s="40"/>
      <c r="Y86" s="40"/>
      <c r="Z86" s="40"/>
    </row>
    <row r="87" spans="1:26" s="393" customFormat="1" ht="13.9" customHeight="1">
      <c r="A87" s="572">
        <v>15</v>
      </c>
      <c r="B87" s="573">
        <v>44176</v>
      </c>
      <c r="C87" s="505"/>
      <c r="D87" s="501" t="s">
        <v>3646</v>
      </c>
      <c r="E87" s="502" t="s">
        <v>3627</v>
      </c>
      <c r="F87" s="494">
        <v>13570</v>
      </c>
      <c r="G87" s="494">
        <v>13650</v>
      </c>
      <c r="H87" s="494">
        <v>13485</v>
      </c>
      <c r="I87" s="497">
        <v>13400</v>
      </c>
      <c r="J87" s="497" t="s">
        <v>3682</v>
      </c>
      <c r="K87" s="571">
        <f t="shared" ref="K87" si="93">F87-H87</f>
        <v>85</v>
      </c>
      <c r="L87" s="476">
        <f t="shared" ref="L87:L88" si="94">(H87*N87)*0.035%</f>
        <v>353.98125000000005</v>
      </c>
      <c r="M87" s="506">
        <f t="shared" ref="M87:M88" si="95">(K87*N87)-L87</f>
        <v>6021.0187500000002</v>
      </c>
      <c r="N87" s="497">
        <v>75</v>
      </c>
      <c r="O87" s="499" t="s">
        <v>599</v>
      </c>
      <c r="P87" s="514">
        <v>44176</v>
      </c>
      <c r="Q87" s="387"/>
      <c r="R87" s="343" t="s">
        <v>602</v>
      </c>
      <c r="S87" s="40"/>
      <c r="Y87" s="40"/>
      <c r="Z87" s="40"/>
    </row>
    <row r="88" spans="1:26" s="393" customFormat="1" ht="13.9" customHeight="1">
      <c r="A88" s="578">
        <v>16</v>
      </c>
      <c r="B88" s="579">
        <v>44176</v>
      </c>
      <c r="C88" s="505"/>
      <c r="D88" s="501" t="s">
        <v>3738</v>
      </c>
      <c r="E88" s="502" t="s">
        <v>600</v>
      </c>
      <c r="F88" s="494">
        <v>1574.5</v>
      </c>
      <c r="G88" s="494">
        <v>1554</v>
      </c>
      <c r="H88" s="494">
        <v>1590</v>
      </c>
      <c r="I88" s="497">
        <v>1610</v>
      </c>
      <c r="J88" s="497" t="s">
        <v>3683</v>
      </c>
      <c r="K88" s="577">
        <f t="shared" ref="K88" si="96">H88-F88</f>
        <v>15.5</v>
      </c>
      <c r="L88" s="476">
        <f t="shared" si="94"/>
        <v>389.55000000000007</v>
      </c>
      <c r="M88" s="506">
        <f t="shared" si="95"/>
        <v>10460.450000000001</v>
      </c>
      <c r="N88" s="497">
        <v>700</v>
      </c>
      <c r="O88" s="499" t="s">
        <v>599</v>
      </c>
      <c r="P88" s="478">
        <v>44179</v>
      </c>
      <c r="Q88" s="387"/>
      <c r="R88" s="343" t="s">
        <v>3186</v>
      </c>
      <c r="S88" s="40"/>
      <c r="Y88" s="40"/>
      <c r="Z88" s="40"/>
    </row>
    <row r="89" spans="1:26" s="393" customFormat="1" ht="13.9" customHeight="1">
      <c r="A89" s="578">
        <v>17</v>
      </c>
      <c r="B89" s="579">
        <v>44179</v>
      </c>
      <c r="C89" s="505"/>
      <c r="D89" s="501" t="s">
        <v>3646</v>
      </c>
      <c r="E89" s="502" t="s">
        <v>600</v>
      </c>
      <c r="F89" s="494">
        <v>13610</v>
      </c>
      <c r="G89" s="494">
        <v>13710</v>
      </c>
      <c r="H89" s="494">
        <v>13555</v>
      </c>
      <c r="I89" s="497">
        <v>13400</v>
      </c>
      <c r="J89" s="497" t="s">
        <v>723</v>
      </c>
      <c r="K89" s="577">
        <f t="shared" ref="K89" si="97">F89-H89</f>
        <v>55</v>
      </c>
      <c r="L89" s="476">
        <f t="shared" ref="L89" si="98">(H89*N89)*0.035%</f>
        <v>355.81875000000008</v>
      </c>
      <c r="M89" s="506">
        <f t="shared" ref="M89" si="99">(K89*N89)-L89</f>
        <v>3769.1812500000001</v>
      </c>
      <c r="N89" s="497">
        <v>75</v>
      </c>
      <c r="O89" s="499" t="s">
        <v>599</v>
      </c>
      <c r="P89" s="514">
        <v>44179</v>
      </c>
      <c r="Q89" s="387"/>
      <c r="R89" s="343" t="s">
        <v>602</v>
      </c>
      <c r="S89" s="40"/>
      <c r="Y89" s="40"/>
      <c r="Z89" s="40"/>
    </row>
    <row r="90" spans="1:26" s="393" customFormat="1" ht="13.9" customHeight="1">
      <c r="A90" s="474">
        <v>18</v>
      </c>
      <c r="B90" s="575">
        <v>44179</v>
      </c>
      <c r="C90" s="447"/>
      <c r="D90" s="440" t="s">
        <v>3744</v>
      </c>
      <c r="E90" s="441" t="s">
        <v>600</v>
      </c>
      <c r="F90" s="415" t="s">
        <v>3745</v>
      </c>
      <c r="G90" s="415">
        <v>1620</v>
      </c>
      <c r="H90" s="415"/>
      <c r="I90" s="376">
        <v>1695</v>
      </c>
      <c r="J90" s="376" t="s">
        <v>601</v>
      </c>
      <c r="K90" s="576"/>
      <c r="L90" s="434"/>
      <c r="M90" s="574"/>
      <c r="N90" s="376"/>
      <c r="O90" s="404"/>
      <c r="P90" s="437"/>
      <c r="Q90" s="387"/>
      <c r="R90" s="343" t="s">
        <v>3186</v>
      </c>
      <c r="S90" s="40"/>
      <c r="Y90" s="40"/>
      <c r="Z90" s="40"/>
    </row>
    <row r="91" spans="1:26" s="393" customFormat="1" ht="13.9" customHeight="1">
      <c r="A91" s="631">
        <v>19</v>
      </c>
      <c r="B91" s="623">
        <v>44180</v>
      </c>
      <c r="C91" s="523"/>
      <c r="D91" s="524" t="s">
        <v>3646</v>
      </c>
      <c r="E91" s="525" t="s">
        <v>3627</v>
      </c>
      <c r="F91" s="526">
        <v>13515</v>
      </c>
      <c r="G91" s="642">
        <v>13710</v>
      </c>
      <c r="H91" s="526">
        <v>13700</v>
      </c>
      <c r="I91" s="627">
        <v>13300</v>
      </c>
      <c r="J91" s="633" t="s">
        <v>3776</v>
      </c>
      <c r="K91" s="527">
        <v>185</v>
      </c>
      <c r="L91" s="517">
        <v>355</v>
      </c>
      <c r="M91" s="633">
        <v>-9412</v>
      </c>
      <c r="N91" s="633">
        <v>75</v>
      </c>
      <c r="O91" s="633" t="s">
        <v>663</v>
      </c>
      <c r="P91" s="649">
        <v>44181</v>
      </c>
      <c r="Q91" s="387"/>
      <c r="R91" s="343" t="s">
        <v>602</v>
      </c>
      <c r="S91" s="40"/>
      <c r="Y91" s="40"/>
      <c r="Z91" s="40"/>
    </row>
    <row r="92" spans="1:26" s="393" customFormat="1" ht="13.9" customHeight="1">
      <c r="A92" s="632"/>
      <c r="B92" s="624"/>
      <c r="C92" s="523"/>
      <c r="D92" s="524" t="s">
        <v>3754</v>
      </c>
      <c r="E92" s="525" t="s">
        <v>3627</v>
      </c>
      <c r="F92" s="526">
        <v>117.5</v>
      </c>
      <c r="G92" s="643"/>
      <c r="H92" s="526">
        <v>59</v>
      </c>
      <c r="I92" s="628"/>
      <c r="J92" s="628"/>
      <c r="K92" s="527">
        <v>58.5</v>
      </c>
      <c r="L92" s="527">
        <v>100</v>
      </c>
      <c r="M92" s="628"/>
      <c r="N92" s="628"/>
      <c r="O92" s="628"/>
      <c r="P92" s="628"/>
      <c r="Q92" s="387"/>
      <c r="R92" s="343"/>
      <c r="S92" s="40"/>
      <c r="Y92" s="40"/>
      <c r="Z92" s="40"/>
    </row>
    <row r="93" spans="1:26" s="393" customFormat="1" ht="13.9" customHeight="1">
      <c r="A93" s="585">
        <v>20</v>
      </c>
      <c r="B93" s="586">
        <v>44181</v>
      </c>
      <c r="C93" s="505"/>
      <c r="D93" s="501" t="s">
        <v>3763</v>
      </c>
      <c r="E93" s="502" t="s">
        <v>600</v>
      </c>
      <c r="F93" s="494">
        <v>2322</v>
      </c>
      <c r="G93" s="494">
        <v>2288</v>
      </c>
      <c r="H93" s="494">
        <v>2350</v>
      </c>
      <c r="I93" s="497" t="s">
        <v>3764</v>
      </c>
      <c r="J93" s="497" t="s">
        <v>3765</v>
      </c>
      <c r="K93" s="587">
        <f t="shared" ref="K93" si="100">H93-F93</f>
        <v>28</v>
      </c>
      <c r="L93" s="476">
        <f t="shared" ref="L93" si="101">(H93*N93)*0.035%</f>
        <v>246.75000000000003</v>
      </c>
      <c r="M93" s="506">
        <f t="shared" ref="M93" si="102">(K93*N93)-L93</f>
        <v>8153.25</v>
      </c>
      <c r="N93" s="497">
        <v>300</v>
      </c>
      <c r="O93" s="499" t="s">
        <v>599</v>
      </c>
      <c r="P93" s="514">
        <v>44181</v>
      </c>
      <c r="Q93" s="387"/>
      <c r="R93" s="343" t="s">
        <v>602</v>
      </c>
      <c r="S93" s="40"/>
      <c r="Y93" s="40"/>
      <c r="Z93" s="40"/>
    </row>
    <row r="94" spans="1:26" s="393" customFormat="1" ht="13.9" customHeight="1">
      <c r="A94" s="585">
        <v>21</v>
      </c>
      <c r="B94" s="586">
        <v>44181</v>
      </c>
      <c r="C94" s="505"/>
      <c r="D94" s="501" t="s">
        <v>3676</v>
      </c>
      <c r="E94" s="502" t="s">
        <v>600</v>
      </c>
      <c r="F94" s="494">
        <v>951</v>
      </c>
      <c r="G94" s="494">
        <v>936</v>
      </c>
      <c r="H94" s="494">
        <v>960</v>
      </c>
      <c r="I94" s="497" t="s">
        <v>3770</v>
      </c>
      <c r="J94" s="497" t="s">
        <v>3405</v>
      </c>
      <c r="K94" s="587">
        <f t="shared" ref="K94:K95" si="103">H94-F94</f>
        <v>9</v>
      </c>
      <c r="L94" s="476">
        <f t="shared" ref="L94:L95" si="104">(H94*N94)*0.035%</f>
        <v>285.60000000000002</v>
      </c>
      <c r="M94" s="506">
        <f t="shared" ref="M94:M95" si="105">(K94*N94)-L94</f>
        <v>7364.4</v>
      </c>
      <c r="N94" s="497">
        <v>850</v>
      </c>
      <c r="O94" s="499" t="s">
        <v>599</v>
      </c>
      <c r="P94" s="514">
        <v>44181</v>
      </c>
      <c r="Q94" s="387"/>
      <c r="R94" s="343" t="s">
        <v>3186</v>
      </c>
      <c r="S94" s="40"/>
      <c r="Y94" s="40"/>
      <c r="Z94" s="40"/>
    </row>
    <row r="95" spans="1:26" s="393" customFormat="1" ht="13.9" customHeight="1">
      <c r="A95" s="585">
        <v>22</v>
      </c>
      <c r="B95" s="586">
        <v>44181</v>
      </c>
      <c r="C95" s="505"/>
      <c r="D95" s="501" t="s">
        <v>3777</v>
      </c>
      <c r="E95" s="502" t="s">
        <v>600</v>
      </c>
      <c r="F95" s="494">
        <v>556.5</v>
      </c>
      <c r="G95" s="494">
        <v>548</v>
      </c>
      <c r="H95" s="494">
        <v>562.5</v>
      </c>
      <c r="I95" s="497">
        <v>570</v>
      </c>
      <c r="J95" s="497" t="s">
        <v>3656</v>
      </c>
      <c r="K95" s="587">
        <f t="shared" si="103"/>
        <v>6</v>
      </c>
      <c r="L95" s="476">
        <f t="shared" si="104"/>
        <v>295.31250000000006</v>
      </c>
      <c r="M95" s="506">
        <f t="shared" si="105"/>
        <v>8704.6875</v>
      </c>
      <c r="N95" s="497">
        <v>1500</v>
      </c>
      <c r="O95" s="499" t="s">
        <v>599</v>
      </c>
      <c r="P95" s="514">
        <v>44181</v>
      </c>
      <c r="Q95" s="387"/>
      <c r="R95" s="343" t="s">
        <v>3186</v>
      </c>
      <c r="S95" s="40"/>
      <c r="Y95" s="40"/>
      <c r="Z95" s="40"/>
    </row>
    <row r="96" spans="1:26" s="393" customFormat="1" ht="13.9" customHeight="1">
      <c r="A96" s="600">
        <v>23</v>
      </c>
      <c r="B96" s="601">
        <v>44182</v>
      </c>
      <c r="C96" s="505"/>
      <c r="D96" s="501" t="s">
        <v>3791</v>
      </c>
      <c r="E96" s="502" t="s">
        <v>600</v>
      </c>
      <c r="F96" s="494">
        <v>554.5</v>
      </c>
      <c r="G96" s="593">
        <v>547</v>
      </c>
      <c r="H96" s="494">
        <v>561.5</v>
      </c>
      <c r="I96" s="594">
        <v>570</v>
      </c>
      <c r="J96" s="497" t="s">
        <v>3684</v>
      </c>
      <c r="K96" s="595">
        <f t="shared" ref="K96" si="106">H96-F96</f>
        <v>7</v>
      </c>
      <c r="L96" s="476">
        <f t="shared" ref="L96:L97" si="107">(H96*N96)*0.035%</f>
        <v>294.78750000000002</v>
      </c>
      <c r="M96" s="506">
        <f t="shared" ref="M96:M97" si="108">(K96*N96)-L96</f>
        <v>10205.2125</v>
      </c>
      <c r="N96" s="497">
        <v>1500</v>
      </c>
      <c r="O96" s="499" t="s">
        <v>599</v>
      </c>
      <c r="P96" s="514">
        <v>44182</v>
      </c>
      <c r="Q96" s="387"/>
      <c r="R96" s="343" t="s">
        <v>3186</v>
      </c>
      <c r="S96" s="40"/>
      <c r="Y96" s="40"/>
      <c r="Z96" s="40"/>
    </row>
    <row r="97" spans="1:34" s="393" customFormat="1" ht="13.9" customHeight="1">
      <c r="A97" s="600">
        <v>24</v>
      </c>
      <c r="B97" s="601">
        <v>44182</v>
      </c>
      <c r="C97" s="505"/>
      <c r="D97" s="501" t="s">
        <v>3793</v>
      </c>
      <c r="E97" s="502" t="s">
        <v>3627</v>
      </c>
      <c r="F97" s="494">
        <v>499.5</v>
      </c>
      <c r="G97" s="593">
        <v>508</v>
      </c>
      <c r="H97" s="494">
        <v>492.5</v>
      </c>
      <c r="I97" s="594" t="s">
        <v>3794</v>
      </c>
      <c r="J97" s="497" t="s">
        <v>3684</v>
      </c>
      <c r="K97" s="595">
        <f t="shared" ref="K97" si="109">F97-H97</f>
        <v>7</v>
      </c>
      <c r="L97" s="476">
        <f t="shared" si="107"/>
        <v>241.32500000000005</v>
      </c>
      <c r="M97" s="506">
        <f t="shared" si="108"/>
        <v>9558.6749999999993</v>
      </c>
      <c r="N97" s="497">
        <v>1400</v>
      </c>
      <c r="O97" s="499" t="s">
        <v>599</v>
      </c>
      <c r="P97" s="514">
        <v>44182</v>
      </c>
      <c r="Q97" s="387"/>
      <c r="R97" s="343" t="s">
        <v>602</v>
      </c>
      <c r="S97" s="40"/>
      <c r="Y97" s="40"/>
      <c r="Z97" s="40"/>
    </row>
    <row r="98" spans="1:34" s="393" customFormat="1" ht="13.9" customHeight="1">
      <c r="A98" s="589">
        <v>25</v>
      </c>
      <c r="B98" s="598">
        <v>44182</v>
      </c>
      <c r="C98" s="447"/>
      <c r="D98" s="440" t="s">
        <v>3763</v>
      </c>
      <c r="E98" s="441" t="s">
        <v>600</v>
      </c>
      <c r="F98" s="415" t="s">
        <v>3795</v>
      </c>
      <c r="G98" s="415">
        <v>2288</v>
      </c>
      <c r="H98" s="415"/>
      <c r="I98" s="376" t="s">
        <v>3764</v>
      </c>
      <c r="J98" s="376" t="s">
        <v>601</v>
      </c>
      <c r="K98" s="599"/>
      <c r="L98" s="434"/>
      <c r="M98" s="574"/>
      <c r="N98" s="376"/>
      <c r="O98" s="404"/>
      <c r="P98" s="437"/>
      <c r="Q98" s="387"/>
      <c r="R98" s="343" t="s">
        <v>602</v>
      </c>
      <c r="S98" s="40"/>
      <c r="Y98" s="40"/>
      <c r="Z98" s="40"/>
    </row>
    <row r="99" spans="1:34" s="393" customFormat="1" ht="13.9" customHeight="1">
      <c r="A99" s="600">
        <v>26</v>
      </c>
      <c r="B99" s="601">
        <v>44182</v>
      </c>
      <c r="C99" s="505"/>
      <c r="D99" s="501" t="s">
        <v>3791</v>
      </c>
      <c r="E99" s="502" t="s">
        <v>600</v>
      </c>
      <c r="F99" s="494">
        <v>553.5</v>
      </c>
      <c r="G99" s="593">
        <v>545</v>
      </c>
      <c r="H99" s="494">
        <v>559.5</v>
      </c>
      <c r="I99" s="594">
        <v>570</v>
      </c>
      <c r="J99" s="497" t="s">
        <v>3656</v>
      </c>
      <c r="K99" s="595">
        <f t="shared" ref="K99" si="110">H99-F99</f>
        <v>6</v>
      </c>
      <c r="L99" s="476">
        <f t="shared" ref="L99" si="111">(H99*N99)*0.035%</f>
        <v>293.73750000000007</v>
      </c>
      <c r="M99" s="506">
        <f t="shared" ref="M99" si="112">(K99*N99)-L99</f>
        <v>8706.2625000000007</v>
      </c>
      <c r="N99" s="497">
        <v>1500</v>
      </c>
      <c r="O99" s="499" t="s">
        <v>599</v>
      </c>
      <c r="P99" s="514">
        <v>44182</v>
      </c>
      <c r="Q99" s="387"/>
      <c r="R99" s="343" t="s">
        <v>3186</v>
      </c>
      <c r="S99" s="40"/>
      <c r="Y99" s="40"/>
      <c r="Z99" s="40"/>
    </row>
    <row r="100" spans="1:34" s="393" customFormat="1" ht="13.9" customHeight="1">
      <c r="A100" s="474">
        <v>27</v>
      </c>
      <c r="B100" s="575">
        <v>44182</v>
      </c>
      <c r="C100" s="447"/>
      <c r="D100" s="440" t="s">
        <v>3646</v>
      </c>
      <c r="E100" s="441" t="s">
        <v>3627</v>
      </c>
      <c r="F100" s="415" t="s">
        <v>3792</v>
      </c>
      <c r="G100" s="415">
        <v>13820</v>
      </c>
      <c r="H100" s="415"/>
      <c r="I100" s="376">
        <v>13500</v>
      </c>
      <c r="J100" s="376" t="s">
        <v>601</v>
      </c>
      <c r="K100" s="576"/>
      <c r="L100" s="434"/>
      <c r="M100" s="574"/>
      <c r="N100" s="376"/>
      <c r="O100" s="404"/>
      <c r="P100" s="437"/>
      <c r="Q100" s="387"/>
      <c r="R100" s="343" t="s">
        <v>602</v>
      </c>
      <c r="S100" s="40"/>
      <c r="Y100" s="40"/>
      <c r="Z100" s="40"/>
    </row>
    <row r="101" spans="1:34" s="393" customFormat="1" ht="13.9" customHeight="1">
      <c r="A101" s="589">
        <v>28</v>
      </c>
      <c r="B101" s="598">
        <v>44182</v>
      </c>
      <c r="C101" s="447"/>
      <c r="D101" s="440" t="s">
        <v>3796</v>
      </c>
      <c r="E101" s="441" t="s">
        <v>600</v>
      </c>
      <c r="F101" s="415" t="s">
        <v>3797</v>
      </c>
      <c r="G101" s="415">
        <v>707</v>
      </c>
      <c r="H101" s="415"/>
      <c r="I101" s="376">
        <v>745</v>
      </c>
      <c r="J101" s="376" t="s">
        <v>601</v>
      </c>
      <c r="K101" s="599"/>
      <c r="L101" s="434"/>
      <c r="M101" s="574"/>
      <c r="N101" s="376"/>
      <c r="O101" s="404"/>
      <c r="P101" s="437"/>
      <c r="Q101" s="387"/>
      <c r="R101" s="343" t="s">
        <v>3186</v>
      </c>
      <c r="S101" s="40"/>
      <c r="Y101" s="40"/>
      <c r="Z101" s="40"/>
    </row>
    <row r="102" spans="1:34" s="393" customFormat="1" ht="13.9" customHeight="1">
      <c r="A102" s="589">
        <v>29</v>
      </c>
      <c r="B102" s="598">
        <v>44182</v>
      </c>
      <c r="C102" s="447"/>
      <c r="D102" s="440" t="s">
        <v>3798</v>
      </c>
      <c r="E102" s="441" t="s">
        <v>600</v>
      </c>
      <c r="F102" s="415" t="s">
        <v>3799</v>
      </c>
      <c r="G102" s="415">
        <v>489</v>
      </c>
      <c r="H102" s="415"/>
      <c r="I102" s="376">
        <v>515</v>
      </c>
      <c r="J102" s="376" t="s">
        <v>601</v>
      </c>
      <c r="K102" s="599"/>
      <c r="L102" s="434"/>
      <c r="M102" s="574"/>
      <c r="N102" s="376"/>
      <c r="O102" s="404"/>
      <c r="P102" s="437"/>
      <c r="Q102" s="387"/>
      <c r="R102" s="343" t="s">
        <v>602</v>
      </c>
      <c r="S102" s="40"/>
      <c r="Y102" s="40"/>
      <c r="Z102" s="40"/>
    </row>
    <row r="103" spans="1:34" s="393" customFormat="1" ht="13.9" customHeight="1">
      <c r="A103" s="589"/>
      <c r="B103" s="598"/>
      <c r="C103" s="447"/>
      <c r="D103" s="440"/>
      <c r="E103" s="441"/>
      <c r="F103" s="415"/>
      <c r="G103" s="415"/>
      <c r="H103" s="415"/>
      <c r="I103" s="376"/>
      <c r="J103" s="376"/>
      <c r="K103" s="599"/>
      <c r="L103" s="434"/>
      <c r="M103" s="574"/>
      <c r="N103" s="376"/>
      <c r="O103" s="404"/>
      <c r="P103" s="437"/>
      <c r="Q103" s="387"/>
      <c r="R103" s="343"/>
      <c r="S103" s="40"/>
      <c r="Y103" s="40"/>
      <c r="Z103" s="40"/>
    </row>
    <row r="104" spans="1:34" s="393" customFormat="1" ht="13.9" customHeight="1">
      <c r="A104" s="448"/>
      <c r="B104" s="446"/>
      <c r="C104" s="447"/>
      <c r="D104" s="440"/>
      <c r="E104" s="441"/>
      <c r="F104" s="415"/>
      <c r="G104" s="415"/>
      <c r="H104" s="415"/>
      <c r="I104" s="376"/>
      <c r="J104" s="376"/>
      <c r="K104" s="376"/>
      <c r="L104" s="376"/>
      <c r="M104" s="376"/>
      <c r="N104" s="376"/>
      <c r="O104" s="376"/>
      <c r="P104" s="376"/>
      <c r="Q104" s="387"/>
      <c r="R104" s="343"/>
      <c r="S104" s="40"/>
      <c r="Y104" s="40"/>
      <c r="Z104" s="40"/>
    </row>
    <row r="105" spans="1:34" s="393" customFormat="1" ht="13.9" customHeight="1">
      <c r="A105" s="458"/>
      <c r="B105" s="452"/>
      <c r="C105" s="459"/>
      <c r="D105" s="460"/>
      <c r="E105" s="377"/>
      <c r="F105" s="427"/>
      <c r="G105" s="427"/>
      <c r="H105" s="427"/>
      <c r="I105" s="423"/>
      <c r="J105" s="423"/>
      <c r="K105" s="423"/>
      <c r="L105" s="423"/>
      <c r="M105" s="423"/>
      <c r="N105" s="423"/>
      <c r="O105" s="423"/>
      <c r="P105" s="423"/>
      <c r="Q105" s="387"/>
      <c r="R105" s="343"/>
      <c r="S105" s="40"/>
      <c r="Y105" s="40"/>
      <c r="Z105" s="40"/>
    </row>
    <row r="106" spans="1:34" s="6" customFormat="1">
      <c r="A106" s="44"/>
      <c r="B106" s="45"/>
      <c r="C106" s="46"/>
      <c r="D106" s="47"/>
      <c r="E106" s="48"/>
      <c r="F106" s="49"/>
      <c r="G106" s="49"/>
      <c r="H106" s="49"/>
      <c r="I106" s="49"/>
      <c r="J106" s="17"/>
      <c r="K106" s="91"/>
      <c r="L106" s="91"/>
      <c r="M106" s="17"/>
      <c r="N106" s="16"/>
      <c r="O106" s="92"/>
      <c r="P106" s="5"/>
      <c r="Q106" s="4"/>
      <c r="R106" s="17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6" customFormat="1" ht="15">
      <c r="A107" s="50" t="s">
        <v>616</v>
      </c>
      <c r="B107" s="50"/>
      <c r="C107" s="50"/>
      <c r="D107" s="50"/>
      <c r="E107" s="51"/>
      <c r="F107" s="49"/>
      <c r="G107" s="49"/>
      <c r="H107" s="49"/>
      <c r="I107" s="49"/>
      <c r="J107" s="53"/>
      <c r="K107" s="12"/>
      <c r="L107" s="12"/>
      <c r="M107" s="12"/>
      <c r="N107" s="11"/>
      <c r="O107" s="53"/>
      <c r="P107" s="5"/>
      <c r="Q107" s="4"/>
      <c r="R107" s="17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38.25">
      <c r="A108" s="21" t="s">
        <v>16</v>
      </c>
      <c r="B108" s="21" t="s">
        <v>575</v>
      </c>
      <c r="C108" s="21"/>
      <c r="D108" s="22" t="s">
        <v>588</v>
      </c>
      <c r="E108" s="21" t="s">
        <v>589</v>
      </c>
      <c r="F108" s="21" t="s">
        <v>590</v>
      </c>
      <c r="G108" s="52" t="s">
        <v>609</v>
      </c>
      <c r="H108" s="21" t="s">
        <v>592</v>
      </c>
      <c r="I108" s="21" t="s">
        <v>593</v>
      </c>
      <c r="J108" s="20" t="s">
        <v>594</v>
      </c>
      <c r="K108" s="20" t="s">
        <v>617</v>
      </c>
      <c r="L108" s="63" t="s">
        <v>3630</v>
      </c>
      <c r="M108" s="77" t="s">
        <v>611</v>
      </c>
      <c r="N108" s="21" t="s">
        <v>612</v>
      </c>
      <c r="O108" s="21" t="s">
        <v>597</v>
      </c>
      <c r="P108" s="22" t="s">
        <v>598</v>
      </c>
      <c r="Q108" s="4"/>
      <c r="R108" s="17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472" customFormat="1" ht="14.25">
      <c r="A109" s="521">
        <v>1</v>
      </c>
      <c r="B109" s="522">
        <v>44166</v>
      </c>
      <c r="C109" s="523"/>
      <c r="D109" s="524" t="s">
        <v>3648</v>
      </c>
      <c r="E109" s="525" t="s">
        <v>600</v>
      </c>
      <c r="F109" s="526">
        <v>13.5</v>
      </c>
      <c r="G109" s="526">
        <v>8</v>
      </c>
      <c r="H109" s="526">
        <v>8</v>
      </c>
      <c r="I109" s="527" t="s">
        <v>3649</v>
      </c>
      <c r="J109" s="516" t="s">
        <v>3671</v>
      </c>
      <c r="K109" s="527">
        <f t="shared" ref="K109" si="113">H109-F109</f>
        <v>-5.5</v>
      </c>
      <c r="L109" s="532">
        <v>100</v>
      </c>
      <c r="M109" s="527">
        <f t="shared" ref="M109" si="114">(K109*N109)-100</f>
        <v>-5600</v>
      </c>
      <c r="N109" s="527">
        <v>1000</v>
      </c>
      <c r="O109" s="519" t="s">
        <v>663</v>
      </c>
      <c r="P109" s="520">
        <v>44169</v>
      </c>
      <c r="Q109" s="470"/>
      <c r="R109" s="471" t="s">
        <v>3186</v>
      </c>
      <c r="Z109" s="473"/>
      <c r="AA109" s="473"/>
      <c r="AB109" s="473"/>
      <c r="AC109" s="473"/>
      <c r="AD109" s="473"/>
      <c r="AE109" s="473"/>
      <c r="AF109" s="473"/>
      <c r="AG109" s="473"/>
      <c r="AH109" s="473"/>
    </row>
    <row r="110" spans="1:34" s="472" customFormat="1" ht="14.25">
      <c r="A110" s="500">
        <v>2</v>
      </c>
      <c r="B110" s="491">
        <v>44166</v>
      </c>
      <c r="C110" s="447"/>
      <c r="D110" s="501" t="s">
        <v>3650</v>
      </c>
      <c r="E110" s="502" t="s">
        <v>600</v>
      </c>
      <c r="F110" s="494">
        <v>390</v>
      </c>
      <c r="G110" s="494">
        <v>190</v>
      </c>
      <c r="H110" s="494">
        <v>435</v>
      </c>
      <c r="I110" s="497">
        <v>700</v>
      </c>
      <c r="J110" s="497" t="s">
        <v>3655</v>
      </c>
      <c r="K110" s="497">
        <f t="shared" ref="K110" si="115">H110-F110</f>
        <v>45</v>
      </c>
      <c r="L110" s="498">
        <v>100</v>
      </c>
      <c r="M110" s="497">
        <f t="shared" ref="M110" si="116">(K110*N110)-100</f>
        <v>1025</v>
      </c>
      <c r="N110" s="497">
        <v>25</v>
      </c>
      <c r="O110" s="499" t="s">
        <v>599</v>
      </c>
      <c r="P110" s="478">
        <v>44167</v>
      </c>
      <c r="Q110" s="470"/>
      <c r="R110" s="471" t="s">
        <v>602</v>
      </c>
      <c r="Z110" s="473"/>
      <c r="AA110" s="473"/>
      <c r="AB110" s="473"/>
      <c r="AC110" s="473"/>
      <c r="AD110" s="473"/>
      <c r="AE110" s="473"/>
      <c r="AF110" s="473"/>
      <c r="AG110" s="473"/>
      <c r="AH110" s="473"/>
    </row>
    <row r="111" spans="1:34" s="472" customFormat="1" ht="14.25">
      <c r="A111" s="521">
        <v>3</v>
      </c>
      <c r="B111" s="522">
        <v>44168</v>
      </c>
      <c r="C111" s="523"/>
      <c r="D111" s="524" t="s">
        <v>3660</v>
      </c>
      <c r="E111" s="525" t="s">
        <v>600</v>
      </c>
      <c r="F111" s="526">
        <v>235</v>
      </c>
      <c r="G111" s="526">
        <v>80</v>
      </c>
      <c r="H111" s="526">
        <v>80</v>
      </c>
      <c r="I111" s="527">
        <v>500</v>
      </c>
      <c r="J111" s="516" t="s">
        <v>3663</v>
      </c>
      <c r="K111" s="527">
        <f t="shared" ref="K111" si="117">H111-F111</f>
        <v>-155</v>
      </c>
      <c r="L111" s="532">
        <v>100</v>
      </c>
      <c r="M111" s="527">
        <f t="shared" ref="M111" si="118">(K111*N111)-100</f>
        <v>-3975</v>
      </c>
      <c r="N111" s="527">
        <v>25</v>
      </c>
      <c r="O111" s="519" t="s">
        <v>663</v>
      </c>
      <c r="P111" s="520">
        <v>44169</v>
      </c>
      <c r="Q111" s="470"/>
      <c r="R111" s="471" t="s">
        <v>602</v>
      </c>
      <c r="Z111" s="473"/>
      <c r="AA111" s="473"/>
      <c r="AB111" s="473"/>
      <c r="AC111" s="473"/>
      <c r="AD111" s="473"/>
      <c r="AE111" s="473"/>
      <c r="AF111" s="473"/>
      <c r="AG111" s="473"/>
      <c r="AH111" s="473"/>
    </row>
    <row r="112" spans="1:34" s="472" customFormat="1" ht="14.25">
      <c r="A112" s="500">
        <v>4</v>
      </c>
      <c r="B112" s="491">
        <v>44168</v>
      </c>
      <c r="C112" s="447"/>
      <c r="D112" s="501" t="s">
        <v>3661</v>
      </c>
      <c r="E112" s="502" t="s">
        <v>600</v>
      </c>
      <c r="F112" s="494">
        <v>36</v>
      </c>
      <c r="G112" s="494">
        <v>24</v>
      </c>
      <c r="H112" s="494">
        <v>42</v>
      </c>
      <c r="I112" s="497">
        <v>60</v>
      </c>
      <c r="J112" s="497" t="s">
        <v>3656</v>
      </c>
      <c r="K112" s="497">
        <f t="shared" ref="K112:K113" si="119">H112-F112</f>
        <v>6</v>
      </c>
      <c r="L112" s="498">
        <v>100</v>
      </c>
      <c r="M112" s="497">
        <f t="shared" ref="M112:M113" si="120">(K112*N112)-100</f>
        <v>2300</v>
      </c>
      <c r="N112" s="497">
        <v>400</v>
      </c>
      <c r="O112" s="499" t="s">
        <v>599</v>
      </c>
      <c r="P112" s="514">
        <v>44168</v>
      </c>
      <c r="Q112" s="470"/>
      <c r="R112" s="471" t="s">
        <v>602</v>
      </c>
      <c r="Z112" s="473"/>
      <c r="AA112" s="473"/>
      <c r="AB112" s="473"/>
      <c r="AC112" s="473"/>
      <c r="AD112" s="473"/>
      <c r="AE112" s="473"/>
      <c r="AF112" s="473"/>
      <c r="AG112" s="473"/>
      <c r="AH112" s="473"/>
    </row>
    <row r="113" spans="1:34" s="472" customFormat="1" ht="14.25">
      <c r="A113" s="500">
        <v>5</v>
      </c>
      <c r="B113" s="491">
        <v>44168</v>
      </c>
      <c r="C113" s="447"/>
      <c r="D113" s="501" t="s">
        <v>3664</v>
      </c>
      <c r="E113" s="502" t="s">
        <v>600</v>
      </c>
      <c r="F113" s="494">
        <v>41</v>
      </c>
      <c r="G113" s="494">
        <v>18</v>
      </c>
      <c r="H113" s="494">
        <v>55.5</v>
      </c>
      <c r="I113" s="497">
        <v>80</v>
      </c>
      <c r="J113" s="497" t="s">
        <v>3668</v>
      </c>
      <c r="K113" s="497">
        <f t="shared" si="119"/>
        <v>14.5</v>
      </c>
      <c r="L113" s="498">
        <v>100</v>
      </c>
      <c r="M113" s="497">
        <f t="shared" si="120"/>
        <v>987.5</v>
      </c>
      <c r="N113" s="497">
        <v>75</v>
      </c>
      <c r="O113" s="499" t="s">
        <v>599</v>
      </c>
      <c r="P113" s="514">
        <v>44168</v>
      </c>
      <c r="Q113" s="470"/>
      <c r="R113" s="471" t="s">
        <v>602</v>
      </c>
      <c r="Z113" s="473"/>
      <c r="AA113" s="473"/>
      <c r="AB113" s="473"/>
      <c r="AC113" s="473"/>
      <c r="AD113" s="473"/>
      <c r="AE113" s="473"/>
      <c r="AF113" s="473"/>
      <c r="AG113" s="473"/>
      <c r="AH113" s="473"/>
    </row>
    <row r="114" spans="1:34" s="472" customFormat="1" ht="14.25">
      <c r="A114" s="500">
        <v>6</v>
      </c>
      <c r="B114" s="491">
        <v>44168</v>
      </c>
      <c r="C114" s="447"/>
      <c r="D114" s="501" t="s">
        <v>3669</v>
      </c>
      <c r="E114" s="502" t="s">
        <v>600</v>
      </c>
      <c r="F114" s="494">
        <v>55</v>
      </c>
      <c r="G114" s="494">
        <v>18</v>
      </c>
      <c r="H114" s="494">
        <v>65.5</v>
      </c>
      <c r="I114" s="497">
        <v>100</v>
      </c>
      <c r="J114" s="497" t="s">
        <v>3658</v>
      </c>
      <c r="K114" s="497">
        <f t="shared" ref="K114:K116" si="121">H114-F114</f>
        <v>10.5</v>
      </c>
      <c r="L114" s="498">
        <v>100</v>
      </c>
      <c r="M114" s="497">
        <f t="shared" ref="M114:M116" si="122">(K114*N114)-100</f>
        <v>687.5</v>
      </c>
      <c r="N114" s="497">
        <v>75</v>
      </c>
      <c r="O114" s="499" t="s">
        <v>599</v>
      </c>
      <c r="P114" s="514">
        <v>44168</v>
      </c>
      <c r="Q114" s="470"/>
      <c r="R114" s="471" t="s">
        <v>602</v>
      </c>
      <c r="Z114" s="473"/>
      <c r="AA114" s="473"/>
      <c r="AB114" s="473"/>
      <c r="AC114" s="473"/>
      <c r="AD114" s="473"/>
      <c r="AE114" s="473"/>
      <c r="AF114" s="473"/>
      <c r="AG114" s="473"/>
      <c r="AH114" s="473"/>
    </row>
    <row r="115" spans="1:34" s="472" customFormat="1" ht="14.25">
      <c r="A115" s="521">
        <v>7</v>
      </c>
      <c r="B115" s="522">
        <v>44168</v>
      </c>
      <c r="C115" s="523"/>
      <c r="D115" s="524" t="s">
        <v>3669</v>
      </c>
      <c r="E115" s="525" t="s">
        <v>600</v>
      </c>
      <c r="F115" s="526">
        <v>51.5</v>
      </c>
      <c r="G115" s="526">
        <v>18</v>
      </c>
      <c r="H115" s="526">
        <v>18</v>
      </c>
      <c r="I115" s="527">
        <v>100</v>
      </c>
      <c r="J115" s="516" t="s">
        <v>3690</v>
      </c>
      <c r="K115" s="527">
        <f t="shared" si="121"/>
        <v>-33.5</v>
      </c>
      <c r="L115" s="532">
        <v>100</v>
      </c>
      <c r="M115" s="527">
        <f t="shared" si="122"/>
        <v>-2612.5</v>
      </c>
      <c r="N115" s="527">
        <v>75</v>
      </c>
      <c r="O115" s="519" t="s">
        <v>663</v>
      </c>
      <c r="P115" s="520">
        <v>44172</v>
      </c>
      <c r="Q115" s="470"/>
      <c r="R115" s="471" t="s">
        <v>602</v>
      </c>
      <c r="Z115" s="473"/>
      <c r="AA115" s="473"/>
      <c r="AB115" s="473"/>
      <c r="AC115" s="473"/>
      <c r="AD115" s="473"/>
      <c r="AE115" s="473"/>
      <c r="AF115" s="473"/>
      <c r="AG115" s="473"/>
      <c r="AH115" s="473"/>
    </row>
    <row r="116" spans="1:34" s="472" customFormat="1" ht="14.25">
      <c r="A116" s="500">
        <v>8</v>
      </c>
      <c r="B116" s="491">
        <v>44172</v>
      </c>
      <c r="C116" s="447"/>
      <c r="D116" s="501" t="s">
        <v>3688</v>
      </c>
      <c r="E116" s="502" t="s">
        <v>600</v>
      </c>
      <c r="F116" s="494">
        <v>75</v>
      </c>
      <c r="G116" s="494">
        <v>57</v>
      </c>
      <c r="H116" s="494">
        <v>83.5</v>
      </c>
      <c r="I116" s="497" t="s">
        <v>3689</v>
      </c>
      <c r="J116" s="497" t="s">
        <v>3699</v>
      </c>
      <c r="K116" s="497">
        <f t="shared" si="121"/>
        <v>8.5</v>
      </c>
      <c r="L116" s="498">
        <v>100</v>
      </c>
      <c r="M116" s="497">
        <f t="shared" si="122"/>
        <v>2025</v>
      </c>
      <c r="N116" s="497">
        <v>250</v>
      </c>
      <c r="O116" s="499" t="s">
        <v>599</v>
      </c>
      <c r="P116" s="478">
        <v>44173</v>
      </c>
      <c r="Q116" s="470"/>
      <c r="R116" s="471" t="s">
        <v>602</v>
      </c>
      <c r="Z116" s="473"/>
      <c r="AA116" s="473"/>
      <c r="AB116" s="473"/>
      <c r="AC116" s="473"/>
      <c r="AD116" s="473"/>
      <c r="AE116" s="473"/>
      <c r="AF116" s="473"/>
      <c r="AG116" s="473"/>
      <c r="AH116" s="473"/>
    </row>
    <row r="117" spans="1:34" s="472" customFormat="1" ht="14.25">
      <c r="A117" s="500">
        <v>9</v>
      </c>
      <c r="B117" s="491">
        <v>44173</v>
      </c>
      <c r="C117" s="447"/>
      <c r="D117" s="501" t="s">
        <v>3703</v>
      </c>
      <c r="E117" s="502" t="s">
        <v>600</v>
      </c>
      <c r="F117" s="494">
        <v>44</v>
      </c>
      <c r="G117" s="494">
        <v>17</v>
      </c>
      <c r="H117" s="494">
        <v>58</v>
      </c>
      <c r="I117" s="497">
        <v>80</v>
      </c>
      <c r="J117" s="497" t="s">
        <v>3698</v>
      </c>
      <c r="K117" s="497">
        <f t="shared" ref="K117:K118" si="123">H117-F117</f>
        <v>14</v>
      </c>
      <c r="L117" s="498">
        <v>100</v>
      </c>
      <c r="M117" s="497">
        <f t="shared" ref="M117:M118" si="124">(K117*N117)-100</f>
        <v>950</v>
      </c>
      <c r="N117" s="497">
        <v>75</v>
      </c>
      <c r="O117" s="499" t="s">
        <v>599</v>
      </c>
      <c r="P117" s="478">
        <v>44173</v>
      </c>
      <c r="Q117" s="470"/>
      <c r="R117" s="471" t="s">
        <v>602</v>
      </c>
      <c r="Z117" s="473"/>
      <c r="AA117" s="473"/>
      <c r="AB117" s="473"/>
      <c r="AC117" s="473"/>
      <c r="AD117" s="473"/>
      <c r="AE117" s="473"/>
      <c r="AF117" s="473"/>
      <c r="AG117" s="473"/>
      <c r="AH117" s="473"/>
    </row>
    <row r="118" spans="1:34" s="472" customFormat="1" ht="14.25">
      <c r="A118" s="521">
        <v>10</v>
      </c>
      <c r="B118" s="522">
        <v>44173</v>
      </c>
      <c r="C118" s="523"/>
      <c r="D118" s="524" t="s">
        <v>3704</v>
      </c>
      <c r="E118" s="525" t="s">
        <v>600</v>
      </c>
      <c r="F118" s="526">
        <v>49</v>
      </c>
      <c r="G118" s="526">
        <v>19</v>
      </c>
      <c r="H118" s="526">
        <v>19</v>
      </c>
      <c r="I118" s="527">
        <v>100</v>
      </c>
      <c r="J118" s="516" t="s">
        <v>3717</v>
      </c>
      <c r="K118" s="527">
        <f t="shared" si="123"/>
        <v>-30</v>
      </c>
      <c r="L118" s="532">
        <v>100</v>
      </c>
      <c r="M118" s="527">
        <f t="shared" si="124"/>
        <v>-2350</v>
      </c>
      <c r="N118" s="527">
        <v>75</v>
      </c>
      <c r="O118" s="519" t="s">
        <v>663</v>
      </c>
      <c r="P118" s="520">
        <v>44174</v>
      </c>
      <c r="Q118" s="470"/>
      <c r="R118" s="471" t="s">
        <v>602</v>
      </c>
      <c r="Z118" s="473"/>
      <c r="AA118" s="473"/>
      <c r="AB118" s="473"/>
      <c r="AC118" s="473"/>
      <c r="AD118" s="473"/>
      <c r="AE118" s="473"/>
      <c r="AF118" s="473"/>
      <c r="AG118" s="473"/>
      <c r="AH118" s="473"/>
    </row>
    <row r="119" spans="1:34" s="472" customFormat="1" ht="14.25">
      <c r="A119" s="500">
        <v>11</v>
      </c>
      <c r="B119" s="491">
        <v>44175</v>
      </c>
      <c r="C119" s="447"/>
      <c r="D119" s="501" t="s">
        <v>3729</v>
      </c>
      <c r="E119" s="502" t="s">
        <v>600</v>
      </c>
      <c r="F119" s="494">
        <v>37.5</v>
      </c>
      <c r="G119" s="494"/>
      <c r="H119" s="494">
        <v>87.5</v>
      </c>
      <c r="I119" s="497">
        <v>90</v>
      </c>
      <c r="J119" s="497" t="s">
        <v>3730</v>
      </c>
      <c r="K119" s="497">
        <f t="shared" ref="K119:K120" si="125">H119-F119</f>
        <v>50</v>
      </c>
      <c r="L119" s="498">
        <v>100</v>
      </c>
      <c r="M119" s="497">
        <f t="shared" ref="M119" si="126">(K119*N119)-100</f>
        <v>1150</v>
      </c>
      <c r="N119" s="497">
        <v>25</v>
      </c>
      <c r="O119" s="499" t="s">
        <v>599</v>
      </c>
      <c r="P119" s="514">
        <v>44175</v>
      </c>
      <c r="Q119" s="470"/>
      <c r="R119" s="471" t="s">
        <v>3186</v>
      </c>
      <c r="Z119" s="473"/>
      <c r="AA119" s="473"/>
      <c r="AB119" s="473"/>
      <c r="AC119" s="473"/>
      <c r="AD119" s="473"/>
      <c r="AE119" s="473"/>
      <c r="AF119" s="473"/>
      <c r="AG119" s="473"/>
      <c r="AH119" s="473"/>
    </row>
    <row r="120" spans="1:34" s="472" customFormat="1" ht="14.25">
      <c r="A120" s="625">
        <v>12</v>
      </c>
      <c r="B120" s="623">
        <v>44175</v>
      </c>
      <c r="C120" s="523"/>
      <c r="D120" s="524" t="s">
        <v>3731</v>
      </c>
      <c r="E120" s="525" t="s">
        <v>600</v>
      </c>
      <c r="F120" s="526">
        <v>117.5</v>
      </c>
      <c r="G120" s="526"/>
      <c r="H120" s="526">
        <v>0</v>
      </c>
      <c r="I120" s="527"/>
      <c r="J120" s="627" t="s">
        <v>3800</v>
      </c>
      <c r="K120" s="527">
        <f t="shared" si="125"/>
        <v>-117.5</v>
      </c>
      <c r="L120" s="532">
        <v>100</v>
      </c>
      <c r="M120" s="627">
        <v>-4875</v>
      </c>
      <c r="N120" s="627">
        <v>75</v>
      </c>
      <c r="O120" s="645" t="s">
        <v>663</v>
      </c>
      <c r="P120" s="647">
        <v>44182</v>
      </c>
      <c r="Q120" s="470"/>
      <c r="R120" s="471" t="s">
        <v>602</v>
      </c>
      <c r="Z120" s="473"/>
      <c r="AA120" s="473"/>
      <c r="AB120" s="473"/>
      <c r="AC120" s="473"/>
      <c r="AD120" s="473"/>
      <c r="AE120" s="473"/>
      <c r="AF120" s="473"/>
      <c r="AG120" s="473"/>
      <c r="AH120" s="473"/>
    </row>
    <row r="121" spans="1:34" s="472" customFormat="1" ht="14.25">
      <c r="A121" s="626"/>
      <c r="B121" s="624"/>
      <c r="C121" s="523"/>
      <c r="D121" s="524" t="s">
        <v>3732</v>
      </c>
      <c r="E121" s="525" t="s">
        <v>3627</v>
      </c>
      <c r="F121" s="526">
        <v>52.5</v>
      </c>
      <c r="G121" s="526"/>
      <c r="H121" s="526">
        <v>0</v>
      </c>
      <c r="I121" s="527"/>
      <c r="J121" s="628"/>
      <c r="K121" s="602">
        <f>F121-H21</f>
        <v>52.5</v>
      </c>
      <c r="L121" s="532">
        <v>100</v>
      </c>
      <c r="M121" s="644"/>
      <c r="N121" s="644"/>
      <c r="O121" s="646"/>
      <c r="P121" s="648"/>
      <c r="Q121" s="470"/>
      <c r="R121" s="471"/>
      <c r="Z121" s="473"/>
      <c r="AA121" s="473"/>
      <c r="AB121" s="473"/>
      <c r="AC121" s="473"/>
      <c r="AD121" s="473"/>
      <c r="AE121" s="473"/>
      <c r="AF121" s="473"/>
      <c r="AG121" s="473"/>
      <c r="AH121" s="473"/>
    </row>
    <row r="122" spans="1:34" s="472" customFormat="1" ht="14.25">
      <c r="A122" s="500">
        <v>13</v>
      </c>
      <c r="B122" s="491">
        <v>44179</v>
      </c>
      <c r="C122" s="447"/>
      <c r="D122" s="501" t="s">
        <v>3731</v>
      </c>
      <c r="E122" s="502" t="s">
        <v>600</v>
      </c>
      <c r="F122" s="494">
        <v>58.5</v>
      </c>
      <c r="G122" s="494">
        <v>38</v>
      </c>
      <c r="H122" s="494">
        <v>71</v>
      </c>
      <c r="I122" s="497">
        <v>100</v>
      </c>
      <c r="J122" s="497" t="s">
        <v>3713</v>
      </c>
      <c r="K122" s="497">
        <f t="shared" ref="K122" si="127">H122-F122</f>
        <v>12.5</v>
      </c>
      <c r="L122" s="498">
        <v>100</v>
      </c>
      <c r="M122" s="497">
        <f t="shared" ref="M122" si="128">(K122*N122)-100</f>
        <v>837.5</v>
      </c>
      <c r="N122" s="497">
        <v>75</v>
      </c>
      <c r="O122" s="499" t="s">
        <v>599</v>
      </c>
      <c r="P122" s="514">
        <v>44179</v>
      </c>
      <c r="Q122" s="470"/>
      <c r="R122" s="471" t="s">
        <v>602</v>
      </c>
      <c r="Z122" s="473"/>
      <c r="AA122" s="473"/>
      <c r="AB122" s="473"/>
      <c r="AC122" s="473"/>
      <c r="AD122" s="473"/>
      <c r="AE122" s="473"/>
      <c r="AF122" s="473"/>
      <c r="AG122" s="473"/>
      <c r="AH122" s="473"/>
    </row>
    <row r="123" spans="1:34" s="472" customFormat="1" ht="14.25">
      <c r="A123" s="617">
        <v>14</v>
      </c>
      <c r="B123" s="619">
        <v>44179</v>
      </c>
      <c r="C123" s="447"/>
      <c r="D123" s="440" t="s">
        <v>3742</v>
      </c>
      <c r="E123" s="441" t="s">
        <v>600</v>
      </c>
      <c r="F123" s="415" t="s">
        <v>3740</v>
      </c>
      <c r="G123" s="415"/>
      <c r="H123" s="415"/>
      <c r="I123" s="376"/>
      <c r="J123" s="621" t="s">
        <v>601</v>
      </c>
      <c r="K123" s="376"/>
      <c r="L123" s="432"/>
      <c r="M123" s="376"/>
      <c r="N123" s="376"/>
      <c r="O123" s="404"/>
      <c r="P123" s="421"/>
      <c r="Q123" s="470"/>
      <c r="R123" s="471" t="s">
        <v>602</v>
      </c>
      <c r="Z123" s="473"/>
      <c r="AA123" s="473"/>
      <c r="AB123" s="473"/>
      <c r="AC123" s="473"/>
      <c r="AD123" s="473"/>
      <c r="AE123" s="473"/>
      <c r="AF123" s="473"/>
      <c r="AG123" s="473"/>
      <c r="AH123" s="473"/>
    </row>
    <row r="124" spans="1:34" s="472" customFormat="1" ht="14.25">
      <c r="A124" s="618"/>
      <c r="B124" s="620"/>
      <c r="C124" s="447"/>
      <c r="D124" s="440" t="s">
        <v>3741</v>
      </c>
      <c r="E124" s="441" t="s">
        <v>3627</v>
      </c>
      <c r="F124" s="415" t="s">
        <v>3743</v>
      </c>
      <c r="G124" s="415"/>
      <c r="H124" s="415"/>
      <c r="I124" s="376"/>
      <c r="J124" s="622"/>
      <c r="K124" s="376"/>
      <c r="L124" s="432"/>
      <c r="M124" s="376"/>
      <c r="N124" s="376"/>
      <c r="O124" s="404"/>
      <c r="P124" s="421"/>
      <c r="Q124" s="470"/>
      <c r="R124" s="471"/>
      <c r="Z124" s="473"/>
      <c r="AA124" s="473"/>
      <c r="AB124" s="473"/>
      <c r="AC124" s="473"/>
      <c r="AD124" s="473"/>
      <c r="AE124" s="473"/>
      <c r="AF124" s="473"/>
      <c r="AG124" s="473"/>
      <c r="AH124" s="473"/>
    </row>
    <row r="125" spans="1:34" s="472" customFormat="1" ht="14.25">
      <c r="A125" s="500">
        <v>15</v>
      </c>
      <c r="B125" s="491">
        <v>44179</v>
      </c>
      <c r="C125" s="447"/>
      <c r="D125" s="501" t="s">
        <v>3731</v>
      </c>
      <c r="E125" s="502" t="s">
        <v>600</v>
      </c>
      <c r="F125" s="494">
        <v>51</v>
      </c>
      <c r="G125" s="494">
        <v>18</v>
      </c>
      <c r="H125" s="494">
        <v>69</v>
      </c>
      <c r="I125" s="497">
        <v>100</v>
      </c>
      <c r="J125" s="497" t="s">
        <v>3756</v>
      </c>
      <c r="K125" s="497">
        <f t="shared" ref="K125" si="129">H125-F125</f>
        <v>18</v>
      </c>
      <c r="L125" s="498">
        <v>100</v>
      </c>
      <c r="M125" s="497">
        <f t="shared" ref="M125" si="130">(K125*N125)-100</f>
        <v>1250</v>
      </c>
      <c r="N125" s="497">
        <v>75</v>
      </c>
      <c r="O125" s="499" t="s">
        <v>599</v>
      </c>
      <c r="P125" s="478">
        <v>44180</v>
      </c>
      <c r="Q125" s="470"/>
      <c r="R125" s="471" t="s">
        <v>602</v>
      </c>
      <c r="Z125" s="473"/>
      <c r="AA125" s="473"/>
      <c r="AB125" s="473"/>
      <c r="AC125" s="473"/>
      <c r="AD125" s="473"/>
      <c r="AE125" s="473"/>
      <c r="AF125" s="473"/>
      <c r="AG125" s="473"/>
      <c r="AH125" s="473"/>
    </row>
    <row r="126" spans="1:34" s="40" customFormat="1" ht="14.25">
      <c r="A126" s="500">
        <v>16</v>
      </c>
      <c r="B126" s="491">
        <v>44181</v>
      </c>
      <c r="C126" s="447"/>
      <c r="D126" s="501" t="s">
        <v>3771</v>
      </c>
      <c r="E126" s="502" t="s">
        <v>600</v>
      </c>
      <c r="F126" s="494">
        <v>41.5</v>
      </c>
      <c r="G126" s="494"/>
      <c r="H126" s="494">
        <v>56</v>
      </c>
      <c r="I126" s="497">
        <v>90</v>
      </c>
      <c r="J126" s="497" t="s">
        <v>3668</v>
      </c>
      <c r="K126" s="497">
        <f t="shared" ref="K126:K128" si="131">H126-F126</f>
        <v>14.5</v>
      </c>
      <c r="L126" s="498">
        <v>100</v>
      </c>
      <c r="M126" s="497">
        <f t="shared" ref="M126:M128" si="132">(K126*N126)-100</f>
        <v>987.5</v>
      </c>
      <c r="N126" s="497">
        <v>75</v>
      </c>
      <c r="O126" s="499" t="s">
        <v>599</v>
      </c>
      <c r="P126" s="514">
        <v>44181</v>
      </c>
      <c r="Q126" s="387"/>
      <c r="R126" s="471" t="s">
        <v>602</v>
      </c>
      <c r="Z126" s="393"/>
      <c r="AA126" s="393"/>
      <c r="AB126" s="393"/>
      <c r="AC126" s="393"/>
      <c r="AD126" s="393"/>
      <c r="AE126" s="393"/>
      <c r="AF126" s="393"/>
      <c r="AG126" s="393"/>
      <c r="AH126" s="393"/>
    </row>
    <row r="127" spans="1:34" s="40" customFormat="1" ht="14.25">
      <c r="A127" s="500">
        <v>17</v>
      </c>
      <c r="B127" s="491">
        <v>44181</v>
      </c>
      <c r="C127" s="447"/>
      <c r="D127" s="501" t="s">
        <v>3772</v>
      </c>
      <c r="E127" s="502" t="s">
        <v>600</v>
      </c>
      <c r="F127" s="494">
        <v>79</v>
      </c>
      <c r="G127" s="494"/>
      <c r="H127" s="494">
        <v>135</v>
      </c>
      <c r="I127" s="497">
        <v>200</v>
      </c>
      <c r="J127" s="497" t="s">
        <v>3775</v>
      </c>
      <c r="K127" s="497">
        <f t="shared" si="131"/>
        <v>56</v>
      </c>
      <c r="L127" s="498">
        <v>100</v>
      </c>
      <c r="M127" s="497">
        <f t="shared" si="132"/>
        <v>1300</v>
      </c>
      <c r="N127" s="497">
        <v>25</v>
      </c>
      <c r="O127" s="499" t="s">
        <v>599</v>
      </c>
      <c r="P127" s="514">
        <v>44181</v>
      </c>
      <c r="Q127" s="387"/>
      <c r="R127" s="471" t="s">
        <v>602</v>
      </c>
      <c r="Z127" s="393"/>
      <c r="AA127" s="393"/>
      <c r="AB127" s="393"/>
      <c r="AC127" s="393"/>
      <c r="AD127" s="393"/>
      <c r="AE127" s="393"/>
      <c r="AF127" s="393"/>
      <c r="AG127" s="393"/>
      <c r="AH127" s="393"/>
    </row>
    <row r="128" spans="1:34" s="40" customFormat="1" ht="14.25">
      <c r="A128" s="596">
        <v>18</v>
      </c>
      <c r="B128" s="597">
        <v>44181</v>
      </c>
      <c r="C128" s="523"/>
      <c r="D128" s="524" t="s">
        <v>3771</v>
      </c>
      <c r="E128" s="525" t="s">
        <v>600</v>
      </c>
      <c r="F128" s="526">
        <v>31</v>
      </c>
      <c r="G128" s="526"/>
      <c r="H128" s="526">
        <v>0</v>
      </c>
      <c r="I128" s="527">
        <v>80</v>
      </c>
      <c r="J128" s="592" t="s">
        <v>3801</v>
      </c>
      <c r="K128" s="527">
        <f t="shared" si="131"/>
        <v>-31</v>
      </c>
      <c r="L128" s="532">
        <v>100</v>
      </c>
      <c r="M128" s="527">
        <f t="shared" si="132"/>
        <v>-2425</v>
      </c>
      <c r="N128" s="527">
        <v>75</v>
      </c>
      <c r="O128" s="519" t="s">
        <v>663</v>
      </c>
      <c r="P128" s="520">
        <v>44182</v>
      </c>
      <c r="Q128" s="387"/>
      <c r="R128" s="471" t="s">
        <v>3186</v>
      </c>
      <c r="Z128" s="393"/>
      <c r="AA128" s="393"/>
      <c r="AB128" s="393"/>
      <c r="AC128" s="393"/>
      <c r="AD128" s="393"/>
      <c r="AE128" s="393"/>
      <c r="AF128" s="393"/>
      <c r="AG128" s="393"/>
      <c r="AH128" s="393"/>
    </row>
    <row r="129" spans="1:34" s="40" customFormat="1" ht="14.25">
      <c r="A129" s="596">
        <v>19</v>
      </c>
      <c r="B129" s="597">
        <v>44181</v>
      </c>
      <c r="C129" s="523"/>
      <c r="D129" s="524" t="s">
        <v>3773</v>
      </c>
      <c r="E129" s="525" t="s">
        <v>600</v>
      </c>
      <c r="F129" s="526">
        <v>88</v>
      </c>
      <c r="G129" s="526"/>
      <c r="H129" s="526">
        <v>0</v>
      </c>
      <c r="I129" s="527" t="s">
        <v>3774</v>
      </c>
      <c r="J129" s="592" t="s">
        <v>3802</v>
      </c>
      <c r="K129" s="527">
        <f t="shared" ref="K129" si="133">H129-F129</f>
        <v>-88</v>
      </c>
      <c r="L129" s="532">
        <v>100</v>
      </c>
      <c r="M129" s="527">
        <f t="shared" ref="M129" si="134">(K129*N129)-100</f>
        <v>-2300</v>
      </c>
      <c r="N129" s="527">
        <v>25</v>
      </c>
      <c r="O129" s="519" t="s">
        <v>663</v>
      </c>
      <c r="P129" s="520">
        <v>44182</v>
      </c>
      <c r="Q129" s="387"/>
      <c r="R129" s="471" t="s">
        <v>602</v>
      </c>
      <c r="Z129" s="393"/>
      <c r="AA129" s="393"/>
      <c r="AB129" s="393"/>
      <c r="AC129" s="393"/>
      <c r="AD129" s="393"/>
      <c r="AE129" s="393"/>
      <c r="AF129" s="393"/>
      <c r="AG129" s="393"/>
      <c r="AH129" s="393"/>
    </row>
    <row r="130" spans="1:34" s="40" customFormat="1" ht="14.25">
      <c r="A130" s="424"/>
      <c r="B130" s="446"/>
      <c r="C130" s="447"/>
      <c r="D130" s="440"/>
      <c r="E130" s="441"/>
      <c r="F130" s="415"/>
      <c r="G130" s="415"/>
      <c r="H130" s="415"/>
      <c r="I130" s="376"/>
      <c r="J130" s="376"/>
      <c r="K130" s="376"/>
      <c r="L130" s="432"/>
      <c r="M130" s="376"/>
      <c r="N130" s="376"/>
      <c r="O130" s="404"/>
      <c r="P130" s="437"/>
      <c r="Q130" s="387"/>
      <c r="R130" s="343"/>
      <c r="Z130" s="393"/>
      <c r="AA130" s="393"/>
      <c r="AB130" s="393"/>
      <c r="AC130" s="393"/>
      <c r="AD130" s="393"/>
      <c r="AE130" s="393"/>
      <c r="AF130" s="393"/>
      <c r="AG130" s="393"/>
      <c r="AH130" s="393"/>
    </row>
    <row r="131" spans="1:34" s="40" customFormat="1" ht="14.25">
      <c r="A131" s="424"/>
      <c r="B131" s="413"/>
      <c r="C131" s="413"/>
      <c r="D131" s="414"/>
      <c r="E131" s="415"/>
      <c r="F131" s="415"/>
      <c r="G131" s="409"/>
      <c r="H131" s="409"/>
      <c r="I131" s="409"/>
      <c r="J131" s="376"/>
      <c r="K131" s="376"/>
      <c r="L131" s="432"/>
      <c r="M131" s="376"/>
      <c r="N131" s="376"/>
      <c r="O131" s="404"/>
      <c r="P131" s="437"/>
      <c r="Q131" s="387"/>
      <c r="R131" s="343"/>
      <c r="Z131" s="393"/>
      <c r="AA131" s="393"/>
      <c r="AB131" s="393"/>
      <c r="AC131" s="393"/>
      <c r="AD131" s="393"/>
      <c r="AE131" s="393"/>
      <c r="AF131" s="393"/>
      <c r="AG131" s="393"/>
      <c r="AH131" s="393"/>
    </row>
    <row r="132" spans="1:34" s="40" customFormat="1" ht="14.25">
      <c r="A132" s="36"/>
      <c r="B132" s="425"/>
      <c r="C132" s="425"/>
      <c r="D132" s="426"/>
      <c r="E132" s="427"/>
      <c r="F132" s="427"/>
      <c r="G132" s="428"/>
      <c r="H132" s="428"/>
      <c r="I132" s="427"/>
      <c r="J132" s="423"/>
      <c r="K132" s="423"/>
      <c r="L132" s="423"/>
      <c r="M132" s="423"/>
      <c r="N132" s="423"/>
      <c r="O132" s="423"/>
      <c r="P132" s="423"/>
      <c r="Q132" s="387"/>
      <c r="R132" s="343"/>
      <c r="Z132" s="393"/>
      <c r="AA132" s="393"/>
      <c r="AB132" s="393"/>
      <c r="AC132" s="393"/>
      <c r="AD132" s="393"/>
      <c r="AE132" s="393"/>
      <c r="AF132" s="393"/>
      <c r="AG132" s="393"/>
      <c r="AH132" s="393"/>
    </row>
    <row r="133" spans="1:34" s="40" customFormat="1" ht="14.25">
      <c r="A133" s="36"/>
      <c r="B133" s="425"/>
      <c r="C133" s="425"/>
      <c r="D133" s="426"/>
      <c r="E133" s="427"/>
      <c r="F133" s="427"/>
      <c r="G133" s="428"/>
      <c r="H133" s="428"/>
      <c r="I133" s="427"/>
      <c r="J133" s="423"/>
      <c r="K133" s="423"/>
      <c r="L133" s="423"/>
      <c r="M133" s="423"/>
      <c r="N133" s="423"/>
      <c r="O133" s="423"/>
      <c r="P133" s="423"/>
      <c r="Q133" s="387"/>
      <c r="R133" s="343"/>
      <c r="Z133" s="393"/>
      <c r="AA133" s="393"/>
      <c r="AB133" s="393"/>
      <c r="AC133" s="393"/>
      <c r="AD133" s="393"/>
      <c r="AE133" s="393"/>
      <c r="AF133" s="393"/>
      <c r="AG133" s="393"/>
      <c r="AH133" s="393"/>
    </row>
    <row r="134" spans="1:34" s="40" customFormat="1" ht="14.25">
      <c r="A134" s="36"/>
      <c r="B134" s="425"/>
      <c r="C134" s="425"/>
      <c r="D134" s="426"/>
      <c r="E134" s="427"/>
      <c r="F134" s="427"/>
      <c r="G134" s="428"/>
      <c r="H134" s="428"/>
      <c r="I134" s="427"/>
      <c r="J134" s="423"/>
      <c r="K134" s="423"/>
      <c r="L134" s="423"/>
      <c r="M134" s="423"/>
      <c r="N134" s="423"/>
      <c r="O134" s="429"/>
      <c r="P134" s="423"/>
      <c r="Q134" s="387"/>
      <c r="R134" s="343"/>
      <c r="Z134" s="393"/>
      <c r="AA134" s="393"/>
      <c r="AB134" s="393"/>
      <c r="AC134" s="393"/>
      <c r="AD134" s="393"/>
      <c r="AE134" s="393"/>
      <c r="AF134" s="393"/>
      <c r="AG134" s="393"/>
      <c r="AH134" s="393"/>
    </row>
    <row r="135" spans="1:34" s="40" customFormat="1" ht="14.25">
      <c r="A135" s="377"/>
      <c r="B135" s="378"/>
      <c r="C135" s="378"/>
      <c r="D135" s="379"/>
      <c r="E135" s="377"/>
      <c r="F135" s="394"/>
      <c r="G135" s="377"/>
      <c r="H135" s="377"/>
      <c r="I135" s="377"/>
      <c r="J135" s="378"/>
      <c r="K135" s="395"/>
      <c r="L135" s="377"/>
      <c r="M135" s="377"/>
      <c r="N135" s="377"/>
      <c r="O135" s="396"/>
      <c r="P135" s="387"/>
      <c r="Q135" s="387"/>
      <c r="R135" s="343"/>
      <c r="Z135" s="393"/>
      <c r="AA135" s="393"/>
      <c r="AB135" s="393"/>
      <c r="AC135" s="393"/>
      <c r="AD135" s="393"/>
      <c r="AE135" s="393"/>
      <c r="AF135" s="393"/>
      <c r="AG135" s="393"/>
      <c r="AH135" s="393"/>
    </row>
    <row r="136" spans="1:34" ht="15">
      <c r="A136" s="99" t="s">
        <v>618</v>
      </c>
      <c r="B136" s="100"/>
      <c r="C136" s="100"/>
      <c r="D136" s="101"/>
      <c r="E136" s="34"/>
      <c r="F136" s="32"/>
      <c r="G136" s="32"/>
      <c r="H136" s="73"/>
      <c r="I136" s="119"/>
      <c r="J136" s="120"/>
      <c r="K136" s="17"/>
      <c r="L136" s="17"/>
      <c r="M136" s="17"/>
      <c r="N136" s="11"/>
      <c r="O136" s="53"/>
      <c r="Q136" s="95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34" ht="38.25">
      <c r="A137" s="20" t="s">
        <v>16</v>
      </c>
      <c r="B137" s="21" t="s">
        <v>575</v>
      </c>
      <c r="C137" s="21"/>
      <c r="D137" s="22" t="s">
        <v>588</v>
      </c>
      <c r="E137" s="21" t="s">
        <v>589</v>
      </c>
      <c r="F137" s="21" t="s">
        <v>590</v>
      </c>
      <c r="G137" s="21" t="s">
        <v>591</v>
      </c>
      <c r="H137" s="21" t="s">
        <v>592</v>
      </c>
      <c r="I137" s="21" t="s">
        <v>593</v>
      </c>
      <c r="J137" s="20" t="s">
        <v>594</v>
      </c>
      <c r="K137" s="62" t="s">
        <v>610</v>
      </c>
      <c r="L137" s="420" t="s">
        <v>3630</v>
      </c>
      <c r="M137" s="63" t="s">
        <v>3629</v>
      </c>
      <c r="N137" s="21" t="s">
        <v>597</v>
      </c>
      <c r="O137" s="78" t="s">
        <v>598</v>
      </c>
      <c r="P137" s="97"/>
      <c r="Q137" s="11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34" s="393" customFormat="1" ht="14.25">
      <c r="A138" s="558">
        <v>1</v>
      </c>
      <c r="B138" s="559">
        <v>44173</v>
      </c>
      <c r="C138" s="560"/>
      <c r="D138" s="561" t="s">
        <v>3706</v>
      </c>
      <c r="E138" s="562" t="s">
        <v>600</v>
      </c>
      <c r="F138" s="582">
        <v>1570</v>
      </c>
      <c r="G138" s="563">
        <v>1415</v>
      </c>
      <c r="H138" s="582">
        <v>1712.5</v>
      </c>
      <c r="I138" s="564">
        <v>1900</v>
      </c>
      <c r="J138" s="565" t="s">
        <v>3762</v>
      </c>
      <c r="K138" s="565">
        <f t="shared" ref="K138" si="135">H138-F138</f>
        <v>142.5</v>
      </c>
      <c r="L138" s="566">
        <f t="shared" ref="L138" si="136">(F138*-0.8)/100</f>
        <v>-12.56</v>
      </c>
      <c r="M138" s="567">
        <f t="shared" ref="M138" si="137">(K138+L138)/F138</f>
        <v>8.2764331210191083E-2</v>
      </c>
      <c r="N138" s="568" t="s">
        <v>599</v>
      </c>
      <c r="O138" s="581">
        <v>44181</v>
      </c>
      <c r="P138" s="98"/>
      <c r="Q138" s="444"/>
      <c r="R138" s="553" t="s">
        <v>602</v>
      </c>
      <c r="S138" s="438"/>
      <c r="T138" s="438"/>
      <c r="U138" s="438"/>
      <c r="V138" s="438"/>
      <c r="W138" s="438"/>
      <c r="X138" s="438"/>
      <c r="Y138" s="438"/>
      <c r="Z138" s="438"/>
    </row>
    <row r="139" spans="1:34" s="393" customFormat="1" ht="14.25">
      <c r="A139" s="558">
        <v>2</v>
      </c>
      <c r="B139" s="559">
        <v>44173</v>
      </c>
      <c r="C139" s="560"/>
      <c r="D139" s="561" t="s">
        <v>440</v>
      </c>
      <c r="E139" s="562" t="s">
        <v>600</v>
      </c>
      <c r="F139" s="582">
        <v>301</v>
      </c>
      <c r="G139" s="563">
        <v>265</v>
      </c>
      <c r="H139" s="582">
        <v>318</v>
      </c>
      <c r="I139" s="564" t="s">
        <v>3707</v>
      </c>
      <c r="J139" s="565" t="s">
        <v>3803</v>
      </c>
      <c r="K139" s="565">
        <f t="shared" ref="K139" si="138">H139-F139</f>
        <v>17</v>
      </c>
      <c r="L139" s="566">
        <f t="shared" ref="L139" si="139">(F139*-0.8)/100</f>
        <v>-2.4079999999999999</v>
      </c>
      <c r="M139" s="567">
        <f t="shared" ref="M139" si="140">(K139+L139)/F139</f>
        <v>4.847840531561462E-2</v>
      </c>
      <c r="N139" s="568" t="s">
        <v>599</v>
      </c>
      <c r="O139" s="581">
        <v>44182</v>
      </c>
      <c r="P139" s="98"/>
      <c r="Q139" s="444"/>
      <c r="R139" s="553" t="s">
        <v>602</v>
      </c>
      <c r="S139" s="438"/>
      <c r="T139" s="438"/>
      <c r="U139" s="438"/>
      <c r="V139" s="438"/>
      <c r="W139" s="438"/>
      <c r="X139" s="438"/>
      <c r="Y139" s="438"/>
      <c r="Z139" s="438"/>
    </row>
    <row r="140" spans="1:34" s="8" customFormat="1">
      <c r="A140" s="388"/>
      <c r="B140" s="389"/>
      <c r="C140" s="390"/>
      <c r="D140" s="391"/>
      <c r="E140" s="424"/>
      <c r="F140" s="424"/>
      <c r="G140" s="551"/>
      <c r="H140" s="551"/>
      <c r="I140" s="424"/>
      <c r="J140" s="552"/>
      <c r="K140" s="547"/>
      <c r="L140" s="548"/>
      <c r="M140" s="549"/>
      <c r="N140" s="550"/>
      <c r="O140" s="392"/>
      <c r="P140" s="123"/>
      <c r="Q140"/>
      <c r="R140" s="94"/>
      <c r="T140" s="57"/>
      <c r="U140" s="57"/>
      <c r="V140" s="57"/>
      <c r="W140" s="57"/>
      <c r="X140" s="57"/>
      <c r="Y140" s="57"/>
      <c r="Z140" s="57"/>
    </row>
    <row r="141" spans="1:34">
      <c r="A141" s="23" t="s">
        <v>603</v>
      </c>
      <c r="B141" s="23"/>
      <c r="C141" s="23"/>
      <c r="D141" s="23"/>
      <c r="E141" s="5"/>
      <c r="F141" s="30" t="s">
        <v>605</v>
      </c>
      <c r="G141" s="82"/>
      <c r="H141" s="82"/>
      <c r="I141" s="38"/>
      <c r="J141" s="85"/>
      <c r="K141" s="83"/>
      <c r="L141" s="84"/>
      <c r="M141" s="85"/>
      <c r="N141" s="86"/>
      <c r="O141" s="124"/>
      <c r="P141" s="11"/>
      <c r="Q141" s="16"/>
      <c r="R141" s="96"/>
      <c r="S141" s="16"/>
      <c r="T141" s="16"/>
      <c r="U141" s="16"/>
      <c r="V141" s="16"/>
      <c r="W141" s="16"/>
      <c r="X141" s="16"/>
      <c r="Y141" s="16"/>
    </row>
    <row r="142" spans="1:34">
      <c r="A142" s="29" t="s">
        <v>604</v>
      </c>
      <c r="B142" s="23"/>
      <c r="C142" s="23"/>
      <c r="D142" s="23"/>
      <c r="E142" s="32"/>
      <c r="F142" s="30" t="s">
        <v>607</v>
      </c>
      <c r="G142" s="12"/>
      <c r="H142" s="12"/>
      <c r="I142" s="12"/>
      <c r="J142" s="53"/>
      <c r="K142" s="12"/>
      <c r="L142" s="12"/>
      <c r="M142" s="12"/>
      <c r="N142" s="11"/>
      <c r="O142" s="53"/>
      <c r="Q142" s="7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34">
      <c r="A143" s="29"/>
      <c r="B143" s="23"/>
      <c r="C143" s="23"/>
      <c r="D143" s="23"/>
      <c r="E143" s="32"/>
      <c r="F143" s="30"/>
      <c r="G143" s="12"/>
      <c r="H143" s="12"/>
      <c r="I143" s="12"/>
      <c r="J143" s="53"/>
      <c r="K143" s="12"/>
      <c r="L143" s="12"/>
      <c r="M143" s="12"/>
      <c r="N143" s="11"/>
      <c r="O143" s="53"/>
      <c r="Q143" s="7"/>
      <c r="R143" s="82"/>
      <c r="S143" s="16"/>
      <c r="T143" s="16"/>
      <c r="U143" s="16"/>
      <c r="V143" s="16"/>
      <c r="W143" s="16"/>
      <c r="X143" s="16"/>
      <c r="Y143" s="16"/>
      <c r="Z143" s="16"/>
    </row>
    <row r="144" spans="1:34" ht="15">
      <c r="A144" s="11"/>
      <c r="B144" s="33" t="s">
        <v>3635</v>
      </c>
      <c r="C144" s="33"/>
      <c r="D144" s="33"/>
      <c r="E144" s="33"/>
      <c r="F144" s="34"/>
      <c r="G144" s="32"/>
      <c r="H144" s="32"/>
      <c r="I144" s="73"/>
      <c r="J144" s="74"/>
      <c r="K144" s="75"/>
      <c r="L144" s="419"/>
      <c r="M144" s="12"/>
      <c r="N144" s="11"/>
      <c r="O144" s="53"/>
      <c r="Q144" s="7"/>
      <c r="R144" s="82"/>
      <c r="S144" s="16"/>
      <c r="T144" s="16"/>
      <c r="U144" s="16"/>
      <c r="V144" s="16"/>
      <c r="W144" s="16"/>
      <c r="X144" s="16"/>
      <c r="Y144" s="16"/>
      <c r="Z144" s="16"/>
    </row>
    <row r="145" spans="1:29" ht="38.25">
      <c r="A145" s="20" t="s">
        <v>16</v>
      </c>
      <c r="B145" s="21" t="s">
        <v>575</v>
      </c>
      <c r="C145" s="21"/>
      <c r="D145" s="22" t="s">
        <v>588</v>
      </c>
      <c r="E145" s="21" t="s">
        <v>589</v>
      </c>
      <c r="F145" s="21" t="s">
        <v>590</v>
      </c>
      <c r="G145" s="21" t="s">
        <v>609</v>
      </c>
      <c r="H145" s="21" t="s">
        <v>592</v>
      </c>
      <c r="I145" s="21" t="s">
        <v>593</v>
      </c>
      <c r="J145" s="76" t="s">
        <v>594</v>
      </c>
      <c r="K145" s="62" t="s">
        <v>610</v>
      </c>
      <c r="L145" s="77" t="s">
        <v>611</v>
      </c>
      <c r="M145" s="21" t="s">
        <v>612</v>
      </c>
      <c r="N145" s="420" t="s">
        <v>3630</v>
      </c>
      <c r="O145" s="63" t="s">
        <v>3629</v>
      </c>
      <c r="P145" s="21" t="s">
        <v>597</v>
      </c>
      <c r="Q145" s="78" t="s">
        <v>598</v>
      </c>
      <c r="R145" s="82"/>
      <c r="S145" s="16"/>
      <c r="T145" s="16"/>
      <c r="U145" s="16"/>
      <c r="V145" s="16"/>
      <c r="W145" s="16"/>
      <c r="X145" s="16"/>
      <c r="Y145" s="16"/>
      <c r="Z145" s="16"/>
    </row>
    <row r="146" spans="1:29" ht="14.25">
      <c r="A146" s="382"/>
      <c r="B146" s="397"/>
      <c r="C146" s="401"/>
      <c r="D146" s="411"/>
      <c r="E146" s="402"/>
      <c r="F146" s="431"/>
      <c r="G146" s="409"/>
      <c r="H146" s="402"/>
      <c r="I146" s="399"/>
      <c r="J146" s="442"/>
      <c r="K146" s="442"/>
      <c r="L146" s="443"/>
      <c r="M146" s="441"/>
      <c r="N146" s="443"/>
      <c r="O146" s="430"/>
      <c r="P146" s="403"/>
      <c r="Q146" s="421"/>
      <c r="R146" s="439"/>
      <c r="S146" s="429"/>
      <c r="T146" s="16"/>
      <c r="U146" s="438"/>
      <c r="V146" s="438"/>
      <c r="W146" s="438"/>
      <c r="X146" s="438"/>
      <c r="Y146" s="438"/>
      <c r="Z146" s="438"/>
      <c r="AA146" s="393"/>
      <c r="AB146" s="393"/>
      <c r="AC146" s="393"/>
    </row>
    <row r="147" spans="1:29" ht="14.25">
      <c r="A147" s="382"/>
      <c r="B147" s="397"/>
      <c r="C147" s="401"/>
      <c r="D147" s="411"/>
      <c r="E147" s="402"/>
      <c r="F147" s="431"/>
      <c r="G147" s="409"/>
      <c r="H147" s="402"/>
      <c r="I147" s="399"/>
      <c r="J147" s="442"/>
      <c r="K147" s="442"/>
      <c r="L147" s="443"/>
      <c r="M147" s="441"/>
      <c r="N147" s="443"/>
      <c r="O147" s="430"/>
      <c r="P147" s="403"/>
      <c r="Q147" s="421"/>
      <c r="R147" s="439"/>
      <c r="S147" s="429"/>
      <c r="T147" s="16"/>
      <c r="U147" s="438"/>
      <c r="V147" s="438"/>
      <c r="W147" s="438"/>
      <c r="X147" s="438"/>
      <c r="Y147" s="438"/>
      <c r="Z147" s="438"/>
      <c r="AA147" s="393"/>
      <c r="AB147" s="393"/>
      <c r="AC147" s="393"/>
    </row>
    <row r="148" spans="1:29" s="393" customFormat="1" ht="14.25">
      <c r="A148" s="382"/>
      <c r="B148" s="397"/>
      <c r="C148" s="401"/>
      <c r="D148" s="411"/>
      <c r="E148" s="402"/>
      <c r="F148" s="431"/>
      <c r="G148" s="409"/>
      <c r="H148" s="402"/>
      <c r="I148" s="399"/>
      <c r="J148" s="442"/>
      <c r="K148" s="442"/>
      <c r="L148" s="443"/>
      <c r="M148" s="441"/>
      <c r="N148" s="443"/>
      <c r="O148" s="430"/>
      <c r="P148" s="403"/>
      <c r="Q148" s="421"/>
      <c r="R148" s="436"/>
      <c r="S148" s="438"/>
      <c r="T148" s="438"/>
      <c r="U148" s="438"/>
      <c r="V148" s="438"/>
      <c r="W148" s="438"/>
      <c r="X148" s="438"/>
      <c r="Y148" s="438"/>
      <c r="Z148" s="438"/>
    </row>
    <row r="149" spans="1:29" s="393" customFormat="1" ht="14.25">
      <c r="A149" s="382"/>
      <c r="B149" s="397"/>
      <c r="C149" s="401"/>
      <c r="D149" s="411"/>
      <c r="E149" s="402"/>
      <c r="F149" s="442"/>
      <c r="G149" s="415"/>
      <c r="H149" s="402"/>
      <c r="I149" s="399"/>
      <c r="J149" s="442"/>
      <c r="K149" s="442"/>
      <c r="L149" s="443"/>
      <c r="M149" s="441"/>
      <c r="N149" s="443"/>
      <c r="O149" s="430"/>
      <c r="P149" s="403"/>
      <c r="Q149" s="421"/>
      <c r="R149" s="436"/>
      <c r="S149" s="438"/>
      <c r="T149" s="438"/>
      <c r="U149" s="438"/>
      <c r="V149" s="438"/>
      <c r="W149" s="438"/>
      <c r="X149" s="438"/>
      <c r="Y149" s="438"/>
      <c r="Z149" s="438"/>
    </row>
    <row r="150" spans="1:29" s="393" customFormat="1" ht="14.25">
      <c r="A150" s="382"/>
      <c r="B150" s="397"/>
      <c r="C150" s="401"/>
      <c r="D150" s="411"/>
      <c r="E150" s="402"/>
      <c r="F150" s="442"/>
      <c r="G150" s="415"/>
      <c r="H150" s="402"/>
      <c r="I150" s="399"/>
      <c r="J150" s="442"/>
      <c r="K150" s="442"/>
      <c r="L150" s="443"/>
      <c r="M150" s="441"/>
      <c r="N150" s="443"/>
      <c r="O150" s="430"/>
      <c r="P150" s="403"/>
      <c r="Q150" s="421"/>
      <c r="R150" s="436"/>
      <c r="S150" s="438"/>
      <c r="T150" s="438"/>
      <c r="U150" s="438"/>
      <c r="V150" s="438"/>
      <c r="W150" s="438"/>
      <c r="X150" s="438"/>
      <c r="Y150" s="438"/>
      <c r="Z150" s="438"/>
    </row>
    <row r="151" spans="1:29" s="393" customFormat="1" ht="14.25">
      <c r="A151" s="382"/>
      <c r="B151" s="397"/>
      <c r="C151" s="401"/>
      <c r="D151" s="411"/>
      <c r="E151" s="402"/>
      <c r="F151" s="431"/>
      <c r="G151" s="409"/>
      <c r="H151" s="402"/>
      <c r="I151" s="399"/>
      <c r="J151" s="442"/>
      <c r="K151" s="433"/>
      <c r="L151" s="443"/>
      <c r="M151" s="441"/>
      <c r="N151" s="443"/>
      <c r="O151" s="430"/>
      <c r="P151" s="435"/>
      <c r="Q151" s="421"/>
      <c r="R151" s="436"/>
      <c r="S151" s="438"/>
      <c r="T151" s="438"/>
      <c r="U151" s="438"/>
      <c r="V151" s="438"/>
      <c r="W151" s="438"/>
      <c r="X151" s="438"/>
      <c r="Y151" s="438"/>
      <c r="Z151" s="438"/>
    </row>
    <row r="152" spans="1:29" s="393" customFormat="1" ht="14.25">
      <c r="A152" s="382"/>
      <c r="B152" s="397"/>
      <c r="C152" s="401"/>
      <c r="D152" s="411"/>
      <c r="E152" s="402"/>
      <c r="F152" s="431"/>
      <c r="G152" s="409"/>
      <c r="H152" s="402"/>
      <c r="I152" s="399"/>
      <c r="J152" s="433"/>
      <c r="K152" s="433"/>
      <c r="L152" s="433"/>
      <c r="M152" s="433"/>
      <c r="N152" s="434"/>
      <c r="O152" s="445"/>
      <c r="P152" s="435"/>
      <c r="Q152" s="421"/>
      <c r="R152" s="436"/>
      <c r="S152" s="438"/>
      <c r="T152" s="438"/>
      <c r="U152" s="438"/>
      <c r="V152" s="438"/>
      <c r="W152" s="438"/>
      <c r="X152" s="438"/>
      <c r="Y152" s="438"/>
      <c r="Z152" s="438"/>
    </row>
    <row r="153" spans="1:29" s="393" customFormat="1" ht="14.25">
      <c r="A153" s="382"/>
      <c r="B153" s="397"/>
      <c r="C153" s="401"/>
      <c r="D153" s="411"/>
      <c r="E153" s="402"/>
      <c r="F153" s="442"/>
      <c r="G153" s="415"/>
      <c r="H153" s="402"/>
      <c r="I153" s="399"/>
      <c r="J153" s="442"/>
      <c r="K153" s="442"/>
      <c r="L153" s="443"/>
      <c r="M153" s="441"/>
      <c r="N153" s="443"/>
      <c r="O153" s="430"/>
      <c r="P153" s="403"/>
      <c r="Q153" s="421"/>
      <c r="R153" s="439"/>
      <c r="S153" s="429"/>
      <c r="T153" s="438"/>
      <c r="U153" s="438"/>
      <c r="V153" s="438"/>
      <c r="W153" s="438"/>
      <c r="X153" s="438"/>
      <c r="Y153" s="438"/>
      <c r="Z153" s="438"/>
    </row>
    <row r="154" spans="1:29" s="393" customFormat="1" ht="14.25">
      <c r="A154" s="382"/>
      <c r="B154" s="397"/>
      <c r="C154" s="401"/>
      <c r="D154" s="411"/>
      <c r="E154" s="402"/>
      <c r="F154" s="431"/>
      <c r="G154" s="409"/>
      <c r="H154" s="402"/>
      <c r="I154" s="399"/>
      <c r="J154" s="376"/>
      <c r="K154" s="376"/>
      <c r="L154" s="376"/>
      <c r="M154" s="376"/>
      <c r="N154" s="432"/>
      <c r="O154" s="430"/>
      <c r="P154" s="404"/>
      <c r="Q154" s="421"/>
      <c r="R154" s="439"/>
      <c r="S154" s="429"/>
      <c r="T154" s="438"/>
      <c r="U154" s="438"/>
      <c r="V154" s="438"/>
      <c r="W154" s="438"/>
      <c r="X154" s="438"/>
      <c r="Y154" s="438"/>
      <c r="Z154" s="438"/>
    </row>
    <row r="155" spans="1:29">
      <c r="A155" s="29"/>
      <c r="B155" s="23"/>
      <c r="C155" s="23"/>
      <c r="D155" s="23"/>
      <c r="E155" s="32"/>
      <c r="F155" s="30"/>
      <c r="G155" s="12"/>
      <c r="H155" s="12"/>
      <c r="I155" s="12"/>
      <c r="J155" s="53"/>
      <c r="K155" s="12"/>
      <c r="L155" s="12"/>
      <c r="M155" s="12"/>
      <c r="N155" s="11"/>
      <c r="O155" s="53"/>
      <c r="P155" s="7"/>
      <c r="Q155" s="11"/>
      <c r="R155" s="141"/>
      <c r="S155" s="16"/>
      <c r="T155" s="16"/>
      <c r="U155" s="16"/>
      <c r="V155" s="16"/>
      <c r="W155" s="16"/>
      <c r="X155" s="16"/>
      <c r="Y155" s="16"/>
      <c r="Z155" s="16"/>
    </row>
    <row r="156" spans="1:29">
      <c r="A156" s="29"/>
      <c r="B156" s="23"/>
      <c r="C156" s="23"/>
      <c r="D156" s="23"/>
      <c r="E156" s="32"/>
      <c r="F156" s="30"/>
      <c r="G156" s="41"/>
      <c r="H156" s="42"/>
      <c r="I156" s="82"/>
      <c r="J156" s="17"/>
      <c r="K156" s="83"/>
      <c r="L156" s="84"/>
      <c r="M156" s="85"/>
      <c r="N156" s="86"/>
      <c r="O156" s="87"/>
      <c r="P156" s="11"/>
      <c r="Q156" s="16"/>
      <c r="R156" s="141"/>
      <c r="S156" s="16"/>
      <c r="T156" s="16"/>
      <c r="U156" s="16"/>
      <c r="V156" s="16"/>
      <c r="W156" s="16"/>
      <c r="X156" s="16"/>
      <c r="Y156" s="16"/>
      <c r="Z156" s="16"/>
    </row>
    <row r="157" spans="1:29">
      <c r="A157" s="37"/>
      <c r="B157" s="45"/>
      <c r="C157" s="102"/>
      <c r="D157" s="6"/>
      <c r="E157" s="38"/>
      <c r="F157" s="82"/>
      <c r="G157" s="41"/>
      <c r="H157" s="42"/>
      <c r="I157" s="82"/>
      <c r="J157" s="17"/>
      <c r="K157" s="83"/>
      <c r="L157" s="84"/>
      <c r="M157" s="85"/>
      <c r="N157" s="86"/>
      <c r="O157" s="87"/>
      <c r="P157" s="11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9" ht="15">
      <c r="A158" s="5"/>
      <c r="B158" s="103" t="s">
        <v>619</v>
      </c>
      <c r="C158" s="103"/>
      <c r="D158" s="103"/>
      <c r="E158" s="103"/>
      <c r="F158" s="17"/>
      <c r="G158" s="17"/>
      <c r="H158" s="104"/>
      <c r="I158" s="17"/>
      <c r="J158" s="74"/>
      <c r="K158" s="75"/>
      <c r="L158" s="17"/>
      <c r="M158" s="17"/>
      <c r="N158" s="16"/>
      <c r="O158" s="98"/>
      <c r="P158" s="11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9" ht="38.25">
      <c r="A159" s="20" t="s">
        <v>16</v>
      </c>
      <c r="B159" s="21" t="s">
        <v>575</v>
      </c>
      <c r="C159" s="21"/>
      <c r="D159" s="22" t="s">
        <v>588</v>
      </c>
      <c r="E159" s="21" t="s">
        <v>589</v>
      </c>
      <c r="F159" s="21" t="s">
        <v>590</v>
      </c>
      <c r="G159" s="21" t="s">
        <v>620</v>
      </c>
      <c r="H159" s="21" t="s">
        <v>621</v>
      </c>
      <c r="I159" s="21" t="s">
        <v>593</v>
      </c>
      <c r="J159" s="61" t="s">
        <v>594</v>
      </c>
      <c r="K159" s="21" t="s">
        <v>595</v>
      </c>
      <c r="L159" s="21" t="s">
        <v>596</v>
      </c>
      <c r="M159" s="21" t="s">
        <v>597</v>
      </c>
      <c r="N159" s="22" t="s">
        <v>598</v>
      </c>
      <c r="O159" s="98"/>
      <c r="P159" s="11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9">
      <c r="A160" s="202">
        <v>1</v>
      </c>
      <c r="B160" s="105">
        <v>41579</v>
      </c>
      <c r="C160" s="105"/>
      <c r="D160" s="106" t="s">
        <v>622</v>
      </c>
      <c r="E160" s="107" t="s">
        <v>623</v>
      </c>
      <c r="F160" s="108">
        <v>82</v>
      </c>
      <c r="G160" s="107" t="s">
        <v>624</v>
      </c>
      <c r="H160" s="107">
        <v>100</v>
      </c>
      <c r="I160" s="125">
        <v>100</v>
      </c>
      <c r="J160" s="126" t="s">
        <v>625</v>
      </c>
      <c r="K160" s="127">
        <f t="shared" ref="K160:K191" si="141">H160-F160</f>
        <v>18</v>
      </c>
      <c r="L160" s="128">
        <f t="shared" ref="L160:L191" si="142">K160/F160</f>
        <v>0.21951219512195122</v>
      </c>
      <c r="M160" s="129" t="s">
        <v>599</v>
      </c>
      <c r="N160" s="130">
        <v>42657</v>
      </c>
      <c r="O160" s="53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2</v>
      </c>
      <c r="B161" s="105">
        <v>41794</v>
      </c>
      <c r="C161" s="105"/>
      <c r="D161" s="106" t="s">
        <v>626</v>
      </c>
      <c r="E161" s="107" t="s">
        <v>600</v>
      </c>
      <c r="F161" s="108">
        <v>257</v>
      </c>
      <c r="G161" s="107" t="s">
        <v>624</v>
      </c>
      <c r="H161" s="107">
        <v>300</v>
      </c>
      <c r="I161" s="125">
        <v>300</v>
      </c>
      <c r="J161" s="126" t="s">
        <v>625</v>
      </c>
      <c r="K161" s="127">
        <f t="shared" si="141"/>
        <v>43</v>
      </c>
      <c r="L161" s="128">
        <f t="shared" si="142"/>
        <v>0.16731517509727625</v>
      </c>
      <c r="M161" s="129" t="s">
        <v>599</v>
      </c>
      <c r="N161" s="130">
        <v>41822</v>
      </c>
      <c r="O161" s="53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3</v>
      </c>
      <c r="B162" s="105">
        <v>41828</v>
      </c>
      <c r="C162" s="105"/>
      <c r="D162" s="106" t="s">
        <v>627</v>
      </c>
      <c r="E162" s="107" t="s">
        <v>600</v>
      </c>
      <c r="F162" s="108">
        <v>393</v>
      </c>
      <c r="G162" s="107" t="s">
        <v>624</v>
      </c>
      <c r="H162" s="107">
        <v>468</v>
      </c>
      <c r="I162" s="125">
        <v>468</v>
      </c>
      <c r="J162" s="126" t="s">
        <v>625</v>
      </c>
      <c r="K162" s="127">
        <f t="shared" si="141"/>
        <v>75</v>
      </c>
      <c r="L162" s="128">
        <f t="shared" si="142"/>
        <v>0.19083969465648856</v>
      </c>
      <c r="M162" s="129" t="s">
        <v>599</v>
      </c>
      <c r="N162" s="130">
        <v>41863</v>
      </c>
      <c r="O162" s="53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4</v>
      </c>
      <c r="B163" s="105">
        <v>41857</v>
      </c>
      <c r="C163" s="105"/>
      <c r="D163" s="106" t="s">
        <v>628</v>
      </c>
      <c r="E163" s="107" t="s">
        <v>600</v>
      </c>
      <c r="F163" s="108">
        <v>205</v>
      </c>
      <c r="G163" s="107" t="s">
        <v>624</v>
      </c>
      <c r="H163" s="107">
        <v>275</v>
      </c>
      <c r="I163" s="125">
        <v>250</v>
      </c>
      <c r="J163" s="126" t="s">
        <v>625</v>
      </c>
      <c r="K163" s="127">
        <f t="shared" si="141"/>
        <v>70</v>
      </c>
      <c r="L163" s="128">
        <f t="shared" si="142"/>
        <v>0.34146341463414637</v>
      </c>
      <c r="M163" s="129" t="s">
        <v>599</v>
      </c>
      <c r="N163" s="130">
        <v>41962</v>
      </c>
      <c r="O163" s="53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5</v>
      </c>
      <c r="B164" s="105">
        <v>41886</v>
      </c>
      <c r="C164" s="105"/>
      <c r="D164" s="106" t="s">
        <v>629</v>
      </c>
      <c r="E164" s="107" t="s">
        <v>600</v>
      </c>
      <c r="F164" s="108">
        <v>162</v>
      </c>
      <c r="G164" s="107" t="s">
        <v>624</v>
      </c>
      <c r="H164" s="107">
        <v>190</v>
      </c>
      <c r="I164" s="125">
        <v>190</v>
      </c>
      <c r="J164" s="126" t="s">
        <v>625</v>
      </c>
      <c r="K164" s="127">
        <f t="shared" si="141"/>
        <v>28</v>
      </c>
      <c r="L164" s="128">
        <f t="shared" si="142"/>
        <v>0.1728395061728395</v>
      </c>
      <c r="M164" s="129" t="s">
        <v>599</v>
      </c>
      <c r="N164" s="130">
        <v>42006</v>
      </c>
      <c r="O164" s="53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6</v>
      </c>
      <c r="B165" s="105">
        <v>41886</v>
      </c>
      <c r="C165" s="105"/>
      <c r="D165" s="106" t="s">
        <v>630</v>
      </c>
      <c r="E165" s="107" t="s">
        <v>600</v>
      </c>
      <c r="F165" s="108">
        <v>75</v>
      </c>
      <c r="G165" s="107" t="s">
        <v>624</v>
      </c>
      <c r="H165" s="107">
        <v>91.5</v>
      </c>
      <c r="I165" s="125" t="s">
        <v>631</v>
      </c>
      <c r="J165" s="126" t="s">
        <v>632</v>
      </c>
      <c r="K165" s="127">
        <f t="shared" si="141"/>
        <v>16.5</v>
      </c>
      <c r="L165" s="128">
        <f t="shared" si="142"/>
        <v>0.22</v>
      </c>
      <c r="M165" s="129" t="s">
        <v>599</v>
      </c>
      <c r="N165" s="130">
        <v>41954</v>
      </c>
      <c r="O165" s="53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7</v>
      </c>
      <c r="B166" s="105">
        <v>41913</v>
      </c>
      <c r="C166" s="105"/>
      <c r="D166" s="106" t="s">
        <v>633</v>
      </c>
      <c r="E166" s="107" t="s">
        <v>600</v>
      </c>
      <c r="F166" s="108">
        <v>850</v>
      </c>
      <c r="G166" s="107" t="s">
        <v>624</v>
      </c>
      <c r="H166" s="107">
        <v>982.5</v>
      </c>
      <c r="I166" s="125">
        <v>1050</v>
      </c>
      <c r="J166" s="126" t="s">
        <v>634</v>
      </c>
      <c r="K166" s="127">
        <f t="shared" si="141"/>
        <v>132.5</v>
      </c>
      <c r="L166" s="128">
        <f t="shared" si="142"/>
        <v>0.15588235294117647</v>
      </c>
      <c r="M166" s="129" t="s">
        <v>599</v>
      </c>
      <c r="N166" s="130">
        <v>42039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8</v>
      </c>
      <c r="B167" s="105">
        <v>41913</v>
      </c>
      <c r="C167" s="105"/>
      <c r="D167" s="106" t="s">
        <v>635</v>
      </c>
      <c r="E167" s="107" t="s">
        <v>600</v>
      </c>
      <c r="F167" s="108">
        <v>475</v>
      </c>
      <c r="G167" s="107" t="s">
        <v>624</v>
      </c>
      <c r="H167" s="107">
        <v>515</v>
      </c>
      <c r="I167" s="125">
        <v>600</v>
      </c>
      <c r="J167" s="126" t="s">
        <v>636</v>
      </c>
      <c r="K167" s="127">
        <f t="shared" si="141"/>
        <v>40</v>
      </c>
      <c r="L167" s="128">
        <f t="shared" si="142"/>
        <v>8.4210526315789472E-2</v>
      </c>
      <c r="M167" s="129" t="s">
        <v>599</v>
      </c>
      <c r="N167" s="130">
        <v>41939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9</v>
      </c>
      <c r="B168" s="105">
        <v>41913</v>
      </c>
      <c r="C168" s="105"/>
      <c r="D168" s="106" t="s">
        <v>637</v>
      </c>
      <c r="E168" s="107" t="s">
        <v>600</v>
      </c>
      <c r="F168" s="108">
        <v>86</v>
      </c>
      <c r="G168" s="107" t="s">
        <v>624</v>
      </c>
      <c r="H168" s="107">
        <v>99</v>
      </c>
      <c r="I168" s="125">
        <v>140</v>
      </c>
      <c r="J168" s="126" t="s">
        <v>638</v>
      </c>
      <c r="K168" s="127">
        <f t="shared" si="141"/>
        <v>13</v>
      </c>
      <c r="L168" s="128">
        <f t="shared" si="142"/>
        <v>0.15116279069767441</v>
      </c>
      <c r="M168" s="129" t="s">
        <v>599</v>
      </c>
      <c r="N168" s="130">
        <v>41939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10</v>
      </c>
      <c r="B169" s="105">
        <v>41926</v>
      </c>
      <c r="C169" s="105"/>
      <c r="D169" s="106" t="s">
        <v>639</v>
      </c>
      <c r="E169" s="107" t="s">
        <v>600</v>
      </c>
      <c r="F169" s="108">
        <v>496.6</v>
      </c>
      <c r="G169" s="107" t="s">
        <v>624</v>
      </c>
      <c r="H169" s="107">
        <v>621</v>
      </c>
      <c r="I169" s="125">
        <v>580</v>
      </c>
      <c r="J169" s="126" t="s">
        <v>625</v>
      </c>
      <c r="K169" s="127">
        <f t="shared" si="141"/>
        <v>124.39999999999998</v>
      </c>
      <c r="L169" s="128">
        <f t="shared" si="142"/>
        <v>0.25050342327829234</v>
      </c>
      <c r="M169" s="129" t="s">
        <v>599</v>
      </c>
      <c r="N169" s="130">
        <v>42605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11</v>
      </c>
      <c r="B170" s="105">
        <v>41926</v>
      </c>
      <c r="C170" s="105"/>
      <c r="D170" s="106" t="s">
        <v>640</v>
      </c>
      <c r="E170" s="107" t="s">
        <v>600</v>
      </c>
      <c r="F170" s="108">
        <v>2481.9</v>
      </c>
      <c r="G170" s="107" t="s">
        <v>624</v>
      </c>
      <c r="H170" s="107">
        <v>2840</v>
      </c>
      <c r="I170" s="125">
        <v>2870</v>
      </c>
      <c r="J170" s="126" t="s">
        <v>641</v>
      </c>
      <c r="K170" s="127">
        <f t="shared" si="141"/>
        <v>358.09999999999991</v>
      </c>
      <c r="L170" s="128">
        <f t="shared" si="142"/>
        <v>0.14428462065353154</v>
      </c>
      <c r="M170" s="129" t="s">
        <v>599</v>
      </c>
      <c r="N170" s="130">
        <v>42017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12</v>
      </c>
      <c r="B171" s="105">
        <v>41928</v>
      </c>
      <c r="C171" s="105"/>
      <c r="D171" s="106" t="s">
        <v>642</v>
      </c>
      <c r="E171" s="107" t="s">
        <v>600</v>
      </c>
      <c r="F171" s="108">
        <v>84.5</v>
      </c>
      <c r="G171" s="107" t="s">
        <v>624</v>
      </c>
      <c r="H171" s="107">
        <v>93</v>
      </c>
      <c r="I171" s="125">
        <v>110</v>
      </c>
      <c r="J171" s="126" t="s">
        <v>643</v>
      </c>
      <c r="K171" s="127">
        <f t="shared" si="141"/>
        <v>8.5</v>
      </c>
      <c r="L171" s="128">
        <f t="shared" si="142"/>
        <v>0.10059171597633136</v>
      </c>
      <c r="M171" s="129" t="s">
        <v>599</v>
      </c>
      <c r="N171" s="130">
        <v>41939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13</v>
      </c>
      <c r="B172" s="105">
        <v>41928</v>
      </c>
      <c r="C172" s="105"/>
      <c r="D172" s="106" t="s">
        <v>644</v>
      </c>
      <c r="E172" s="107" t="s">
        <v>600</v>
      </c>
      <c r="F172" s="108">
        <v>401</v>
      </c>
      <c r="G172" s="107" t="s">
        <v>624</v>
      </c>
      <c r="H172" s="107">
        <v>428</v>
      </c>
      <c r="I172" s="125">
        <v>450</v>
      </c>
      <c r="J172" s="126" t="s">
        <v>645</v>
      </c>
      <c r="K172" s="127">
        <f t="shared" si="141"/>
        <v>27</v>
      </c>
      <c r="L172" s="128">
        <f t="shared" si="142"/>
        <v>6.7331670822942641E-2</v>
      </c>
      <c r="M172" s="129" t="s">
        <v>599</v>
      </c>
      <c r="N172" s="130">
        <v>42020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14</v>
      </c>
      <c r="B173" s="105">
        <v>41928</v>
      </c>
      <c r="C173" s="105"/>
      <c r="D173" s="106" t="s">
        <v>646</v>
      </c>
      <c r="E173" s="107" t="s">
        <v>600</v>
      </c>
      <c r="F173" s="108">
        <v>101</v>
      </c>
      <c r="G173" s="107" t="s">
        <v>624</v>
      </c>
      <c r="H173" s="107">
        <v>112</v>
      </c>
      <c r="I173" s="125">
        <v>120</v>
      </c>
      <c r="J173" s="126" t="s">
        <v>647</v>
      </c>
      <c r="K173" s="127">
        <f t="shared" si="141"/>
        <v>11</v>
      </c>
      <c r="L173" s="128">
        <f t="shared" si="142"/>
        <v>0.10891089108910891</v>
      </c>
      <c r="M173" s="129" t="s">
        <v>599</v>
      </c>
      <c r="N173" s="130">
        <v>41939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15</v>
      </c>
      <c r="B174" s="105">
        <v>41954</v>
      </c>
      <c r="C174" s="105"/>
      <c r="D174" s="106" t="s">
        <v>648</v>
      </c>
      <c r="E174" s="107" t="s">
        <v>600</v>
      </c>
      <c r="F174" s="108">
        <v>59</v>
      </c>
      <c r="G174" s="107" t="s">
        <v>624</v>
      </c>
      <c r="H174" s="107">
        <v>76</v>
      </c>
      <c r="I174" s="125">
        <v>76</v>
      </c>
      <c r="J174" s="126" t="s">
        <v>625</v>
      </c>
      <c r="K174" s="127">
        <f t="shared" si="141"/>
        <v>17</v>
      </c>
      <c r="L174" s="128">
        <f t="shared" si="142"/>
        <v>0.28813559322033899</v>
      </c>
      <c r="M174" s="129" t="s">
        <v>599</v>
      </c>
      <c r="N174" s="130">
        <v>43032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16</v>
      </c>
      <c r="B175" s="105">
        <v>41954</v>
      </c>
      <c r="C175" s="105"/>
      <c r="D175" s="106" t="s">
        <v>637</v>
      </c>
      <c r="E175" s="107" t="s">
        <v>600</v>
      </c>
      <c r="F175" s="108">
        <v>99</v>
      </c>
      <c r="G175" s="107" t="s">
        <v>624</v>
      </c>
      <c r="H175" s="107">
        <v>120</v>
      </c>
      <c r="I175" s="125">
        <v>120</v>
      </c>
      <c r="J175" s="126" t="s">
        <v>649</v>
      </c>
      <c r="K175" s="127">
        <f t="shared" si="141"/>
        <v>21</v>
      </c>
      <c r="L175" s="128">
        <f t="shared" si="142"/>
        <v>0.21212121212121213</v>
      </c>
      <c r="M175" s="129" t="s">
        <v>599</v>
      </c>
      <c r="N175" s="130">
        <v>41960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17</v>
      </c>
      <c r="B176" s="105">
        <v>41956</v>
      </c>
      <c r="C176" s="105"/>
      <c r="D176" s="106" t="s">
        <v>650</v>
      </c>
      <c r="E176" s="107" t="s">
        <v>600</v>
      </c>
      <c r="F176" s="108">
        <v>22</v>
      </c>
      <c r="G176" s="107" t="s">
        <v>624</v>
      </c>
      <c r="H176" s="107">
        <v>33.549999999999997</v>
      </c>
      <c r="I176" s="125">
        <v>32</v>
      </c>
      <c r="J176" s="126" t="s">
        <v>651</v>
      </c>
      <c r="K176" s="127">
        <f t="shared" si="141"/>
        <v>11.549999999999997</v>
      </c>
      <c r="L176" s="128">
        <f t="shared" si="142"/>
        <v>0.52499999999999991</v>
      </c>
      <c r="M176" s="129" t="s">
        <v>599</v>
      </c>
      <c r="N176" s="130">
        <v>42188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18</v>
      </c>
      <c r="B177" s="105">
        <v>41976</v>
      </c>
      <c r="C177" s="105"/>
      <c r="D177" s="106" t="s">
        <v>652</v>
      </c>
      <c r="E177" s="107" t="s">
        <v>600</v>
      </c>
      <c r="F177" s="108">
        <v>440</v>
      </c>
      <c r="G177" s="107" t="s">
        <v>624</v>
      </c>
      <c r="H177" s="107">
        <v>520</v>
      </c>
      <c r="I177" s="125">
        <v>520</v>
      </c>
      <c r="J177" s="126" t="s">
        <v>653</v>
      </c>
      <c r="K177" s="127">
        <f t="shared" si="141"/>
        <v>80</v>
      </c>
      <c r="L177" s="128">
        <f t="shared" si="142"/>
        <v>0.18181818181818182</v>
      </c>
      <c r="M177" s="129" t="s">
        <v>599</v>
      </c>
      <c r="N177" s="130">
        <v>42208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19</v>
      </c>
      <c r="B178" s="105">
        <v>41976</v>
      </c>
      <c r="C178" s="105"/>
      <c r="D178" s="106" t="s">
        <v>654</v>
      </c>
      <c r="E178" s="107" t="s">
        <v>600</v>
      </c>
      <c r="F178" s="108">
        <v>360</v>
      </c>
      <c r="G178" s="107" t="s">
        <v>624</v>
      </c>
      <c r="H178" s="107">
        <v>427</v>
      </c>
      <c r="I178" s="125">
        <v>425</v>
      </c>
      <c r="J178" s="126" t="s">
        <v>655</v>
      </c>
      <c r="K178" s="127">
        <f t="shared" si="141"/>
        <v>67</v>
      </c>
      <c r="L178" s="128">
        <f t="shared" si="142"/>
        <v>0.18611111111111112</v>
      </c>
      <c r="M178" s="129" t="s">
        <v>599</v>
      </c>
      <c r="N178" s="130">
        <v>42058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20</v>
      </c>
      <c r="B179" s="105">
        <v>42012</v>
      </c>
      <c r="C179" s="105"/>
      <c r="D179" s="106" t="s">
        <v>656</v>
      </c>
      <c r="E179" s="107" t="s">
        <v>600</v>
      </c>
      <c r="F179" s="108">
        <v>360</v>
      </c>
      <c r="G179" s="107" t="s">
        <v>624</v>
      </c>
      <c r="H179" s="107">
        <v>455</v>
      </c>
      <c r="I179" s="125">
        <v>420</v>
      </c>
      <c r="J179" s="126" t="s">
        <v>657</v>
      </c>
      <c r="K179" s="127">
        <f t="shared" si="141"/>
        <v>95</v>
      </c>
      <c r="L179" s="128">
        <f t="shared" si="142"/>
        <v>0.2638888888888889</v>
      </c>
      <c r="M179" s="129" t="s">
        <v>599</v>
      </c>
      <c r="N179" s="130">
        <v>42024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21</v>
      </c>
      <c r="B180" s="105">
        <v>42012</v>
      </c>
      <c r="C180" s="105"/>
      <c r="D180" s="106" t="s">
        <v>658</v>
      </c>
      <c r="E180" s="107" t="s">
        <v>600</v>
      </c>
      <c r="F180" s="108">
        <v>130</v>
      </c>
      <c r="G180" s="107"/>
      <c r="H180" s="107">
        <v>175.5</v>
      </c>
      <c r="I180" s="125">
        <v>165</v>
      </c>
      <c r="J180" s="126" t="s">
        <v>659</v>
      </c>
      <c r="K180" s="127">
        <f t="shared" si="141"/>
        <v>45.5</v>
      </c>
      <c r="L180" s="128">
        <f t="shared" si="142"/>
        <v>0.35</v>
      </c>
      <c r="M180" s="129" t="s">
        <v>599</v>
      </c>
      <c r="N180" s="130">
        <v>43088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22</v>
      </c>
      <c r="B181" s="105">
        <v>42040</v>
      </c>
      <c r="C181" s="105"/>
      <c r="D181" s="106" t="s">
        <v>390</v>
      </c>
      <c r="E181" s="107" t="s">
        <v>623</v>
      </c>
      <c r="F181" s="108">
        <v>98</v>
      </c>
      <c r="G181" s="107"/>
      <c r="H181" s="107">
        <v>120</v>
      </c>
      <c r="I181" s="125">
        <v>120</v>
      </c>
      <c r="J181" s="126" t="s">
        <v>625</v>
      </c>
      <c r="K181" s="127">
        <f t="shared" si="141"/>
        <v>22</v>
      </c>
      <c r="L181" s="128">
        <f t="shared" si="142"/>
        <v>0.22448979591836735</v>
      </c>
      <c r="M181" s="129" t="s">
        <v>599</v>
      </c>
      <c r="N181" s="130">
        <v>42753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23</v>
      </c>
      <c r="B182" s="105">
        <v>42040</v>
      </c>
      <c r="C182" s="105"/>
      <c r="D182" s="106" t="s">
        <v>660</v>
      </c>
      <c r="E182" s="107" t="s">
        <v>623</v>
      </c>
      <c r="F182" s="108">
        <v>196</v>
      </c>
      <c r="G182" s="107"/>
      <c r="H182" s="107">
        <v>262</v>
      </c>
      <c r="I182" s="125">
        <v>255</v>
      </c>
      <c r="J182" s="126" t="s">
        <v>625</v>
      </c>
      <c r="K182" s="127">
        <f t="shared" si="141"/>
        <v>66</v>
      </c>
      <c r="L182" s="128">
        <f t="shared" si="142"/>
        <v>0.33673469387755101</v>
      </c>
      <c r="M182" s="129" t="s">
        <v>599</v>
      </c>
      <c r="N182" s="130">
        <v>42599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24</v>
      </c>
      <c r="B183" s="109">
        <v>42067</v>
      </c>
      <c r="C183" s="109"/>
      <c r="D183" s="110" t="s">
        <v>389</v>
      </c>
      <c r="E183" s="111" t="s">
        <v>623</v>
      </c>
      <c r="F183" s="112">
        <v>235</v>
      </c>
      <c r="G183" s="112"/>
      <c r="H183" s="113">
        <v>77</v>
      </c>
      <c r="I183" s="131" t="s">
        <v>661</v>
      </c>
      <c r="J183" s="132" t="s">
        <v>662</v>
      </c>
      <c r="K183" s="133">
        <f t="shared" si="141"/>
        <v>-158</v>
      </c>
      <c r="L183" s="134">
        <f t="shared" si="142"/>
        <v>-0.67234042553191486</v>
      </c>
      <c r="M183" s="135" t="s">
        <v>663</v>
      </c>
      <c r="N183" s="136">
        <v>43522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25</v>
      </c>
      <c r="B184" s="105">
        <v>42067</v>
      </c>
      <c r="C184" s="105"/>
      <c r="D184" s="106" t="s">
        <v>481</v>
      </c>
      <c r="E184" s="107" t="s">
        <v>623</v>
      </c>
      <c r="F184" s="108">
        <v>185</v>
      </c>
      <c r="G184" s="107"/>
      <c r="H184" s="107">
        <v>224</v>
      </c>
      <c r="I184" s="125" t="s">
        <v>664</v>
      </c>
      <c r="J184" s="126" t="s">
        <v>625</v>
      </c>
      <c r="K184" s="127">
        <f t="shared" si="141"/>
        <v>39</v>
      </c>
      <c r="L184" s="128">
        <f t="shared" si="142"/>
        <v>0.21081081081081082</v>
      </c>
      <c r="M184" s="129" t="s">
        <v>599</v>
      </c>
      <c r="N184" s="130">
        <v>42647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363">
        <v>26</v>
      </c>
      <c r="B185" s="114">
        <v>42090</v>
      </c>
      <c r="C185" s="114"/>
      <c r="D185" s="115" t="s">
        <v>665</v>
      </c>
      <c r="E185" s="116" t="s">
        <v>623</v>
      </c>
      <c r="F185" s="117">
        <v>49.5</v>
      </c>
      <c r="G185" s="118"/>
      <c r="H185" s="118">
        <v>15.85</v>
      </c>
      <c r="I185" s="118">
        <v>67</v>
      </c>
      <c r="J185" s="137" t="s">
        <v>666</v>
      </c>
      <c r="K185" s="118">
        <f t="shared" si="141"/>
        <v>-33.65</v>
      </c>
      <c r="L185" s="138">
        <f t="shared" si="142"/>
        <v>-0.67979797979797973</v>
      </c>
      <c r="M185" s="135" t="s">
        <v>663</v>
      </c>
      <c r="N185" s="139">
        <v>43627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27</v>
      </c>
      <c r="B186" s="105">
        <v>42093</v>
      </c>
      <c r="C186" s="105"/>
      <c r="D186" s="106" t="s">
        <v>667</v>
      </c>
      <c r="E186" s="107" t="s">
        <v>623</v>
      </c>
      <c r="F186" s="108">
        <v>183.5</v>
      </c>
      <c r="G186" s="107"/>
      <c r="H186" s="107">
        <v>219</v>
      </c>
      <c r="I186" s="125">
        <v>218</v>
      </c>
      <c r="J186" s="126" t="s">
        <v>668</v>
      </c>
      <c r="K186" s="127">
        <f t="shared" si="141"/>
        <v>35.5</v>
      </c>
      <c r="L186" s="128">
        <f t="shared" si="142"/>
        <v>0.19346049046321526</v>
      </c>
      <c r="M186" s="129" t="s">
        <v>599</v>
      </c>
      <c r="N186" s="130">
        <v>42103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28</v>
      </c>
      <c r="B187" s="105">
        <v>42114</v>
      </c>
      <c r="C187" s="105"/>
      <c r="D187" s="106" t="s">
        <v>669</v>
      </c>
      <c r="E187" s="107" t="s">
        <v>623</v>
      </c>
      <c r="F187" s="108">
        <f>(227+237)/2</f>
        <v>232</v>
      </c>
      <c r="G187" s="107"/>
      <c r="H187" s="107">
        <v>298</v>
      </c>
      <c r="I187" s="125">
        <v>298</v>
      </c>
      <c r="J187" s="126" t="s">
        <v>625</v>
      </c>
      <c r="K187" s="127">
        <f t="shared" si="141"/>
        <v>66</v>
      </c>
      <c r="L187" s="128">
        <f t="shared" si="142"/>
        <v>0.28448275862068967</v>
      </c>
      <c r="M187" s="129" t="s">
        <v>599</v>
      </c>
      <c r="N187" s="130">
        <v>42823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29</v>
      </c>
      <c r="B188" s="105">
        <v>42128</v>
      </c>
      <c r="C188" s="105"/>
      <c r="D188" s="106" t="s">
        <v>670</v>
      </c>
      <c r="E188" s="107" t="s">
        <v>600</v>
      </c>
      <c r="F188" s="108">
        <v>385</v>
      </c>
      <c r="G188" s="107"/>
      <c r="H188" s="107">
        <f>212.5+331</f>
        <v>543.5</v>
      </c>
      <c r="I188" s="125">
        <v>510</v>
      </c>
      <c r="J188" s="126" t="s">
        <v>671</v>
      </c>
      <c r="K188" s="127">
        <f t="shared" si="141"/>
        <v>158.5</v>
      </c>
      <c r="L188" s="128">
        <f t="shared" si="142"/>
        <v>0.41168831168831171</v>
      </c>
      <c r="M188" s="129" t="s">
        <v>599</v>
      </c>
      <c r="N188" s="130">
        <v>42235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30</v>
      </c>
      <c r="B189" s="105">
        <v>42128</v>
      </c>
      <c r="C189" s="105"/>
      <c r="D189" s="106" t="s">
        <v>672</v>
      </c>
      <c r="E189" s="107" t="s">
        <v>600</v>
      </c>
      <c r="F189" s="108">
        <v>115.5</v>
      </c>
      <c r="G189" s="107"/>
      <c r="H189" s="107">
        <v>146</v>
      </c>
      <c r="I189" s="125">
        <v>142</v>
      </c>
      <c r="J189" s="126" t="s">
        <v>673</v>
      </c>
      <c r="K189" s="127">
        <f t="shared" si="141"/>
        <v>30.5</v>
      </c>
      <c r="L189" s="128">
        <f t="shared" si="142"/>
        <v>0.26406926406926406</v>
      </c>
      <c r="M189" s="129" t="s">
        <v>599</v>
      </c>
      <c r="N189" s="130">
        <v>42202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31</v>
      </c>
      <c r="B190" s="105">
        <v>42151</v>
      </c>
      <c r="C190" s="105"/>
      <c r="D190" s="106" t="s">
        <v>674</v>
      </c>
      <c r="E190" s="107" t="s">
        <v>600</v>
      </c>
      <c r="F190" s="108">
        <v>237.5</v>
      </c>
      <c r="G190" s="107"/>
      <c r="H190" s="107">
        <v>279.5</v>
      </c>
      <c r="I190" s="125">
        <v>278</v>
      </c>
      <c r="J190" s="126" t="s">
        <v>625</v>
      </c>
      <c r="K190" s="127">
        <f t="shared" si="141"/>
        <v>42</v>
      </c>
      <c r="L190" s="128">
        <f t="shared" si="142"/>
        <v>0.17684210526315788</v>
      </c>
      <c r="M190" s="129" t="s">
        <v>599</v>
      </c>
      <c r="N190" s="130">
        <v>42222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32</v>
      </c>
      <c r="B191" s="105">
        <v>42174</v>
      </c>
      <c r="C191" s="105"/>
      <c r="D191" s="106" t="s">
        <v>644</v>
      </c>
      <c r="E191" s="107" t="s">
        <v>623</v>
      </c>
      <c r="F191" s="108">
        <v>340</v>
      </c>
      <c r="G191" s="107"/>
      <c r="H191" s="107">
        <v>448</v>
      </c>
      <c r="I191" s="125">
        <v>448</v>
      </c>
      <c r="J191" s="126" t="s">
        <v>625</v>
      </c>
      <c r="K191" s="127">
        <f t="shared" si="141"/>
        <v>108</v>
      </c>
      <c r="L191" s="128">
        <f t="shared" si="142"/>
        <v>0.31764705882352939</v>
      </c>
      <c r="M191" s="129" t="s">
        <v>599</v>
      </c>
      <c r="N191" s="130">
        <v>43018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33</v>
      </c>
      <c r="B192" s="105">
        <v>42191</v>
      </c>
      <c r="C192" s="105"/>
      <c r="D192" s="106" t="s">
        <v>675</v>
      </c>
      <c r="E192" s="107" t="s">
        <v>623</v>
      </c>
      <c r="F192" s="108">
        <v>390</v>
      </c>
      <c r="G192" s="107"/>
      <c r="H192" s="107">
        <v>460</v>
      </c>
      <c r="I192" s="125">
        <v>460</v>
      </c>
      <c r="J192" s="126" t="s">
        <v>625</v>
      </c>
      <c r="K192" s="127">
        <f t="shared" ref="K192:K212" si="143">H192-F192</f>
        <v>70</v>
      </c>
      <c r="L192" s="128">
        <f t="shared" ref="L192:L212" si="144">K192/F192</f>
        <v>0.17948717948717949</v>
      </c>
      <c r="M192" s="129" t="s">
        <v>599</v>
      </c>
      <c r="N192" s="130">
        <v>42478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34</v>
      </c>
      <c r="B193" s="109">
        <v>42195</v>
      </c>
      <c r="C193" s="109"/>
      <c r="D193" s="110" t="s">
        <v>676</v>
      </c>
      <c r="E193" s="111" t="s">
        <v>623</v>
      </c>
      <c r="F193" s="112">
        <v>122.5</v>
      </c>
      <c r="G193" s="112"/>
      <c r="H193" s="113">
        <v>61</v>
      </c>
      <c r="I193" s="131">
        <v>172</v>
      </c>
      <c r="J193" s="132" t="s">
        <v>677</v>
      </c>
      <c r="K193" s="133">
        <f t="shared" si="143"/>
        <v>-61.5</v>
      </c>
      <c r="L193" s="134">
        <f t="shared" si="144"/>
        <v>-0.50204081632653064</v>
      </c>
      <c r="M193" s="135" t="s">
        <v>663</v>
      </c>
      <c r="N193" s="136">
        <v>43333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35</v>
      </c>
      <c r="B194" s="105">
        <v>42219</v>
      </c>
      <c r="C194" s="105"/>
      <c r="D194" s="106" t="s">
        <v>678</v>
      </c>
      <c r="E194" s="107" t="s">
        <v>623</v>
      </c>
      <c r="F194" s="108">
        <v>297.5</v>
      </c>
      <c r="G194" s="107"/>
      <c r="H194" s="107">
        <v>350</v>
      </c>
      <c r="I194" s="125">
        <v>360</v>
      </c>
      <c r="J194" s="126" t="s">
        <v>679</v>
      </c>
      <c r="K194" s="127">
        <f t="shared" si="143"/>
        <v>52.5</v>
      </c>
      <c r="L194" s="128">
        <f t="shared" si="144"/>
        <v>0.17647058823529413</v>
      </c>
      <c r="M194" s="129" t="s">
        <v>599</v>
      </c>
      <c r="N194" s="130">
        <v>42232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36</v>
      </c>
      <c r="B195" s="105">
        <v>42219</v>
      </c>
      <c r="C195" s="105"/>
      <c r="D195" s="106" t="s">
        <v>680</v>
      </c>
      <c r="E195" s="107" t="s">
        <v>623</v>
      </c>
      <c r="F195" s="108">
        <v>115.5</v>
      </c>
      <c r="G195" s="107"/>
      <c r="H195" s="107">
        <v>149</v>
      </c>
      <c r="I195" s="125">
        <v>140</v>
      </c>
      <c r="J195" s="140" t="s">
        <v>681</v>
      </c>
      <c r="K195" s="127">
        <f t="shared" si="143"/>
        <v>33.5</v>
      </c>
      <c r="L195" s="128">
        <f t="shared" si="144"/>
        <v>0.29004329004329005</v>
      </c>
      <c r="M195" s="129" t="s">
        <v>599</v>
      </c>
      <c r="N195" s="130">
        <v>42740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37</v>
      </c>
      <c r="B196" s="105">
        <v>42251</v>
      </c>
      <c r="C196" s="105"/>
      <c r="D196" s="106" t="s">
        <v>674</v>
      </c>
      <c r="E196" s="107" t="s">
        <v>623</v>
      </c>
      <c r="F196" s="108">
        <v>226</v>
      </c>
      <c r="G196" s="107"/>
      <c r="H196" s="107">
        <v>292</v>
      </c>
      <c r="I196" s="125">
        <v>292</v>
      </c>
      <c r="J196" s="126" t="s">
        <v>682</v>
      </c>
      <c r="K196" s="127">
        <f t="shared" si="143"/>
        <v>66</v>
      </c>
      <c r="L196" s="128">
        <f t="shared" si="144"/>
        <v>0.29203539823008851</v>
      </c>
      <c r="M196" s="129" t="s">
        <v>599</v>
      </c>
      <c r="N196" s="130">
        <v>42286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38</v>
      </c>
      <c r="B197" s="105">
        <v>42254</v>
      </c>
      <c r="C197" s="105"/>
      <c r="D197" s="106" t="s">
        <v>669</v>
      </c>
      <c r="E197" s="107" t="s">
        <v>623</v>
      </c>
      <c r="F197" s="108">
        <v>232.5</v>
      </c>
      <c r="G197" s="107"/>
      <c r="H197" s="107">
        <v>312.5</v>
      </c>
      <c r="I197" s="125">
        <v>310</v>
      </c>
      <c r="J197" s="126" t="s">
        <v>625</v>
      </c>
      <c r="K197" s="127">
        <f t="shared" si="143"/>
        <v>80</v>
      </c>
      <c r="L197" s="128">
        <f t="shared" si="144"/>
        <v>0.34408602150537637</v>
      </c>
      <c r="M197" s="129" t="s">
        <v>599</v>
      </c>
      <c r="N197" s="130">
        <v>42823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39</v>
      </c>
      <c r="B198" s="105">
        <v>42268</v>
      </c>
      <c r="C198" s="105"/>
      <c r="D198" s="106" t="s">
        <v>683</v>
      </c>
      <c r="E198" s="107" t="s">
        <v>623</v>
      </c>
      <c r="F198" s="108">
        <v>196.5</v>
      </c>
      <c r="G198" s="107"/>
      <c r="H198" s="107">
        <v>238</v>
      </c>
      <c r="I198" s="125">
        <v>238</v>
      </c>
      <c r="J198" s="126" t="s">
        <v>682</v>
      </c>
      <c r="K198" s="127">
        <f t="shared" si="143"/>
        <v>41.5</v>
      </c>
      <c r="L198" s="128">
        <f t="shared" si="144"/>
        <v>0.21119592875318066</v>
      </c>
      <c r="M198" s="129" t="s">
        <v>599</v>
      </c>
      <c r="N198" s="130">
        <v>42291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40</v>
      </c>
      <c r="B199" s="105">
        <v>42271</v>
      </c>
      <c r="C199" s="105"/>
      <c r="D199" s="106" t="s">
        <v>622</v>
      </c>
      <c r="E199" s="107" t="s">
        <v>623</v>
      </c>
      <c r="F199" s="108">
        <v>65</v>
      </c>
      <c r="G199" s="107"/>
      <c r="H199" s="107">
        <v>82</v>
      </c>
      <c r="I199" s="125">
        <v>82</v>
      </c>
      <c r="J199" s="126" t="s">
        <v>682</v>
      </c>
      <c r="K199" s="127">
        <f t="shared" si="143"/>
        <v>17</v>
      </c>
      <c r="L199" s="128">
        <f t="shared" si="144"/>
        <v>0.26153846153846155</v>
      </c>
      <c r="M199" s="129" t="s">
        <v>599</v>
      </c>
      <c r="N199" s="130">
        <v>42578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41</v>
      </c>
      <c r="B200" s="105">
        <v>42291</v>
      </c>
      <c r="C200" s="105"/>
      <c r="D200" s="106" t="s">
        <v>684</v>
      </c>
      <c r="E200" s="107" t="s">
        <v>623</v>
      </c>
      <c r="F200" s="108">
        <v>144</v>
      </c>
      <c r="G200" s="107"/>
      <c r="H200" s="107">
        <v>182.5</v>
      </c>
      <c r="I200" s="125">
        <v>181</v>
      </c>
      <c r="J200" s="126" t="s">
        <v>682</v>
      </c>
      <c r="K200" s="127">
        <f t="shared" si="143"/>
        <v>38.5</v>
      </c>
      <c r="L200" s="128">
        <f t="shared" si="144"/>
        <v>0.2673611111111111</v>
      </c>
      <c r="M200" s="129" t="s">
        <v>599</v>
      </c>
      <c r="N200" s="130">
        <v>42817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42</v>
      </c>
      <c r="B201" s="105">
        <v>42291</v>
      </c>
      <c r="C201" s="105"/>
      <c r="D201" s="106" t="s">
        <v>685</v>
      </c>
      <c r="E201" s="107" t="s">
        <v>623</v>
      </c>
      <c r="F201" s="108">
        <v>264</v>
      </c>
      <c r="G201" s="107"/>
      <c r="H201" s="107">
        <v>311</v>
      </c>
      <c r="I201" s="125">
        <v>311</v>
      </c>
      <c r="J201" s="126" t="s">
        <v>682</v>
      </c>
      <c r="K201" s="127">
        <f t="shared" si="143"/>
        <v>47</v>
      </c>
      <c r="L201" s="128">
        <f t="shared" si="144"/>
        <v>0.17803030303030304</v>
      </c>
      <c r="M201" s="129" t="s">
        <v>599</v>
      </c>
      <c r="N201" s="130">
        <v>42604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43</v>
      </c>
      <c r="B202" s="105">
        <v>42318</v>
      </c>
      <c r="C202" s="105"/>
      <c r="D202" s="106" t="s">
        <v>686</v>
      </c>
      <c r="E202" s="107" t="s">
        <v>600</v>
      </c>
      <c r="F202" s="108">
        <v>549.5</v>
      </c>
      <c r="G202" s="107"/>
      <c r="H202" s="107">
        <v>630</v>
      </c>
      <c r="I202" s="125">
        <v>630</v>
      </c>
      <c r="J202" s="126" t="s">
        <v>682</v>
      </c>
      <c r="K202" s="127">
        <f t="shared" si="143"/>
        <v>80.5</v>
      </c>
      <c r="L202" s="128">
        <f t="shared" si="144"/>
        <v>0.1464968152866242</v>
      </c>
      <c r="M202" s="129" t="s">
        <v>599</v>
      </c>
      <c r="N202" s="130">
        <v>42419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44</v>
      </c>
      <c r="B203" s="105">
        <v>42342</v>
      </c>
      <c r="C203" s="105"/>
      <c r="D203" s="106" t="s">
        <v>687</v>
      </c>
      <c r="E203" s="107" t="s">
        <v>623</v>
      </c>
      <c r="F203" s="108">
        <v>1027.5</v>
      </c>
      <c r="G203" s="107"/>
      <c r="H203" s="107">
        <v>1315</v>
      </c>
      <c r="I203" s="125">
        <v>1250</v>
      </c>
      <c r="J203" s="126" t="s">
        <v>682</v>
      </c>
      <c r="K203" s="127">
        <f t="shared" si="143"/>
        <v>287.5</v>
      </c>
      <c r="L203" s="128">
        <f t="shared" si="144"/>
        <v>0.27980535279805352</v>
      </c>
      <c r="M203" s="129" t="s">
        <v>599</v>
      </c>
      <c r="N203" s="130">
        <v>43244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45</v>
      </c>
      <c r="B204" s="105">
        <v>42367</v>
      </c>
      <c r="C204" s="105"/>
      <c r="D204" s="106" t="s">
        <v>688</v>
      </c>
      <c r="E204" s="107" t="s">
        <v>623</v>
      </c>
      <c r="F204" s="108">
        <v>465</v>
      </c>
      <c r="G204" s="107"/>
      <c r="H204" s="107">
        <v>540</v>
      </c>
      <c r="I204" s="125">
        <v>540</v>
      </c>
      <c r="J204" s="126" t="s">
        <v>682</v>
      </c>
      <c r="K204" s="127">
        <f t="shared" si="143"/>
        <v>75</v>
      </c>
      <c r="L204" s="128">
        <f t="shared" si="144"/>
        <v>0.16129032258064516</v>
      </c>
      <c r="M204" s="129" t="s">
        <v>599</v>
      </c>
      <c r="N204" s="130">
        <v>42530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46</v>
      </c>
      <c r="B205" s="105">
        <v>42380</v>
      </c>
      <c r="C205" s="105"/>
      <c r="D205" s="106" t="s">
        <v>390</v>
      </c>
      <c r="E205" s="107" t="s">
        <v>600</v>
      </c>
      <c r="F205" s="108">
        <v>81</v>
      </c>
      <c r="G205" s="107"/>
      <c r="H205" s="107">
        <v>110</v>
      </c>
      <c r="I205" s="125">
        <v>110</v>
      </c>
      <c r="J205" s="126" t="s">
        <v>682</v>
      </c>
      <c r="K205" s="127">
        <f t="shared" si="143"/>
        <v>29</v>
      </c>
      <c r="L205" s="128">
        <f t="shared" si="144"/>
        <v>0.35802469135802467</v>
      </c>
      <c r="M205" s="129" t="s">
        <v>599</v>
      </c>
      <c r="N205" s="130">
        <v>42745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47</v>
      </c>
      <c r="B206" s="105">
        <v>42382</v>
      </c>
      <c r="C206" s="105"/>
      <c r="D206" s="106" t="s">
        <v>689</v>
      </c>
      <c r="E206" s="107" t="s">
        <v>600</v>
      </c>
      <c r="F206" s="108">
        <v>417.5</v>
      </c>
      <c r="G206" s="107"/>
      <c r="H206" s="107">
        <v>547</v>
      </c>
      <c r="I206" s="125">
        <v>535</v>
      </c>
      <c r="J206" s="126" t="s">
        <v>682</v>
      </c>
      <c r="K206" s="127">
        <f t="shared" si="143"/>
        <v>129.5</v>
      </c>
      <c r="L206" s="128">
        <f t="shared" si="144"/>
        <v>0.31017964071856285</v>
      </c>
      <c r="M206" s="129" t="s">
        <v>599</v>
      </c>
      <c r="N206" s="130">
        <v>42578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48</v>
      </c>
      <c r="B207" s="105">
        <v>42408</v>
      </c>
      <c r="C207" s="105"/>
      <c r="D207" s="106" t="s">
        <v>690</v>
      </c>
      <c r="E207" s="107" t="s">
        <v>623</v>
      </c>
      <c r="F207" s="108">
        <v>650</v>
      </c>
      <c r="G207" s="107"/>
      <c r="H207" s="107">
        <v>800</v>
      </c>
      <c r="I207" s="125">
        <v>800</v>
      </c>
      <c r="J207" s="126" t="s">
        <v>682</v>
      </c>
      <c r="K207" s="127">
        <f t="shared" si="143"/>
        <v>150</v>
      </c>
      <c r="L207" s="128">
        <f t="shared" si="144"/>
        <v>0.23076923076923078</v>
      </c>
      <c r="M207" s="129" t="s">
        <v>599</v>
      </c>
      <c r="N207" s="130">
        <v>43154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49</v>
      </c>
      <c r="B208" s="105">
        <v>42433</v>
      </c>
      <c r="C208" s="105"/>
      <c r="D208" s="106" t="s">
        <v>197</v>
      </c>
      <c r="E208" s="107" t="s">
        <v>623</v>
      </c>
      <c r="F208" s="108">
        <v>437.5</v>
      </c>
      <c r="G208" s="107"/>
      <c r="H208" s="107">
        <v>504.5</v>
      </c>
      <c r="I208" s="125">
        <v>522</v>
      </c>
      <c r="J208" s="126" t="s">
        <v>691</v>
      </c>
      <c r="K208" s="127">
        <f t="shared" si="143"/>
        <v>67</v>
      </c>
      <c r="L208" s="128">
        <f t="shared" si="144"/>
        <v>0.15314285714285714</v>
      </c>
      <c r="M208" s="129" t="s">
        <v>599</v>
      </c>
      <c r="N208" s="130">
        <v>42480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50</v>
      </c>
      <c r="B209" s="105">
        <v>42438</v>
      </c>
      <c r="C209" s="105"/>
      <c r="D209" s="106" t="s">
        <v>692</v>
      </c>
      <c r="E209" s="107" t="s">
        <v>623</v>
      </c>
      <c r="F209" s="108">
        <v>189.5</v>
      </c>
      <c r="G209" s="107"/>
      <c r="H209" s="107">
        <v>218</v>
      </c>
      <c r="I209" s="125">
        <v>218</v>
      </c>
      <c r="J209" s="126" t="s">
        <v>682</v>
      </c>
      <c r="K209" s="127">
        <f t="shared" si="143"/>
        <v>28.5</v>
      </c>
      <c r="L209" s="128">
        <f t="shared" si="144"/>
        <v>0.15039577836411611</v>
      </c>
      <c r="M209" s="129" t="s">
        <v>599</v>
      </c>
      <c r="N209" s="130">
        <v>43034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63">
        <v>51</v>
      </c>
      <c r="B210" s="114">
        <v>42471</v>
      </c>
      <c r="C210" s="114"/>
      <c r="D210" s="115" t="s">
        <v>693</v>
      </c>
      <c r="E210" s="116" t="s">
        <v>623</v>
      </c>
      <c r="F210" s="117">
        <v>36.5</v>
      </c>
      <c r="G210" s="118"/>
      <c r="H210" s="118">
        <v>15.85</v>
      </c>
      <c r="I210" s="118">
        <v>60</v>
      </c>
      <c r="J210" s="137" t="s">
        <v>694</v>
      </c>
      <c r="K210" s="133">
        <f t="shared" si="143"/>
        <v>-20.65</v>
      </c>
      <c r="L210" s="167">
        <f t="shared" si="144"/>
        <v>-0.5657534246575342</v>
      </c>
      <c r="M210" s="135" t="s">
        <v>663</v>
      </c>
      <c r="N210" s="168">
        <v>43627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52</v>
      </c>
      <c r="B211" s="105">
        <v>42472</v>
      </c>
      <c r="C211" s="105"/>
      <c r="D211" s="106" t="s">
        <v>695</v>
      </c>
      <c r="E211" s="107" t="s">
        <v>623</v>
      </c>
      <c r="F211" s="108">
        <v>93</v>
      </c>
      <c r="G211" s="107"/>
      <c r="H211" s="107">
        <v>149</v>
      </c>
      <c r="I211" s="125">
        <v>140</v>
      </c>
      <c r="J211" s="140" t="s">
        <v>696</v>
      </c>
      <c r="K211" s="127">
        <f t="shared" si="143"/>
        <v>56</v>
      </c>
      <c r="L211" s="128">
        <f t="shared" si="144"/>
        <v>0.60215053763440862</v>
      </c>
      <c r="M211" s="129" t="s">
        <v>599</v>
      </c>
      <c r="N211" s="130">
        <v>42740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53</v>
      </c>
      <c r="B212" s="105">
        <v>42472</v>
      </c>
      <c r="C212" s="105"/>
      <c r="D212" s="106" t="s">
        <v>697</v>
      </c>
      <c r="E212" s="107" t="s">
        <v>623</v>
      </c>
      <c r="F212" s="108">
        <v>130</v>
      </c>
      <c r="G212" s="107"/>
      <c r="H212" s="107">
        <v>150</v>
      </c>
      <c r="I212" s="125" t="s">
        <v>698</v>
      </c>
      <c r="J212" s="126" t="s">
        <v>682</v>
      </c>
      <c r="K212" s="127">
        <f t="shared" si="143"/>
        <v>20</v>
      </c>
      <c r="L212" s="128">
        <f t="shared" si="144"/>
        <v>0.15384615384615385</v>
      </c>
      <c r="M212" s="129" t="s">
        <v>599</v>
      </c>
      <c r="N212" s="130">
        <v>42564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54</v>
      </c>
      <c r="B213" s="105">
        <v>42473</v>
      </c>
      <c r="C213" s="105"/>
      <c r="D213" s="106" t="s">
        <v>354</v>
      </c>
      <c r="E213" s="107" t="s">
        <v>623</v>
      </c>
      <c r="F213" s="108">
        <v>196</v>
      </c>
      <c r="G213" s="107"/>
      <c r="H213" s="107">
        <v>299</v>
      </c>
      <c r="I213" s="125">
        <v>299</v>
      </c>
      <c r="J213" s="126" t="s">
        <v>682</v>
      </c>
      <c r="K213" s="127">
        <v>103</v>
      </c>
      <c r="L213" s="128">
        <v>0.52551020408163296</v>
      </c>
      <c r="M213" s="129" t="s">
        <v>599</v>
      </c>
      <c r="N213" s="130">
        <v>42620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55</v>
      </c>
      <c r="B214" s="105">
        <v>42473</v>
      </c>
      <c r="C214" s="105"/>
      <c r="D214" s="106" t="s">
        <v>756</v>
      </c>
      <c r="E214" s="107" t="s">
        <v>623</v>
      </c>
      <c r="F214" s="108">
        <v>88</v>
      </c>
      <c r="G214" s="107"/>
      <c r="H214" s="107">
        <v>103</v>
      </c>
      <c r="I214" s="125">
        <v>103</v>
      </c>
      <c r="J214" s="126" t="s">
        <v>682</v>
      </c>
      <c r="K214" s="127">
        <v>15</v>
      </c>
      <c r="L214" s="128">
        <v>0.170454545454545</v>
      </c>
      <c r="M214" s="129" t="s">
        <v>599</v>
      </c>
      <c r="N214" s="130">
        <v>42530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56</v>
      </c>
      <c r="B215" s="105">
        <v>42492</v>
      </c>
      <c r="C215" s="105"/>
      <c r="D215" s="106" t="s">
        <v>699</v>
      </c>
      <c r="E215" s="107" t="s">
        <v>623</v>
      </c>
      <c r="F215" s="108">
        <v>127.5</v>
      </c>
      <c r="G215" s="107"/>
      <c r="H215" s="107">
        <v>148</v>
      </c>
      <c r="I215" s="125" t="s">
        <v>700</v>
      </c>
      <c r="J215" s="126" t="s">
        <v>682</v>
      </c>
      <c r="K215" s="127">
        <f>H215-F215</f>
        <v>20.5</v>
      </c>
      <c r="L215" s="128">
        <f>K215/F215</f>
        <v>0.16078431372549021</v>
      </c>
      <c r="M215" s="129" t="s">
        <v>599</v>
      </c>
      <c r="N215" s="130">
        <v>42564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57</v>
      </c>
      <c r="B216" s="105">
        <v>42493</v>
      </c>
      <c r="C216" s="105"/>
      <c r="D216" s="106" t="s">
        <v>701</v>
      </c>
      <c r="E216" s="107" t="s">
        <v>623</v>
      </c>
      <c r="F216" s="108">
        <v>675</v>
      </c>
      <c r="G216" s="107"/>
      <c r="H216" s="107">
        <v>815</v>
      </c>
      <c r="I216" s="125" t="s">
        <v>702</v>
      </c>
      <c r="J216" s="126" t="s">
        <v>682</v>
      </c>
      <c r="K216" s="127">
        <f>H216-F216</f>
        <v>140</v>
      </c>
      <c r="L216" s="128">
        <f>K216/F216</f>
        <v>0.2074074074074074</v>
      </c>
      <c r="M216" s="129" t="s">
        <v>599</v>
      </c>
      <c r="N216" s="130">
        <v>43154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58</v>
      </c>
      <c r="B217" s="109">
        <v>42522</v>
      </c>
      <c r="C217" s="109"/>
      <c r="D217" s="110" t="s">
        <v>757</v>
      </c>
      <c r="E217" s="111" t="s">
        <v>623</v>
      </c>
      <c r="F217" s="112">
        <v>500</v>
      </c>
      <c r="G217" s="112"/>
      <c r="H217" s="113">
        <v>232.5</v>
      </c>
      <c r="I217" s="131" t="s">
        <v>758</v>
      </c>
      <c r="J217" s="132" t="s">
        <v>759</v>
      </c>
      <c r="K217" s="133">
        <f>H217-F217</f>
        <v>-267.5</v>
      </c>
      <c r="L217" s="134">
        <f>K217/F217</f>
        <v>-0.53500000000000003</v>
      </c>
      <c r="M217" s="135" t="s">
        <v>663</v>
      </c>
      <c r="N217" s="136">
        <v>43735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59</v>
      </c>
      <c r="B218" s="105">
        <v>42527</v>
      </c>
      <c r="C218" s="105"/>
      <c r="D218" s="106" t="s">
        <v>703</v>
      </c>
      <c r="E218" s="107" t="s">
        <v>623</v>
      </c>
      <c r="F218" s="108">
        <v>110</v>
      </c>
      <c r="G218" s="107"/>
      <c r="H218" s="107">
        <v>126.5</v>
      </c>
      <c r="I218" s="125">
        <v>125</v>
      </c>
      <c r="J218" s="126" t="s">
        <v>632</v>
      </c>
      <c r="K218" s="127">
        <f>H218-F218</f>
        <v>16.5</v>
      </c>
      <c r="L218" s="128">
        <f>K218/F218</f>
        <v>0.15</v>
      </c>
      <c r="M218" s="129" t="s">
        <v>599</v>
      </c>
      <c r="N218" s="130">
        <v>42552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60</v>
      </c>
      <c r="B219" s="105">
        <v>42538</v>
      </c>
      <c r="C219" s="105"/>
      <c r="D219" s="106" t="s">
        <v>704</v>
      </c>
      <c r="E219" s="107" t="s">
        <v>623</v>
      </c>
      <c r="F219" s="108">
        <v>44</v>
      </c>
      <c r="G219" s="107"/>
      <c r="H219" s="107">
        <v>69.5</v>
      </c>
      <c r="I219" s="125">
        <v>69.5</v>
      </c>
      <c r="J219" s="126" t="s">
        <v>705</v>
      </c>
      <c r="K219" s="127">
        <f>H219-F219</f>
        <v>25.5</v>
      </c>
      <c r="L219" s="128">
        <f>K219/F219</f>
        <v>0.57954545454545459</v>
      </c>
      <c r="M219" s="129" t="s">
        <v>599</v>
      </c>
      <c r="N219" s="130">
        <v>42977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61</v>
      </c>
      <c r="B220" s="105">
        <v>42549</v>
      </c>
      <c r="C220" s="105"/>
      <c r="D220" s="147" t="s">
        <v>760</v>
      </c>
      <c r="E220" s="107" t="s">
        <v>623</v>
      </c>
      <c r="F220" s="108">
        <v>262.5</v>
      </c>
      <c r="G220" s="107"/>
      <c r="H220" s="107">
        <v>340</v>
      </c>
      <c r="I220" s="125">
        <v>333</v>
      </c>
      <c r="J220" s="126" t="s">
        <v>761</v>
      </c>
      <c r="K220" s="127">
        <v>77.5</v>
      </c>
      <c r="L220" s="128">
        <v>0.29523809523809502</v>
      </c>
      <c r="M220" s="129" t="s">
        <v>599</v>
      </c>
      <c r="N220" s="130">
        <v>43017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62</v>
      </c>
      <c r="B221" s="105">
        <v>42549</v>
      </c>
      <c r="C221" s="105"/>
      <c r="D221" s="147" t="s">
        <v>762</v>
      </c>
      <c r="E221" s="107" t="s">
        <v>623</v>
      </c>
      <c r="F221" s="108">
        <v>840</v>
      </c>
      <c r="G221" s="107"/>
      <c r="H221" s="107">
        <v>1230</v>
      </c>
      <c r="I221" s="125">
        <v>1230</v>
      </c>
      <c r="J221" s="126" t="s">
        <v>682</v>
      </c>
      <c r="K221" s="127">
        <v>390</v>
      </c>
      <c r="L221" s="128">
        <v>0.46428571428571402</v>
      </c>
      <c r="M221" s="129" t="s">
        <v>599</v>
      </c>
      <c r="N221" s="130">
        <v>42649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4">
        <v>63</v>
      </c>
      <c r="B222" s="142">
        <v>42556</v>
      </c>
      <c r="C222" s="142"/>
      <c r="D222" s="143" t="s">
        <v>706</v>
      </c>
      <c r="E222" s="144" t="s">
        <v>623</v>
      </c>
      <c r="F222" s="145">
        <v>395</v>
      </c>
      <c r="G222" s="146"/>
      <c r="H222" s="146">
        <f>(468.5+342.5)/2</f>
        <v>405.5</v>
      </c>
      <c r="I222" s="146">
        <v>510</v>
      </c>
      <c r="J222" s="169" t="s">
        <v>707</v>
      </c>
      <c r="K222" s="170">
        <f t="shared" ref="K222:K228" si="145">H222-F222</f>
        <v>10.5</v>
      </c>
      <c r="L222" s="171">
        <f t="shared" ref="L222:L228" si="146">K222/F222</f>
        <v>2.6582278481012658E-2</v>
      </c>
      <c r="M222" s="172" t="s">
        <v>708</v>
      </c>
      <c r="N222" s="173">
        <v>43606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64</v>
      </c>
      <c r="B223" s="109">
        <v>42584</v>
      </c>
      <c r="C223" s="109"/>
      <c r="D223" s="110" t="s">
        <v>709</v>
      </c>
      <c r="E223" s="111" t="s">
        <v>600</v>
      </c>
      <c r="F223" s="112">
        <f>169.5-12.8</f>
        <v>156.69999999999999</v>
      </c>
      <c r="G223" s="112"/>
      <c r="H223" s="113">
        <v>77</v>
      </c>
      <c r="I223" s="131" t="s">
        <v>710</v>
      </c>
      <c r="J223" s="383" t="s">
        <v>3401</v>
      </c>
      <c r="K223" s="133">
        <f t="shared" si="145"/>
        <v>-79.699999999999989</v>
      </c>
      <c r="L223" s="134">
        <f t="shared" si="146"/>
        <v>-0.50861518825781749</v>
      </c>
      <c r="M223" s="135" t="s">
        <v>663</v>
      </c>
      <c r="N223" s="136">
        <v>43522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65</v>
      </c>
      <c r="B224" s="109">
        <v>42586</v>
      </c>
      <c r="C224" s="109"/>
      <c r="D224" s="110" t="s">
        <v>711</v>
      </c>
      <c r="E224" s="111" t="s">
        <v>623</v>
      </c>
      <c r="F224" s="112">
        <v>400</v>
      </c>
      <c r="G224" s="112"/>
      <c r="H224" s="113">
        <v>305</v>
      </c>
      <c r="I224" s="131">
        <v>475</v>
      </c>
      <c r="J224" s="132" t="s">
        <v>712</v>
      </c>
      <c r="K224" s="133">
        <f t="shared" si="145"/>
        <v>-95</v>
      </c>
      <c r="L224" s="134">
        <f t="shared" si="146"/>
        <v>-0.23749999999999999</v>
      </c>
      <c r="M224" s="135" t="s">
        <v>663</v>
      </c>
      <c r="N224" s="136">
        <v>43606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66</v>
      </c>
      <c r="B225" s="105">
        <v>42593</v>
      </c>
      <c r="C225" s="105"/>
      <c r="D225" s="106" t="s">
        <v>713</v>
      </c>
      <c r="E225" s="107" t="s">
        <v>623</v>
      </c>
      <c r="F225" s="108">
        <v>86.5</v>
      </c>
      <c r="G225" s="107"/>
      <c r="H225" s="107">
        <v>130</v>
      </c>
      <c r="I225" s="125">
        <v>130</v>
      </c>
      <c r="J225" s="140" t="s">
        <v>714</v>
      </c>
      <c r="K225" s="127">
        <f t="shared" si="145"/>
        <v>43.5</v>
      </c>
      <c r="L225" s="128">
        <f t="shared" si="146"/>
        <v>0.50289017341040465</v>
      </c>
      <c r="M225" s="129" t="s">
        <v>599</v>
      </c>
      <c r="N225" s="130">
        <v>43091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67</v>
      </c>
      <c r="B226" s="109">
        <v>42600</v>
      </c>
      <c r="C226" s="109"/>
      <c r="D226" s="110" t="s">
        <v>381</v>
      </c>
      <c r="E226" s="111" t="s">
        <v>623</v>
      </c>
      <c r="F226" s="112">
        <v>133.5</v>
      </c>
      <c r="G226" s="112"/>
      <c r="H226" s="113">
        <v>126.5</v>
      </c>
      <c r="I226" s="131">
        <v>178</v>
      </c>
      <c r="J226" s="132" t="s">
        <v>715</v>
      </c>
      <c r="K226" s="133">
        <f t="shared" si="145"/>
        <v>-7</v>
      </c>
      <c r="L226" s="134">
        <f t="shared" si="146"/>
        <v>-5.2434456928838954E-2</v>
      </c>
      <c r="M226" s="135" t="s">
        <v>663</v>
      </c>
      <c r="N226" s="136">
        <v>42615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68</v>
      </c>
      <c r="B227" s="105">
        <v>42613</v>
      </c>
      <c r="C227" s="105"/>
      <c r="D227" s="106" t="s">
        <v>716</v>
      </c>
      <c r="E227" s="107" t="s">
        <v>623</v>
      </c>
      <c r="F227" s="108">
        <v>560</v>
      </c>
      <c r="G227" s="107"/>
      <c r="H227" s="107">
        <v>725</v>
      </c>
      <c r="I227" s="125">
        <v>725</v>
      </c>
      <c r="J227" s="126" t="s">
        <v>625</v>
      </c>
      <c r="K227" s="127">
        <f t="shared" si="145"/>
        <v>165</v>
      </c>
      <c r="L227" s="128">
        <f t="shared" si="146"/>
        <v>0.29464285714285715</v>
      </c>
      <c r="M227" s="129" t="s">
        <v>599</v>
      </c>
      <c r="N227" s="130">
        <v>42456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69</v>
      </c>
      <c r="B228" s="105">
        <v>42614</v>
      </c>
      <c r="C228" s="105"/>
      <c r="D228" s="106" t="s">
        <v>717</v>
      </c>
      <c r="E228" s="107" t="s">
        <v>623</v>
      </c>
      <c r="F228" s="108">
        <v>160.5</v>
      </c>
      <c r="G228" s="107"/>
      <c r="H228" s="107">
        <v>210</v>
      </c>
      <c r="I228" s="125">
        <v>210</v>
      </c>
      <c r="J228" s="126" t="s">
        <v>625</v>
      </c>
      <c r="K228" s="127">
        <f t="shared" si="145"/>
        <v>49.5</v>
      </c>
      <c r="L228" s="128">
        <f t="shared" si="146"/>
        <v>0.30841121495327101</v>
      </c>
      <c r="M228" s="129" t="s">
        <v>599</v>
      </c>
      <c r="N228" s="130">
        <v>42871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70</v>
      </c>
      <c r="B229" s="105">
        <v>42646</v>
      </c>
      <c r="C229" s="105"/>
      <c r="D229" s="147" t="s">
        <v>405</v>
      </c>
      <c r="E229" s="107" t="s">
        <v>623</v>
      </c>
      <c r="F229" s="108">
        <v>430</v>
      </c>
      <c r="G229" s="107"/>
      <c r="H229" s="107">
        <v>596</v>
      </c>
      <c r="I229" s="125">
        <v>575</v>
      </c>
      <c r="J229" s="126" t="s">
        <v>763</v>
      </c>
      <c r="K229" s="127">
        <v>166</v>
      </c>
      <c r="L229" s="128">
        <v>0.38604651162790699</v>
      </c>
      <c r="M229" s="129" t="s">
        <v>599</v>
      </c>
      <c r="N229" s="130">
        <v>42769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71</v>
      </c>
      <c r="B230" s="105">
        <v>42657</v>
      </c>
      <c r="C230" s="105"/>
      <c r="D230" s="106" t="s">
        <v>718</v>
      </c>
      <c r="E230" s="107" t="s">
        <v>623</v>
      </c>
      <c r="F230" s="108">
        <v>280</v>
      </c>
      <c r="G230" s="107"/>
      <c r="H230" s="107">
        <v>345</v>
      </c>
      <c r="I230" s="125">
        <v>345</v>
      </c>
      <c r="J230" s="126" t="s">
        <v>625</v>
      </c>
      <c r="K230" s="127">
        <f t="shared" ref="K230:K235" si="147">H230-F230</f>
        <v>65</v>
      </c>
      <c r="L230" s="128">
        <f>K230/F230</f>
        <v>0.23214285714285715</v>
      </c>
      <c r="M230" s="129" t="s">
        <v>599</v>
      </c>
      <c r="N230" s="130">
        <v>42814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72</v>
      </c>
      <c r="B231" s="105">
        <v>42657</v>
      </c>
      <c r="C231" s="105"/>
      <c r="D231" s="106" t="s">
        <v>719</v>
      </c>
      <c r="E231" s="107" t="s">
        <v>623</v>
      </c>
      <c r="F231" s="108">
        <v>245</v>
      </c>
      <c r="G231" s="107"/>
      <c r="H231" s="107">
        <v>325.5</v>
      </c>
      <c r="I231" s="125">
        <v>330</v>
      </c>
      <c r="J231" s="126" t="s">
        <v>720</v>
      </c>
      <c r="K231" s="127">
        <f t="shared" si="147"/>
        <v>80.5</v>
      </c>
      <c r="L231" s="128">
        <f>K231/F231</f>
        <v>0.32857142857142857</v>
      </c>
      <c r="M231" s="129" t="s">
        <v>599</v>
      </c>
      <c r="N231" s="130">
        <v>42769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73</v>
      </c>
      <c r="B232" s="105">
        <v>42660</v>
      </c>
      <c r="C232" s="105"/>
      <c r="D232" s="106" t="s">
        <v>349</v>
      </c>
      <c r="E232" s="107" t="s">
        <v>623</v>
      </c>
      <c r="F232" s="108">
        <v>125</v>
      </c>
      <c r="G232" s="107"/>
      <c r="H232" s="107">
        <v>160</v>
      </c>
      <c r="I232" s="125">
        <v>160</v>
      </c>
      <c r="J232" s="126" t="s">
        <v>682</v>
      </c>
      <c r="K232" s="127">
        <f t="shared" si="147"/>
        <v>35</v>
      </c>
      <c r="L232" s="128">
        <v>0.28000000000000003</v>
      </c>
      <c r="M232" s="129" t="s">
        <v>599</v>
      </c>
      <c r="N232" s="130">
        <v>42803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74</v>
      </c>
      <c r="B233" s="105">
        <v>42660</v>
      </c>
      <c r="C233" s="105"/>
      <c r="D233" s="106" t="s">
        <v>483</v>
      </c>
      <c r="E233" s="107" t="s">
        <v>623</v>
      </c>
      <c r="F233" s="108">
        <v>114</v>
      </c>
      <c r="G233" s="107"/>
      <c r="H233" s="107">
        <v>145</v>
      </c>
      <c r="I233" s="125">
        <v>145</v>
      </c>
      <c r="J233" s="126" t="s">
        <v>682</v>
      </c>
      <c r="K233" s="127">
        <f t="shared" si="147"/>
        <v>31</v>
      </c>
      <c r="L233" s="128">
        <f>K233/F233</f>
        <v>0.27192982456140352</v>
      </c>
      <c r="M233" s="129" t="s">
        <v>599</v>
      </c>
      <c r="N233" s="130">
        <v>42859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75</v>
      </c>
      <c r="B234" s="105">
        <v>42660</v>
      </c>
      <c r="C234" s="105"/>
      <c r="D234" s="106" t="s">
        <v>721</v>
      </c>
      <c r="E234" s="107" t="s">
        <v>623</v>
      </c>
      <c r="F234" s="108">
        <v>212</v>
      </c>
      <c r="G234" s="107"/>
      <c r="H234" s="107">
        <v>280</v>
      </c>
      <c r="I234" s="125">
        <v>276</v>
      </c>
      <c r="J234" s="126" t="s">
        <v>722</v>
      </c>
      <c r="K234" s="127">
        <f t="shared" si="147"/>
        <v>68</v>
      </c>
      <c r="L234" s="128">
        <f>K234/F234</f>
        <v>0.32075471698113206</v>
      </c>
      <c r="M234" s="129" t="s">
        <v>599</v>
      </c>
      <c r="N234" s="130">
        <v>42858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76</v>
      </c>
      <c r="B235" s="105">
        <v>42678</v>
      </c>
      <c r="C235" s="105"/>
      <c r="D235" s="106" t="s">
        <v>151</v>
      </c>
      <c r="E235" s="107" t="s">
        <v>623</v>
      </c>
      <c r="F235" s="108">
        <v>155</v>
      </c>
      <c r="G235" s="107"/>
      <c r="H235" s="107">
        <v>210</v>
      </c>
      <c r="I235" s="125">
        <v>210</v>
      </c>
      <c r="J235" s="126" t="s">
        <v>723</v>
      </c>
      <c r="K235" s="127">
        <f t="shared" si="147"/>
        <v>55</v>
      </c>
      <c r="L235" s="128">
        <f>K235/F235</f>
        <v>0.35483870967741937</v>
      </c>
      <c r="M235" s="129" t="s">
        <v>599</v>
      </c>
      <c r="N235" s="130">
        <v>42944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77</v>
      </c>
      <c r="B236" s="109">
        <v>42710</v>
      </c>
      <c r="C236" s="109"/>
      <c r="D236" s="110" t="s">
        <v>764</v>
      </c>
      <c r="E236" s="111" t="s">
        <v>623</v>
      </c>
      <c r="F236" s="112">
        <v>150.5</v>
      </c>
      <c r="G236" s="112"/>
      <c r="H236" s="113">
        <v>72.5</v>
      </c>
      <c r="I236" s="131">
        <v>174</v>
      </c>
      <c r="J236" s="132" t="s">
        <v>765</v>
      </c>
      <c r="K236" s="133">
        <v>-78</v>
      </c>
      <c r="L236" s="134">
        <v>-0.51827242524916906</v>
      </c>
      <c r="M236" s="135" t="s">
        <v>663</v>
      </c>
      <c r="N236" s="136">
        <v>43333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78</v>
      </c>
      <c r="B237" s="105">
        <v>42712</v>
      </c>
      <c r="C237" s="105"/>
      <c r="D237" s="106" t="s">
        <v>125</v>
      </c>
      <c r="E237" s="107" t="s">
        <v>623</v>
      </c>
      <c r="F237" s="108">
        <v>380</v>
      </c>
      <c r="G237" s="107"/>
      <c r="H237" s="107">
        <v>478</v>
      </c>
      <c r="I237" s="125">
        <v>468</v>
      </c>
      <c r="J237" s="126" t="s">
        <v>682</v>
      </c>
      <c r="K237" s="127">
        <f>H237-F237</f>
        <v>98</v>
      </c>
      <c r="L237" s="128">
        <f>K237/F237</f>
        <v>0.25789473684210529</v>
      </c>
      <c r="M237" s="129" t="s">
        <v>599</v>
      </c>
      <c r="N237" s="130">
        <v>43025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79</v>
      </c>
      <c r="B238" s="105">
        <v>42734</v>
      </c>
      <c r="C238" s="105"/>
      <c r="D238" s="106" t="s">
        <v>248</v>
      </c>
      <c r="E238" s="107" t="s">
        <v>623</v>
      </c>
      <c r="F238" s="108">
        <v>305</v>
      </c>
      <c r="G238" s="107"/>
      <c r="H238" s="107">
        <v>375</v>
      </c>
      <c r="I238" s="125">
        <v>375</v>
      </c>
      <c r="J238" s="126" t="s">
        <v>682</v>
      </c>
      <c r="K238" s="127">
        <f>H238-F238</f>
        <v>70</v>
      </c>
      <c r="L238" s="128">
        <f>K238/F238</f>
        <v>0.22950819672131148</v>
      </c>
      <c r="M238" s="129" t="s">
        <v>599</v>
      </c>
      <c r="N238" s="130">
        <v>42768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80</v>
      </c>
      <c r="B239" s="105">
        <v>42739</v>
      </c>
      <c r="C239" s="105"/>
      <c r="D239" s="106" t="s">
        <v>351</v>
      </c>
      <c r="E239" s="107" t="s">
        <v>623</v>
      </c>
      <c r="F239" s="108">
        <v>99.5</v>
      </c>
      <c r="G239" s="107"/>
      <c r="H239" s="107">
        <v>158</v>
      </c>
      <c r="I239" s="125">
        <v>158</v>
      </c>
      <c r="J239" s="126" t="s">
        <v>682</v>
      </c>
      <c r="K239" s="127">
        <f>H239-F239</f>
        <v>58.5</v>
      </c>
      <c r="L239" s="128">
        <f>K239/F239</f>
        <v>0.5879396984924623</v>
      </c>
      <c r="M239" s="129" t="s">
        <v>599</v>
      </c>
      <c r="N239" s="130">
        <v>42898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81</v>
      </c>
      <c r="B240" s="105">
        <v>42739</v>
      </c>
      <c r="C240" s="105"/>
      <c r="D240" s="106" t="s">
        <v>351</v>
      </c>
      <c r="E240" s="107" t="s">
        <v>623</v>
      </c>
      <c r="F240" s="108">
        <v>99.5</v>
      </c>
      <c r="G240" s="107"/>
      <c r="H240" s="107">
        <v>158</v>
      </c>
      <c r="I240" s="125">
        <v>158</v>
      </c>
      <c r="J240" s="126" t="s">
        <v>682</v>
      </c>
      <c r="K240" s="127">
        <v>58.5</v>
      </c>
      <c r="L240" s="128">
        <v>0.58793969849246197</v>
      </c>
      <c r="M240" s="129" t="s">
        <v>599</v>
      </c>
      <c r="N240" s="130">
        <v>42898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82</v>
      </c>
      <c r="B241" s="105">
        <v>42786</v>
      </c>
      <c r="C241" s="105"/>
      <c r="D241" s="106" t="s">
        <v>169</v>
      </c>
      <c r="E241" s="107" t="s">
        <v>623</v>
      </c>
      <c r="F241" s="108">
        <v>140.5</v>
      </c>
      <c r="G241" s="107"/>
      <c r="H241" s="107">
        <v>220</v>
      </c>
      <c r="I241" s="125">
        <v>220</v>
      </c>
      <c r="J241" s="126" t="s">
        <v>682</v>
      </c>
      <c r="K241" s="127">
        <f>H241-F241</f>
        <v>79.5</v>
      </c>
      <c r="L241" s="128">
        <f>K241/F241</f>
        <v>0.5658362989323843</v>
      </c>
      <c r="M241" s="129" t="s">
        <v>599</v>
      </c>
      <c r="N241" s="130">
        <v>42864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83</v>
      </c>
      <c r="B242" s="105">
        <v>42786</v>
      </c>
      <c r="C242" s="105"/>
      <c r="D242" s="106" t="s">
        <v>766</v>
      </c>
      <c r="E242" s="107" t="s">
        <v>623</v>
      </c>
      <c r="F242" s="108">
        <v>202.5</v>
      </c>
      <c r="G242" s="107"/>
      <c r="H242" s="107">
        <v>234</v>
      </c>
      <c r="I242" s="125">
        <v>234</v>
      </c>
      <c r="J242" s="126" t="s">
        <v>682</v>
      </c>
      <c r="K242" s="127">
        <v>31.5</v>
      </c>
      <c r="L242" s="128">
        <v>0.155555555555556</v>
      </c>
      <c r="M242" s="129" t="s">
        <v>599</v>
      </c>
      <c r="N242" s="130">
        <v>42836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84</v>
      </c>
      <c r="B243" s="105">
        <v>42818</v>
      </c>
      <c r="C243" s="105"/>
      <c r="D243" s="106" t="s">
        <v>557</v>
      </c>
      <c r="E243" s="107" t="s">
        <v>623</v>
      </c>
      <c r="F243" s="108">
        <v>300.5</v>
      </c>
      <c r="G243" s="107"/>
      <c r="H243" s="107">
        <v>417.5</v>
      </c>
      <c r="I243" s="125">
        <v>420</v>
      </c>
      <c r="J243" s="126" t="s">
        <v>724</v>
      </c>
      <c r="K243" s="127">
        <f>H243-F243</f>
        <v>117</v>
      </c>
      <c r="L243" s="128">
        <f>K243/F243</f>
        <v>0.38935108153078202</v>
      </c>
      <c r="M243" s="129" t="s">
        <v>599</v>
      </c>
      <c r="N243" s="130">
        <v>43070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85</v>
      </c>
      <c r="B244" s="105">
        <v>42818</v>
      </c>
      <c r="C244" s="105"/>
      <c r="D244" s="106" t="s">
        <v>762</v>
      </c>
      <c r="E244" s="107" t="s">
        <v>623</v>
      </c>
      <c r="F244" s="108">
        <v>850</v>
      </c>
      <c r="G244" s="107"/>
      <c r="H244" s="107">
        <v>1042.5</v>
      </c>
      <c r="I244" s="125">
        <v>1023</v>
      </c>
      <c r="J244" s="126" t="s">
        <v>767</v>
      </c>
      <c r="K244" s="127">
        <v>192.5</v>
      </c>
      <c r="L244" s="128">
        <v>0.22647058823529401</v>
      </c>
      <c r="M244" s="129" t="s">
        <v>599</v>
      </c>
      <c r="N244" s="130">
        <v>42830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86</v>
      </c>
      <c r="B245" s="105">
        <v>42830</v>
      </c>
      <c r="C245" s="105"/>
      <c r="D245" s="106" t="s">
        <v>501</v>
      </c>
      <c r="E245" s="107" t="s">
        <v>623</v>
      </c>
      <c r="F245" s="108">
        <v>785</v>
      </c>
      <c r="G245" s="107"/>
      <c r="H245" s="107">
        <v>930</v>
      </c>
      <c r="I245" s="125">
        <v>920</v>
      </c>
      <c r="J245" s="126" t="s">
        <v>725</v>
      </c>
      <c r="K245" s="127">
        <f>H245-F245</f>
        <v>145</v>
      </c>
      <c r="L245" s="128">
        <f>K245/F245</f>
        <v>0.18471337579617833</v>
      </c>
      <c r="M245" s="129" t="s">
        <v>599</v>
      </c>
      <c r="N245" s="130">
        <v>42976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87</v>
      </c>
      <c r="B246" s="109">
        <v>42831</v>
      </c>
      <c r="C246" s="109"/>
      <c r="D246" s="110" t="s">
        <v>768</v>
      </c>
      <c r="E246" s="111" t="s">
        <v>623</v>
      </c>
      <c r="F246" s="112">
        <v>40</v>
      </c>
      <c r="G246" s="112"/>
      <c r="H246" s="113">
        <v>13.1</v>
      </c>
      <c r="I246" s="131">
        <v>60</v>
      </c>
      <c r="J246" s="137" t="s">
        <v>769</v>
      </c>
      <c r="K246" s="133">
        <v>-26.9</v>
      </c>
      <c r="L246" s="134">
        <v>-0.67249999999999999</v>
      </c>
      <c r="M246" s="135" t="s">
        <v>663</v>
      </c>
      <c r="N246" s="136">
        <v>43138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88</v>
      </c>
      <c r="B247" s="105">
        <v>42837</v>
      </c>
      <c r="C247" s="105"/>
      <c r="D247" s="106" t="s">
        <v>88</v>
      </c>
      <c r="E247" s="107" t="s">
        <v>623</v>
      </c>
      <c r="F247" s="108">
        <v>289.5</v>
      </c>
      <c r="G247" s="107"/>
      <c r="H247" s="107">
        <v>354</v>
      </c>
      <c r="I247" s="125">
        <v>360</v>
      </c>
      <c r="J247" s="126" t="s">
        <v>726</v>
      </c>
      <c r="K247" s="127">
        <f t="shared" ref="K247:K255" si="148">H247-F247</f>
        <v>64.5</v>
      </c>
      <c r="L247" s="128">
        <f t="shared" ref="L247:L255" si="149">K247/F247</f>
        <v>0.22279792746113988</v>
      </c>
      <c r="M247" s="129" t="s">
        <v>599</v>
      </c>
      <c r="N247" s="130">
        <v>43040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89</v>
      </c>
      <c r="B248" s="105">
        <v>42845</v>
      </c>
      <c r="C248" s="105"/>
      <c r="D248" s="106" t="s">
        <v>438</v>
      </c>
      <c r="E248" s="107" t="s">
        <v>623</v>
      </c>
      <c r="F248" s="108">
        <v>700</v>
      </c>
      <c r="G248" s="107"/>
      <c r="H248" s="107">
        <v>840</v>
      </c>
      <c r="I248" s="125">
        <v>840</v>
      </c>
      <c r="J248" s="126" t="s">
        <v>727</v>
      </c>
      <c r="K248" s="127">
        <f t="shared" si="148"/>
        <v>140</v>
      </c>
      <c r="L248" s="128">
        <f t="shared" si="149"/>
        <v>0.2</v>
      </c>
      <c r="M248" s="129" t="s">
        <v>599</v>
      </c>
      <c r="N248" s="130">
        <v>42893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90</v>
      </c>
      <c r="B249" s="105">
        <v>42887</v>
      </c>
      <c r="C249" s="105"/>
      <c r="D249" s="147" t="s">
        <v>363</v>
      </c>
      <c r="E249" s="107" t="s">
        <v>623</v>
      </c>
      <c r="F249" s="108">
        <v>130</v>
      </c>
      <c r="G249" s="107"/>
      <c r="H249" s="107">
        <v>144.25</v>
      </c>
      <c r="I249" s="125">
        <v>170</v>
      </c>
      <c r="J249" s="126" t="s">
        <v>728</v>
      </c>
      <c r="K249" s="127">
        <f t="shared" si="148"/>
        <v>14.25</v>
      </c>
      <c r="L249" s="128">
        <f t="shared" si="149"/>
        <v>0.10961538461538461</v>
      </c>
      <c r="M249" s="129" t="s">
        <v>599</v>
      </c>
      <c r="N249" s="130">
        <v>43675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91</v>
      </c>
      <c r="B250" s="105">
        <v>42901</v>
      </c>
      <c r="C250" s="105"/>
      <c r="D250" s="147" t="s">
        <v>729</v>
      </c>
      <c r="E250" s="107" t="s">
        <v>623</v>
      </c>
      <c r="F250" s="108">
        <v>214.5</v>
      </c>
      <c r="G250" s="107"/>
      <c r="H250" s="107">
        <v>262</v>
      </c>
      <c r="I250" s="125">
        <v>262</v>
      </c>
      <c r="J250" s="126" t="s">
        <v>730</v>
      </c>
      <c r="K250" s="127">
        <f t="shared" si="148"/>
        <v>47.5</v>
      </c>
      <c r="L250" s="128">
        <f t="shared" si="149"/>
        <v>0.22144522144522144</v>
      </c>
      <c r="M250" s="129" t="s">
        <v>599</v>
      </c>
      <c r="N250" s="130">
        <v>42977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92</v>
      </c>
      <c r="B251" s="153">
        <v>42933</v>
      </c>
      <c r="C251" s="153"/>
      <c r="D251" s="154" t="s">
        <v>731</v>
      </c>
      <c r="E251" s="155" t="s">
        <v>623</v>
      </c>
      <c r="F251" s="156">
        <v>370</v>
      </c>
      <c r="G251" s="155"/>
      <c r="H251" s="155">
        <v>447.5</v>
      </c>
      <c r="I251" s="177">
        <v>450</v>
      </c>
      <c r="J251" s="230" t="s">
        <v>682</v>
      </c>
      <c r="K251" s="127">
        <f t="shared" si="148"/>
        <v>77.5</v>
      </c>
      <c r="L251" s="179">
        <f t="shared" si="149"/>
        <v>0.20945945945945946</v>
      </c>
      <c r="M251" s="180" t="s">
        <v>599</v>
      </c>
      <c r="N251" s="181">
        <v>43035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93</v>
      </c>
      <c r="B252" s="153">
        <v>42943</v>
      </c>
      <c r="C252" s="153"/>
      <c r="D252" s="154" t="s">
        <v>167</v>
      </c>
      <c r="E252" s="155" t="s">
        <v>623</v>
      </c>
      <c r="F252" s="156">
        <v>657.5</v>
      </c>
      <c r="G252" s="155"/>
      <c r="H252" s="155">
        <v>825</v>
      </c>
      <c r="I252" s="177">
        <v>820</v>
      </c>
      <c r="J252" s="230" t="s">
        <v>682</v>
      </c>
      <c r="K252" s="127">
        <f t="shared" si="148"/>
        <v>167.5</v>
      </c>
      <c r="L252" s="179">
        <f t="shared" si="149"/>
        <v>0.25475285171102663</v>
      </c>
      <c r="M252" s="180" t="s">
        <v>599</v>
      </c>
      <c r="N252" s="181">
        <v>43090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94</v>
      </c>
      <c r="B253" s="105">
        <v>42964</v>
      </c>
      <c r="C253" s="105"/>
      <c r="D253" s="106" t="s">
        <v>368</v>
      </c>
      <c r="E253" s="107" t="s">
        <v>623</v>
      </c>
      <c r="F253" s="108">
        <v>605</v>
      </c>
      <c r="G253" s="107"/>
      <c r="H253" s="107">
        <v>750</v>
      </c>
      <c r="I253" s="125">
        <v>750</v>
      </c>
      <c r="J253" s="126" t="s">
        <v>725</v>
      </c>
      <c r="K253" s="127">
        <f t="shared" si="148"/>
        <v>145</v>
      </c>
      <c r="L253" s="128">
        <f t="shared" si="149"/>
        <v>0.23966942148760331</v>
      </c>
      <c r="M253" s="129" t="s">
        <v>599</v>
      </c>
      <c r="N253" s="130">
        <v>43027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5">
        <v>95</v>
      </c>
      <c r="B254" s="148">
        <v>42979</v>
      </c>
      <c r="C254" s="148"/>
      <c r="D254" s="149" t="s">
        <v>509</v>
      </c>
      <c r="E254" s="150" t="s">
        <v>623</v>
      </c>
      <c r="F254" s="151">
        <v>255</v>
      </c>
      <c r="G254" s="152"/>
      <c r="H254" s="152">
        <v>217.25</v>
      </c>
      <c r="I254" s="152">
        <v>320</v>
      </c>
      <c r="J254" s="174" t="s">
        <v>732</v>
      </c>
      <c r="K254" s="133">
        <f t="shared" si="148"/>
        <v>-37.75</v>
      </c>
      <c r="L254" s="175">
        <f t="shared" si="149"/>
        <v>-0.14803921568627451</v>
      </c>
      <c r="M254" s="135" t="s">
        <v>663</v>
      </c>
      <c r="N254" s="176">
        <v>43661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96</v>
      </c>
      <c r="B255" s="105">
        <v>42997</v>
      </c>
      <c r="C255" s="105"/>
      <c r="D255" s="106" t="s">
        <v>733</v>
      </c>
      <c r="E255" s="107" t="s">
        <v>623</v>
      </c>
      <c r="F255" s="108">
        <v>215</v>
      </c>
      <c r="G255" s="107"/>
      <c r="H255" s="107">
        <v>258</v>
      </c>
      <c r="I255" s="125">
        <v>258</v>
      </c>
      <c r="J255" s="126" t="s">
        <v>682</v>
      </c>
      <c r="K255" s="127">
        <f t="shared" si="148"/>
        <v>43</v>
      </c>
      <c r="L255" s="128">
        <f t="shared" si="149"/>
        <v>0.2</v>
      </c>
      <c r="M255" s="129" t="s">
        <v>599</v>
      </c>
      <c r="N255" s="130">
        <v>43040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97</v>
      </c>
      <c r="B256" s="105">
        <v>42997</v>
      </c>
      <c r="C256" s="105"/>
      <c r="D256" s="106" t="s">
        <v>733</v>
      </c>
      <c r="E256" s="107" t="s">
        <v>623</v>
      </c>
      <c r="F256" s="108">
        <v>215</v>
      </c>
      <c r="G256" s="107"/>
      <c r="H256" s="107">
        <v>258</v>
      </c>
      <c r="I256" s="125">
        <v>258</v>
      </c>
      <c r="J256" s="230" t="s">
        <v>682</v>
      </c>
      <c r="K256" s="127">
        <v>43</v>
      </c>
      <c r="L256" s="128">
        <v>0.2</v>
      </c>
      <c r="M256" s="129" t="s">
        <v>599</v>
      </c>
      <c r="N256" s="130">
        <v>43040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98</v>
      </c>
      <c r="B257" s="206">
        <v>42998</v>
      </c>
      <c r="C257" s="206"/>
      <c r="D257" s="374" t="s">
        <v>2979</v>
      </c>
      <c r="E257" s="207" t="s">
        <v>623</v>
      </c>
      <c r="F257" s="208">
        <v>75</v>
      </c>
      <c r="G257" s="207"/>
      <c r="H257" s="207">
        <v>90</v>
      </c>
      <c r="I257" s="231">
        <v>90</v>
      </c>
      <c r="J257" s="126" t="s">
        <v>734</v>
      </c>
      <c r="K257" s="127">
        <f t="shared" ref="K257:K262" si="150">H257-F257</f>
        <v>15</v>
      </c>
      <c r="L257" s="128">
        <f t="shared" ref="L257:L262" si="151">K257/F257</f>
        <v>0.2</v>
      </c>
      <c r="M257" s="129" t="s">
        <v>599</v>
      </c>
      <c r="N257" s="130">
        <v>43019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99</v>
      </c>
      <c r="B258" s="153">
        <v>43011</v>
      </c>
      <c r="C258" s="153"/>
      <c r="D258" s="154" t="s">
        <v>735</v>
      </c>
      <c r="E258" s="155" t="s">
        <v>623</v>
      </c>
      <c r="F258" s="156">
        <v>315</v>
      </c>
      <c r="G258" s="155"/>
      <c r="H258" s="155">
        <v>392</v>
      </c>
      <c r="I258" s="177">
        <v>384</v>
      </c>
      <c r="J258" s="230" t="s">
        <v>736</v>
      </c>
      <c r="K258" s="127">
        <f t="shared" si="150"/>
        <v>77</v>
      </c>
      <c r="L258" s="179">
        <f t="shared" si="151"/>
        <v>0.24444444444444444</v>
      </c>
      <c r="M258" s="180" t="s">
        <v>599</v>
      </c>
      <c r="N258" s="181">
        <v>43017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100</v>
      </c>
      <c r="B259" s="153">
        <v>43013</v>
      </c>
      <c r="C259" s="153"/>
      <c r="D259" s="154" t="s">
        <v>737</v>
      </c>
      <c r="E259" s="155" t="s">
        <v>623</v>
      </c>
      <c r="F259" s="156">
        <v>145</v>
      </c>
      <c r="G259" s="155"/>
      <c r="H259" s="155">
        <v>179</v>
      </c>
      <c r="I259" s="177">
        <v>180</v>
      </c>
      <c r="J259" s="230" t="s">
        <v>613</v>
      </c>
      <c r="K259" s="127">
        <f t="shared" si="150"/>
        <v>34</v>
      </c>
      <c r="L259" s="179">
        <f t="shared" si="151"/>
        <v>0.23448275862068965</v>
      </c>
      <c r="M259" s="180" t="s">
        <v>599</v>
      </c>
      <c r="N259" s="181">
        <v>43025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101</v>
      </c>
      <c r="B260" s="153">
        <v>43014</v>
      </c>
      <c r="C260" s="153"/>
      <c r="D260" s="154" t="s">
        <v>339</v>
      </c>
      <c r="E260" s="155" t="s">
        <v>623</v>
      </c>
      <c r="F260" s="156">
        <v>256</v>
      </c>
      <c r="G260" s="155"/>
      <c r="H260" s="155">
        <v>323</v>
      </c>
      <c r="I260" s="177">
        <v>320</v>
      </c>
      <c r="J260" s="230" t="s">
        <v>682</v>
      </c>
      <c r="K260" s="127">
        <f t="shared" si="150"/>
        <v>67</v>
      </c>
      <c r="L260" s="179">
        <f t="shared" si="151"/>
        <v>0.26171875</v>
      </c>
      <c r="M260" s="180" t="s">
        <v>599</v>
      </c>
      <c r="N260" s="181">
        <v>43067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102</v>
      </c>
      <c r="B261" s="153">
        <v>43017</v>
      </c>
      <c r="C261" s="153"/>
      <c r="D261" s="154" t="s">
        <v>360</v>
      </c>
      <c r="E261" s="155" t="s">
        <v>623</v>
      </c>
      <c r="F261" s="156">
        <v>137.5</v>
      </c>
      <c r="G261" s="155"/>
      <c r="H261" s="155">
        <v>184</v>
      </c>
      <c r="I261" s="177">
        <v>183</v>
      </c>
      <c r="J261" s="178" t="s">
        <v>738</v>
      </c>
      <c r="K261" s="127">
        <f t="shared" si="150"/>
        <v>46.5</v>
      </c>
      <c r="L261" s="179">
        <f t="shared" si="151"/>
        <v>0.33818181818181819</v>
      </c>
      <c r="M261" s="180" t="s">
        <v>599</v>
      </c>
      <c r="N261" s="181">
        <v>43108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103</v>
      </c>
      <c r="B262" s="153">
        <v>43018</v>
      </c>
      <c r="C262" s="153"/>
      <c r="D262" s="154" t="s">
        <v>739</v>
      </c>
      <c r="E262" s="155" t="s">
        <v>623</v>
      </c>
      <c r="F262" s="156">
        <v>125.5</v>
      </c>
      <c r="G262" s="155"/>
      <c r="H262" s="155">
        <v>158</v>
      </c>
      <c r="I262" s="177">
        <v>155</v>
      </c>
      <c r="J262" s="178" t="s">
        <v>740</v>
      </c>
      <c r="K262" s="127">
        <f t="shared" si="150"/>
        <v>32.5</v>
      </c>
      <c r="L262" s="179">
        <f t="shared" si="151"/>
        <v>0.25896414342629481</v>
      </c>
      <c r="M262" s="180" t="s">
        <v>599</v>
      </c>
      <c r="N262" s="181">
        <v>43067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104</v>
      </c>
      <c r="B263" s="153">
        <v>43018</v>
      </c>
      <c r="C263" s="153"/>
      <c r="D263" s="154" t="s">
        <v>770</v>
      </c>
      <c r="E263" s="155" t="s">
        <v>623</v>
      </c>
      <c r="F263" s="156">
        <v>895</v>
      </c>
      <c r="G263" s="155"/>
      <c r="H263" s="155">
        <v>1122.5</v>
      </c>
      <c r="I263" s="177">
        <v>1078</v>
      </c>
      <c r="J263" s="178" t="s">
        <v>771</v>
      </c>
      <c r="K263" s="127">
        <v>227.5</v>
      </c>
      <c r="L263" s="179">
        <v>0.25418994413407803</v>
      </c>
      <c r="M263" s="180" t="s">
        <v>599</v>
      </c>
      <c r="N263" s="181">
        <v>43117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105</v>
      </c>
      <c r="B264" s="153">
        <v>43020</v>
      </c>
      <c r="C264" s="153"/>
      <c r="D264" s="154" t="s">
        <v>347</v>
      </c>
      <c r="E264" s="155" t="s">
        <v>623</v>
      </c>
      <c r="F264" s="156">
        <v>525</v>
      </c>
      <c r="G264" s="155"/>
      <c r="H264" s="155">
        <v>629</v>
      </c>
      <c r="I264" s="177">
        <v>629</v>
      </c>
      <c r="J264" s="230" t="s">
        <v>682</v>
      </c>
      <c r="K264" s="127">
        <v>104</v>
      </c>
      <c r="L264" s="179">
        <v>0.19809523809523799</v>
      </c>
      <c r="M264" s="180" t="s">
        <v>599</v>
      </c>
      <c r="N264" s="181">
        <v>43119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106</v>
      </c>
      <c r="B265" s="153">
        <v>43046</v>
      </c>
      <c r="C265" s="153"/>
      <c r="D265" s="154" t="s">
        <v>393</v>
      </c>
      <c r="E265" s="155" t="s">
        <v>623</v>
      </c>
      <c r="F265" s="156">
        <v>740</v>
      </c>
      <c r="G265" s="155"/>
      <c r="H265" s="155">
        <v>892.5</v>
      </c>
      <c r="I265" s="177">
        <v>900</v>
      </c>
      <c r="J265" s="178" t="s">
        <v>741</v>
      </c>
      <c r="K265" s="127">
        <f>H265-F265</f>
        <v>152.5</v>
      </c>
      <c r="L265" s="179">
        <f>K265/F265</f>
        <v>0.20608108108108109</v>
      </c>
      <c r="M265" s="180" t="s">
        <v>599</v>
      </c>
      <c r="N265" s="181">
        <v>43052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107</v>
      </c>
      <c r="B266" s="105">
        <v>43073</v>
      </c>
      <c r="C266" s="105"/>
      <c r="D266" s="106" t="s">
        <v>742</v>
      </c>
      <c r="E266" s="107" t="s">
        <v>623</v>
      </c>
      <c r="F266" s="108">
        <v>118.5</v>
      </c>
      <c r="G266" s="107"/>
      <c r="H266" s="107">
        <v>143.5</v>
      </c>
      <c r="I266" s="125">
        <v>145</v>
      </c>
      <c r="J266" s="140" t="s">
        <v>743</v>
      </c>
      <c r="K266" s="127">
        <f>H266-F266</f>
        <v>25</v>
      </c>
      <c r="L266" s="128">
        <f>K266/F266</f>
        <v>0.2109704641350211</v>
      </c>
      <c r="M266" s="129" t="s">
        <v>599</v>
      </c>
      <c r="N266" s="130">
        <v>43097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108</v>
      </c>
      <c r="B267" s="109">
        <v>43090</v>
      </c>
      <c r="C267" s="109"/>
      <c r="D267" s="157" t="s">
        <v>443</v>
      </c>
      <c r="E267" s="111" t="s">
        <v>623</v>
      </c>
      <c r="F267" s="112">
        <v>715</v>
      </c>
      <c r="G267" s="112"/>
      <c r="H267" s="113">
        <v>500</v>
      </c>
      <c r="I267" s="131">
        <v>872</v>
      </c>
      <c r="J267" s="137" t="s">
        <v>744</v>
      </c>
      <c r="K267" s="133">
        <f>H267-F267</f>
        <v>-215</v>
      </c>
      <c r="L267" s="134">
        <f>K267/F267</f>
        <v>-0.30069930069930068</v>
      </c>
      <c r="M267" s="135" t="s">
        <v>663</v>
      </c>
      <c r="N267" s="136">
        <v>43670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109</v>
      </c>
      <c r="B268" s="105">
        <v>43098</v>
      </c>
      <c r="C268" s="105"/>
      <c r="D268" s="106" t="s">
        <v>735</v>
      </c>
      <c r="E268" s="107" t="s">
        <v>623</v>
      </c>
      <c r="F268" s="108">
        <v>435</v>
      </c>
      <c r="G268" s="107"/>
      <c r="H268" s="107">
        <v>542.5</v>
      </c>
      <c r="I268" s="125">
        <v>539</v>
      </c>
      <c r="J268" s="140" t="s">
        <v>682</v>
      </c>
      <c r="K268" s="127">
        <v>107.5</v>
      </c>
      <c r="L268" s="128">
        <v>0.247126436781609</v>
      </c>
      <c r="M268" s="129" t="s">
        <v>599</v>
      </c>
      <c r="N268" s="130">
        <v>43206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110</v>
      </c>
      <c r="B269" s="105">
        <v>43098</v>
      </c>
      <c r="C269" s="105"/>
      <c r="D269" s="106" t="s">
        <v>571</v>
      </c>
      <c r="E269" s="107" t="s">
        <v>623</v>
      </c>
      <c r="F269" s="108">
        <v>885</v>
      </c>
      <c r="G269" s="107"/>
      <c r="H269" s="107">
        <v>1090</v>
      </c>
      <c r="I269" s="125">
        <v>1084</v>
      </c>
      <c r="J269" s="140" t="s">
        <v>682</v>
      </c>
      <c r="K269" s="127">
        <v>205</v>
      </c>
      <c r="L269" s="128">
        <v>0.23163841807909599</v>
      </c>
      <c r="M269" s="129" t="s">
        <v>599</v>
      </c>
      <c r="N269" s="130">
        <v>43213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6">
        <v>111</v>
      </c>
      <c r="B270" s="347">
        <v>43192</v>
      </c>
      <c r="C270" s="347"/>
      <c r="D270" s="115" t="s">
        <v>752</v>
      </c>
      <c r="E270" s="350" t="s">
        <v>623</v>
      </c>
      <c r="F270" s="353">
        <v>478.5</v>
      </c>
      <c r="G270" s="350"/>
      <c r="H270" s="350">
        <v>442</v>
      </c>
      <c r="I270" s="356">
        <v>613</v>
      </c>
      <c r="J270" s="383" t="s">
        <v>3403</v>
      </c>
      <c r="K270" s="133">
        <f>H270-F270</f>
        <v>-36.5</v>
      </c>
      <c r="L270" s="134">
        <f>K270/F270</f>
        <v>-7.6280041797283177E-2</v>
      </c>
      <c r="M270" s="135" t="s">
        <v>663</v>
      </c>
      <c r="N270" s="136">
        <v>43762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112</v>
      </c>
      <c r="B271" s="109">
        <v>43194</v>
      </c>
      <c r="C271" s="109"/>
      <c r="D271" s="373" t="s">
        <v>2978</v>
      </c>
      <c r="E271" s="111" t="s">
        <v>623</v>
      </c>
      <c r="F271" s="112">
        <f>141.5-7.3</f>
        <v>134.19999999999999</v>
      </c>
      <c r="G271" s="112"/>
      <c r="H271" s="113">
        <v>77</v>
      </c>
      <c r="I271" s="131">
        <v>180</v>
      </c>
      <c r="J271" s="383" t="s">
        <v>3402</v>
      </c>
      <c r="K271" s="133">
        <f>H271-F271</f>
        <v>-57.199999999999989</v>
      </c>
      <c r="L271" s="134">
        <f>K271/F271</f>
        <v>-0.42622950819672129</v>
      </c>
      <c r="M271" s="135" t="s">
        <v>663</v>
      </c>
      <c r="N271" s="136">
        <v>43522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113</v>
      </c>
      <c r="B272" s="109">
        <v>43209</v>
      </c>
      <c r="C272" s="109"/>
      <c r="D272" s="110" t="s">
        <v>745</v>
      </c>
      <c r="E272" s="111" t="s">
        <v>623</v>
      </c>
      <c r="F272" s="112">
        <v>430</v>
      </c>
      <c r="G272" s="112"/>
      <c r="H272" s="113">
        <v>220</v>
      </c>
      <c r="I272" s="131">
        <v>537</v>
      </c>
      <c r="J272" s="137" t="s">
        <v>746</v>
      </c>
      <c r="K272" s="133">
        <f>H272-F272</f>
        <v>-210</v>
      </c>
      <c r="L272" s="134">
        <f>K272/F272</f>
        <v>-0.48837209302325579</v>
      </c>
      <c r="M272" s="135" t="s">
        <v>663</v>
      </c>
      <c r="N272" s="136">
        <v>43252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7">
        <v>114</v>
      </c>
      <c r="B273" s="158">
        <v>43220</v>
      </c>
      <c r="C273" s="158"/>
      <c r="D273" s="159" t="s">
        <v>394</v>
      </c>
      <c r="E273" s="160" t="s">
        <v>623</v>
      </c>
      <c r="F273" s="162">
        <v>153.5</v>
      </c>
      <c r="G273" s="162"/>
      <c r="H273" s="162">
        <v>196</v>
      </c>
      <c r="I273" s="162">
        <v>196</v>
      </c>
      <c r="J273" s="358" t="s">
        <v>3494</v>
      </c>
      <c r="K273" s="182">
        <f>H273-F273</f>
        <v>42.5</v>
      </c>
      <c r="L273" s="183">
        <f>K273/F273</f>
        <v>0.27687296416938112</v>
      </c>
      <c r="M273" s="161" t="s">
        <v>599</v>
      </c>
      <c r="N273" s="184">
        <v>43605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115</v>
      </c>
      <c r="B274" s="109">
        <v>43306</v>
      </c>
      <c r="C274" s="109"/>
      <c r="D274" s="110" t="s">
        <v>768</v>
      </c>
      <c r="E274" s="111" t="s">
        <v>623</v>
      </c>
      <c r="F274" s="112">
        <v>27.5</v>
      </c>
      <c r="G274" s="112"/>
      <c r="H274" s="113">
        <v>13.1</v>
      </c>
      <c r="I274" s="131">
        <v>60</v>
      </c>
      <c r="J274" s="137" t="s">
        <v>772</v>
      </c>
      <c r="K274" s="133">
        <v>-14.4</v>
      </c>
      <c r="L274" s="134">
        <v>-0.52363636363636401</v>
      </c>
      <c r="M274" s="135" t="s">
        <v>663</v>
      </c>
      <c r="N274" s="136">
        <v>43138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66">
        <v>116</v>
      </c>
      <c r="B275" s="347">
        <v>43318</v>
      </c>
      <c r="C275" s="347"/>
      <c r="D275" s="115" t="s">
        <v>747</v>
      </c>
      <c r="E275" s="350" t="s">
        <v>623</v>
      </c>
      <c r="F275" s="350">
        <v>148.5</v>
      </c>
      <c r="G275" s="350"/>
      <c r="H275" s="350">
        <v>102</v>
      </c>
      <c r="I275" s="356">
        <v>182</v>
      </c>
      <c r="J275" s="137" t="s">
        <v>3493</v>
      </c>
      <c r="K275" s="133">
        <f>H275-F275</f>
        <v>-46.5</v>
      </c>
      <c r="L275" s="134">
        <f>K275/F275</f>
        <v>-0.31313131313131315</v>
      </c>
      <c r="M275" s="135" t="s">
        <v>663</v>
      </c>
      <c r="N275" s="136">
        <v>43661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117</v>
      </c>
      <c r="B276" s="105">
        <v>43335</v>
      </c>
      <c r="C276" s="105"/>
      <c r="D276" s="106" t="s">
        <v>773</v>
      </c>
      <c r="E276" s="107" t="s">
        <v>623</v>
      </c>
      <c r="F276" s="155">
        <v>285</v>
      </c>
      <c r="G276" s="107"/>
      <c r="H276" s="107">
        <v>355</v>
      </c>
      <c r="I276" s="125">
        <v>364</v>
      </c>
      <c r="J276" s="140" t="s">
        <v>774</v>
      </c>
      <c r="K276" s="127">
        <v>70</v>
      </c>
      <c r="L276" s="128">
        <v>0.24561403508771901</v>
      </c>
      <c r="M276" s="129" t="s">
        <v>599</v>
      </c>
      <c r="N276" s="130">
        <v>43455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118</v>
      </c>
      <c r="B277" s="105">
        <v>43341</v>
      </c>
      <c r="C277" s="105"/>
      <c r="D277" s="106" t="s">
        <v>384</v>
      </c>
      <c r="E277" s="107" t="s">
        <v>623</v>
      </c>
      <c r="F277" s="155">
        <v>525</v>
      </c>
      <c r="G277" s="107"/>
      <c r="H277" s="107">
        <v>585</v>
      </c>
      <c r="I277" s="125">
        <v>635</v>
      </c>
      <c r="J277" s="140" t="s">
        <v>748</v>
      </c>
      <c r="K277" s="127">
        <f t="shared" ref="K277:K289" si="152">H277-F277</f>
        <v>60</v>
      </c>
      <c r="L277" s="128">
        <f t="shared" ref="L277:L289" si="153">K277/F277</f>
        <v>0.11428571428571428</v>
      </c>
      <c r="M277" s="129" t="s">
        <v>599</v>
      </c>
      <c r="N277" s="130">
        <v>43662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119</v>
      </c>
      <c r="B278" s="105">
        <v>43395</v>
      </c>
      <c r="C278" s="105"/>
      <c r="D278" s="106" t="s">
        <v>368</v>
      </c>
      <c r="E278" s="107" t="s">
        <v>623</v>
      </c>
      <c r="F278" s="155">
        <v>475</v>
      </c>
      <c r="G278" s="107"/>
      <c r="H278" s="107">
        <v>574</v>
      </c>
      <c r="I278" s="125">
        <v>570</v>
      </c>
      <c r="J278" s="140" t="s">
        <v>682</v>
      </c>
      <c r="K278" s="127">
        <f t="shared" si="152"/>
        <v>99</v>
      </c>
      <c r="L278" s="128">
        <f t="shared" si="153"/>
        <v>0.20842105263157895</v>
      </c>
      <c r="M278" s="129" t="s">
        <v>599</v>
      </c>
      <c r="N278" s="130">
        <v>43403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4">
        <v>120</v>
      </c>
      <c r="B279" s="153">
        <v>43397</v>
      </c>
      <c r="C279" s="153"/>
      <c r="D279" s="400" t="s">
        <v>391</v>
      </c>
      <c r="E279" s="155" t="s">
        <v>623</v>
      </c>
      <c r="F279" s="155">
        <v>707.5</v>
      </c>
      <c r="G279" s="155"/>
      <c r="H279" s="155">
        <v>872</v>
      </c>
      <c r="I279" s="177">
        <v>872</v>
      </c>
      <c r="J279" s="178" t="s">
        <v>682</v>
      </c>
      <c r="K279" s="127">
        <f t="shared" si="152"/>
        <v>164.5</v>
      </c>
      <c r="L279" s="179">
        <f t="shared" si="153"/>
        <v>0.23250883392226149</v>
      </c>
      <c r="M279" s="180" t="s">
        <v>599</v>
      </c>
      <c r="N279" s="181">
        <v>43482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4">
        <v>121</v>
      </c>
      <c r="B280" s="153">
        <v>43398</v>
      </c>
      <c r="C280" s="153"/>
      <c r="D280" s="400" t="s">
        <v>348</v>
      </c>
      <c r="E280" s="155" t="s">
        <v>623</v>
      </c>
      <c r="F280" s="155">
        <v>162</v>
      </c>
      <c r="G280" s="155"/>
      <c r="H280" s="155">
        <v>204</v>
      </c>
      <c r="I280" s="177">
        <v>209</v>
      </c>
      <c r="J280" s="178" t="s">
        <v>3492</v>
      </c>
      <c r="K280" s="127">
        <f t="shared" si="152"/>
        <v>42</v>
      </c>
      <c r="L280" s="179">
        <f t="shared" si="153"/>
        <v>0.25925925925925924</v>
      </c>
      <c r="M280" s="180" t="s">
        <v>599</v>
      </c>
      <c r="N280" s="181">
        <v>43539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5">
        <v>122</v>
      </c>
      <c r="B281" s="206">
        <v>43399</v>
      </c>
      <c r="C281" s="206"/>
      <c r="D281" s="154" t="s">
        <v>495</v>
      </c>
      <c r="E281" s="207" t="s">
        <v>623</v>
      </c>
      <c r="F281" s="207">
        <v>240</v>
      </c>
      <c r="G281" s="207"/>
      <c r="H281" s="207">
        <v>297</v>
      </c>
      <c r="I281" s="231">
        <v>297</v>
      </c>
      <c r="J281" s="178" t="s">
        <v>682</v>
      </c>
      <c r="K281" s="232">
        <f t="shared" si="152"/>
        <v>57</v>
      </c>
      <c r="L281" s="233">
        <f t="shared" si="153"/>
        <v>0.23749999999999999</v>
      </c>
      <c r="M281" s="234" t="s">
        <v>599</v>
      </c>
      <c r="N281" s="235">
        <v>43417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123</v>
      </c>
      <c r="B282" s="105">
        <v>43439</v>
      </c>
      <c r="C282" s="105"/>
      <c r="D282" s="147" t="s">
        <v>749</v>
      </c>
      <c r="E282" s="107" t="s">
        <v>623</v>
      </c>
      <c r="F282" s="107">
        <v>202.5</v>
      </c>
      <c r="G282" s="107"/>
      <c r="H282" s="107">
        <v>255</v>
      </c>
      <c r="I282" s="125">
        <v>252</v>
      </c>
      <c r="J282" s="140" t="s">
        <v>682</v>
      </c>
      <c r="K282" s="127">
        <f t="shared" si="152"/>
        <v>52.5</v>
      </c>
      <c r="L282" s="128">
        <f t="shared" si="153"/>
        <v>0.25925925925925924</v>
      </c>
      <c r="M282" s="129" t="s">
        <v>599</v>
      </c>
      <c r="N282" s="130">
        <v>43542</v>
      </c>
      <c r="O282" s="57"/>
      <c r="P282" s="16"/>
      <c r="Q282" s="16"/>
      <c r="R282" s="93" t="s">
        <v>751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5">
        <v>124</v>
      </c>
      <c r="B283" s="206">
        <v>43465</v>
      </c>
      <c r="C283" s="105"/>
      <c r="D283" s="400" t="s">
        <v>423</v>
      </c>
      <c r="E283" s="207" t="s">
        <v>623</v>
      </c>
      <c r="F283" s="207">
        <v>710</v>
      </c>
      <c r="G283" s="207"/>
      <c r="H283" s="207">
        <v>866</v>
      </c>
      <c r="I283" s="231">
        <v>866</v>
      </c>
      <c r="J283" s="178" t="s">
        <v>682</v>
      </c>
      <c r="K283" s="127">
        <f t="shared" si="152"/>
        <v>156</v>
      </c>
      <c r="L283" s="128">
        <f t="shared" si="153"/>
        <v>0.21971830985915494</v>
      </c>
      <c r="M283" s="129" t="s">
        <v>599</v>
      </c>
      <c r="N283" s="361">
        <v>43553</v>
      </c>
      <c r="O283" s="57"/>
      <c r="P283" s="16"/>
      <c r="Q283" s="16"/>
      <c r="R283" s="17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5">
        <v>125</v>
      </c>
      <c r="B284" s="206">
        <v>43522</v>
      </c>
      <c r="C284" s="206"/>
      <c r="D284" s="400" t="s">
        <v>141</v>
      </c>
      <c r="E284" s="207" t="s">
        <v>623</v>
      </c>
      <c r="F284" s="207">
        <v>337.25</v>
      </c>
      <c r="G284" s="207"/>
      <c r="H284" s="207">
        <v>398.5</v>
      </c>
      <c r="I284" s="231">
        <v>411</v>
      </c>
      <c r="J284" s="140" t="s">
        <v>3491</v>
      </c>
      <c r="K284" s="127">
        <f t="shared" si="152"/>
        <v>61.25</v>
      </c>
      <c r="L284" s="128">
        <f t="shared" si="153"/>
        <v>0.1816160118606375</v>
      </c>
      <c r="M284" s="129" t="s">
        <v>599</v>
      </c>
      <c r="N284" s="361">
        <v>43760</v>
      </c>
      <c r="O284" s="57"/>
      <c r="P284" s="16"/>
      <c r="Q284" s="16"/>
      <c r="R284" s="93" t="s">
        <v>751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68">
        <v>126</v>
      </c>
      <c r="B285" s="163">
        <v>43559</v>
      </c>
      <c r="C285" s="163"/>
      <c r="D285" s="164" t="s">
        <v>410</v>
      </c>
      <c r="E285" s="165" t="s">
        <v>623</v>
      </c>
      <c r="F285" s="165">
        <v>130</v>
      </c>
      <c r="G285" s="165"/>
      <c r="H285" s="165">
        <v>65</v>
      </c>
      <c r="I285" s="185">
        <v>158</v>
      </c>
      <c r="J285" s="137" t="s">
        <v>750</v>
      </c>
      <c r="K285" s="133">
        <f t="shared" si="152"/>
        <v>-65</v>
      </c>
      <c r="L285" s="134">
        <f t="shared" si="153"/>
        <v>-0.5</v>
      </c>
      <c r="M285" s="135" t="s">
        <v>663</v>
      </c>
      <c r="N285" s="136">
        <v>43726</v>
      </c>
      <c r="O285" s="57"/>
      <c r="P285" s="16"/>
      <c r="Q285" s="16"/>
      <c r="R285" s="17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69">
        <v>127</v>
      </c>
      <c r="B286" s="186">
        <v>43017</v>
      </c>
      <c r="C286" s="186"/>
      <c r="D286" s="187" t="s">
        <v>169</v>
      </c>
      <c r="E286" s="188" t="s">
        <v>623</v>
      </c>
      <c r="F286" s="189">
        <v>141.5</v>
      </c>
      <c r="G286" s="190"/>
      <c r="H286" s="190">
        <v>183.5</v>
      </c>
      <c r="I286" s="190">
        <v>210</v>
      </c>
      <c r="J286" s="217" t="s">
        <v>3440</v>
      </c>
      <c r="K286" s="218">
        <f t="shared" si="152"/>
        <v>42</v>
      </c>
      <c r="L286" s="219">
        <f t="shared" si="153"/>
        <v>0.29681978798586572</v>
      </c>
      <c r="M286" s="189" t="s">
        <v>599</v>
      </c>
      <c r="N286" s="220">
        <v>43042</v>
      </c>
      <c r="O286" s="57"/>
      <c r="P286" s="16"/>
      <c r="Q286" s="16"/>
      <c r="R286" s="93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8">
        <v>128</v>
      </c>
      <c r="B287" s="163">
        <v>43074</v>
      </c>
      <c r="C287" s="163"/>
      <c r="D287" s="164" t="s">
        <v>303</v>
      </c>
      <c r="E287" s="165" t="s">
        <v>623</v>
      </c>
      <c r="F287" s="166">
        <v>172</v>
      </c>
      <c r="G287" s="165"/>
      <c r="H287" s="165">
        <v>155.25</v>
      </c>
      <c r="I287" s="185">
        <v>230</v>
      </c>
      <c r="J287" s="383" t="s">
        <v>3400</v>
      </c>
      <c r="K287" s="133">
        <f t="shared" ref="K287" si="154">H287-F287</f>
        <v>-16.75</v>
      </c>
      <c r="L287" s="134">
        <f t="shared" ref="L287" si="155">K287/F287</f>
        <v>-9.7383720930232565E-2</v>
      </c>
      <c r="M287" s="135" t="s">
        <v>663</v>
      </c>
      <c r="N287" s="136">
        <v>43787</v>
      </c>
      <c r="O287" s="57"/>
      <c r="P287" s="16"/>
      <c r="Q287" s="16"/>
      <c r="R287" s="17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69">
        <v>129</v>
      </c>
      <c r="B288" s="186">
        <v>43398</v>
      </c>
      <c r="C288" s="186"/>
      <c r="D288" s="187" t="s">
        <v>104</v>
      </c>
      <c r="E288" s="188" t="s">
        <v>623</v>
      </c>
      <c r="F288" s="190">
        <v>698.5</v>
      </c>
      <c r="G288" s="190"/>
      <c r="H288" s="190">
        <v>850</v>
      </c>
      <c r="I288" s="190">
        <v>890</v>
      </c>
      <c r="J288" s="221" t="s">
        <v>3488</v>
      </c>
      <c r="K288" s="218">
        <f t="shared" si="152"/>
        <v>151.5</v>
      </c>
      <c r="L288" s="219">
        <f t="shared" si="153"/>
        <v>0.21689334287759485</v>
      </c>
      <c r="M288" s="189" t="s">
        <v>599</v>
      </c>
      <c r="N288" s="220">
        <v>43453</v>
      </c>
      <c r="O288" s="57"/>
      <c r="P288" s="16"/>
      <c r="Q288" s="16"/>
      <c r="R288" s="17" t="s">
        <v>751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5">
        <v>130</v>
      </c>
      <c r="B289" s="158">
        <v>42877</v>
      </c>
      <c r="C289" s="158"/>
      <c r="D289" s="159" t="s">
        <v>383</v>
      </c>
      <c r="E289" s="160" t="s">
        <v>623</v>
      </c>
      <c r="F289" s="161">
        <v>127.6</v>
      </c>
      <c r="G289" s="162"/>
      <c r="H289" s="162">
        <v>138</v>
      </c>
      <c r="I289" s="162">
        <v>190</v>
      </c>
      <c r="J289" s="384" t="s">
        <v>3404</v>
      </c>
      <c r="K289" s="182">
        <f t="shared" si="152"/>
        <v>10.400000000000006</v>
      </c>
      <c r="L289" s="183">
        <f t="shared" si="153"/>
        <v>8.1504702194357417E-2</v>
      </c>
      <c r="M289" s="161" t="s">
        <v>599</v>
      </c>
      <c r="N289" s="184">
        <v>43774</v>
      </c>
      <c r="O289" s="57"/>
      <c r="P289" s="16"/>
      <c r="Q289" s="16"/>
      <c r="R289" s="93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0">
        <v>131</v>
      </c>
      <c r="B290" s="194">
        <v>43158</v>
      </c>
      <c r="C290" s="194"/>
      <c r="D290" s="191" t="s">
        <v>754</v>
      </c>
      <c r="E290" s="195" t="s">
        <v>623</v>
      </c>
      <c r="F290" s="196">
        <v>317</v>
      </c>
      <c r="G290" s="195"/>
      <c r="H290" s="195"/>
      <c r="I290" s="224">
        <v>398</v>
      </c>
      <c r="J290" s="237" t="s">
        <v>601</v>
      </c>
      <c r="K290" s="193"/>
      <c r="L290" s="192"/>
      <c r="M290" s="223" t="s">
        <v>601</v>
      </c>
      <c r="N290" s="222"/>
      <c r="O290" s="57"/>
      <c r="P290" s="16"/>
      <c r="Q290" s="16"/>
      <c r="R290" s="341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68">
        <v>132</v>
      </c>
      <c r="B291" s="163">
        <v>43164</v>
      </c>
      <c r="C291" s="163"/>
      <c r="D291" s="164" t="s">
        <v>135</v>
      </c>
      <c r="E291" s="165" t="s">
        <v>623</v>
      </c>
      <c r="F291" s="166">
        <f>510-14.4</f>
        <v>495.6</v>
      </c>
      <c r="G291" s="165"/>
      <c r="H291" s="165">
        <v>350</v>
      </c>
      <c r="I291" s="185">
        <v>672</v>
      </c>
      <c r="J291" s="383" t="s">
        <v>3461</v>
      </c>
      <c r="K291" s="133">
        <f t="shared" ref="K291" si="156">H291-F291</f>
        <v>-145.60000000000002</v>
      </c>
      <c r="L291" s="134">
        <f t="shared" ref="L291" si="157">K291/F291</f>
        <v>-0.29378531073446329</v>
      </c>
      <c r="M291" s="135" t="s">
        <v>663</v>
      </c>
      <c r="N291" s="136">
        <v>43887</v>
      </c>
      <c r="O291" s="57"/>
      <c r="P291" s="16"/>
      <c r="Q291" s="16"/>
      <c r="R291" s="17" t="s">
        <v>751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68">
        <v>133</v>
      </c>
      <c r="B292" s="163">
        <v>43237</v>
      </c>
      <c r="C292" s="163"/>
      <c r="D292" s="164" t="s">
        <v>489</v>
      </c>
      <c r="E292" s="165" t="s">
        <v>623</v>
      </c>
      <c r="F292" s="166">
        <v>230.3</v>
      </c>
      <c r="G292" s="165"/>
      <c r="H292" s="165">
        <v>102.5</v>
      </c>
      <c r="I292" s="185">
        <v>348</v>
      </c>
      <c r="J292" s="383" t="s">
        <v>3482</v>
      </c>
      <c r="K292" s="133">
        <f t="shared" ref="K292" si="158">H292-F292</f>
        <v>-127.80000000000001</v>
      </c>
      <c r="L292" s="134">
        <f t="shared" ref="L292" si="159">K292/F292</f>
        <v>-0.55492835432045162</v>
      </c>
      <c r="M292" s="135" t="s">
        <v>663</v>
      </c>
      <c r="N292" s="136">
        <v>43896</v>
      </c>
      <c r="O292" s="57"/>
      <c r="P292" s="16"/>
      <c r="Q292" s="16"/>
      <c r="R292" s="343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4">
        <v>134</v>
      </c>
      <c r="B293" s="197">
        <v>43258</v>
      </c>
      <c r="C293" s="197"/>
      <c r="D293" s="200" t="s">
        <v>449</v>
      </c>
      <c r="E293" s="198" t="s">
        <v>623</v>
      </c>
      <c r="F293" s="196">
        <f>342.5-5.1</f>
        <v>337.4</v>
      </c>
      <c r="G293" s="198"/>
      <c r="H293" s="198"/>
      <c r="I293" s="225">
        <v>439</v>
      </c>
      <c r="J293" s="237" t="s">
        <v>601</v>
      </c>
      <c r="K293" s="227"/>
      <c r="L293" s="228"/>
      <c r="M293" s="226" t="s">
        <v>601</v>
      </c>
      <c r="N293" s="229"/>
      <c r="O293" s="57"/>
      <c r="P293" s="16"/>
      <c r="Q293" s="16"/>
      <c r="R293" s="341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4">
        <v>135</v>
      </c>
      <c r="B294" s="197">
        <v>43285</v>
      </c>
      <c r="C294" s="197"/>
      <c r="D294" s="201" t="s">
        <v>49</v>
      </c>
      <c r="E294" s="198" t="s">
        <v>623</v>
      </c>
      <c r="F294" s="196">
        <f>127.5-5.53</f>
        <v>121.97</v>
      </c>
      <c r="G294" s="198"/>
      <c r="H294" s="198"/>
      <c r="I294" s="225">
        <v>170</v>
      </c>
      <c r="J294" s="237" t="s">
        <v>601</v>
      </c>
      <c r="K294" s="227"/>
      <c r="L294" s="228"/>
      <c r="M294" s="226" t="s">
        <v>601</v>
      </c>
      <c r="N294" s="229"/>
      <c r="O294" s="57"/>
      <c r="P294" s="16"/>
      <c r="Q294" s="16"/>
      <c r="R294" s="17" t="s">
        <v>751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68">
        <v>136</v>
      </c>
      <c r="B295" s="163">
        <v>43294</v>
      </c>
      <c r="C295" s="163"/>
      <c r="D295" s="164" t="s">
        <v>243</v>
      </c>
      <c r="E295" s="165" t="s">
        <v>623</v>
      </c>
      <c r="F295" s="166">
        <v>46.5</v>
      </c>
      <c r="G295" s="165"/>
      <c r="H295" s="165">
        <v>17</v>
      </c>
      <c r="I295" s="185">
        <v>59</v>
      </c>
      <c r="J295" s="383" t="s">
        <v>3460</v>
      </c>
      <c r="K295" s="133">
        <f t="shared" ref="K295" si="160">H295-F295</f>
        <v>-29.5</v>
      </c>
      <c r="L295" s="134">
        <f t="shared" ref="L295" si="161">K295/F295</f>
        <v>-0.63440860215053763</v>
      </c>
      <c r="M295" s="135" t="s">
        <v>663</v>
      </c>
      <c r="N295" s="136">
        <v>43887</v>
      </c>
      <c r="O295" s="57"/>
      <c r="P295" s="16"/>
      <c r="Q295" s="16"/>
      <c r="R295" s="17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70">
        <v>137</v>
      </c>
      <c r="B296" s="194">
        <v>43396</v>
      </c>
      <c r="C296" s="194"/>
      <c r="D296" s="201" t="s">
        <v>425</v>
      </c>
      <c r="E296" s="198" t="s">
        <v>623</v>
      </c>
      <c r="F296" s="199">
        <v>156.5</v>
      </c>
      <c r="G296" s="198"/>
      <c r="H296" s="198"/>
      <c r="I296" s="225">
        <v>191</v>
      </c>
      <c r="J296" s="237" t="s">
        <v>601</v>
      </c>
      <c r="K296" s="227"/>
      <c r="L296" s="228"/>
      <c r="M296" s="226" t="s">
        <v>601</v>
      </c>
      <c r="N296" s="229"/>
      <c r="O296" s="57"/>
      <c r="P296" s="16"/>
      <c r="Q296" s="16"/>
      <c r="R296" s="17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70">
        <v>138</v>
      </c>
      <c r="B297" s="194">
        <v>43439</v>
      </c>
      <c r="C297" s="194"/>
      <c r="D297" s="201" t="s">
        <v>330</v>
      </c>
      <c r="E297" s="198" t="s">
        <v>623</v>
      </c>
      <c r="F297" s="199">
        <v>259.5</v>
      </c>
      <c r="G297" s="198"/>
      <c r="H297" s="198"/>
      <c r="I297" s="225">
        <v>321</v>
      </c>
      <c r="J297" s="237" t="s">
        <v>601</v>
      </c>
      <c r="K297" s="227"/>
      <c r="L297" s="228"/>
      <c r="M297" s="226" t="s">
        <v>601</v>
      </c>
      <c r="N297" s="229"/>
      <c r="O297" s="16"/>
      <c r="P297" s="16"/>
      <c r="Q297" s="16"/>
      <c r="R297" s="17" t="s">
        <v>751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68">
        <v>139</v>
      </c>
      <c r="B298" s="163">
        <v>43439</v>
      </c>
      <c r="C298" s="163"/>
      <c r="D298" s="164" t="s">
        <v>775</v>
      </c>
      <c r="E298" s="165" t="s">
        <v>623</v>
      </c>
      <c r="F298" s="165">
        <v>715</v>
      </c>
      <c r="G298" s="165"/>
      <c r="H298" s="165">
        <v>445</v>
      </c>
      <c r="I298" s="185">
        <v>840</v>
      </c>
      <c r="J298" s="137" t="s">
        <v>2994</v>
      </c>
      <c r="K298" s="133">
        <f t="shared" ref="K298:K301" si="162">H298-F298</f>
        <v>-270</v>
      </c>
      <c r="L298" s="134">
        <f t="shared" ref="L298:L301" si="163">K298/F298</f>
        <v>-0.3776223776223776</v>
      </c>
      <c r="M298" s="135" t="s">
        <v>663</v>
      </c>
      <c r="N298" s="136">
        <v>43800</v>
      </c>
      <c r="O298" s="57"/>
      <c r="P298" s="16"/>
      <c r="Q298" s="16"/>
      <c r="R298" s="17" t="s">
        <v>751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5">
        <v>140</v>
      </c>
      <c r="B299" s="206">
        <v>43469</v>
      </c>
      <c r="C299" s="206"/>
      <c r="D299" s="154" t="s">
        <v>145</v>
      </c>
      <c r="E299" s="207" t="s">
        <v>623</v>
      </c>
      <c r="F299" s="207">
        <v>875</v>
      </c>
      <c r="G299" s="207"/>
      <c r="H299" s="207">
        <v>1165</v>
      </c>
      <c r="I299" s="231">
        <v>1185</v>
      </c>
      <c r="J299" s="140" t="s">
        <v>3489</v>
      </c>
      <c r="K299" s="127">
        <f t="shared" si="162"/>
        <v>290</v>
      </c>
      <c r="L299" s="128">
        <f t="shared" si="163"/>
        <v>0.33142857142857141</v>
      </c>
      <c r="M299" s="129" t="s">
        <v>599</v>
      </c>
      <c r="N299" s="361">
        <v>43847</v>
      </c>
      <c r="O299" s="57"/>
      <c r="P299" s="16"/>
      <c r="Q299" s="16"/>
      <c r="R299" s="343" t="s">
        <v>751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5">
        <v>141</v>
      </c>
      <c r="B300" s="206">
        <v>43559</v>
      </c>
      <c r="C300" s="206"/>
      <c r="D300" s="400" t="s">
        <v>345</v>
      </c>
      <c r="E300" s="207" t="s">
        <v>623</v>
      </c>
      <c r="F300" s="207">
        <f>387-14.63</f>
        <v>372.37</v>
      </c>
      <c r="G300" s="207"/>
      <c r="H300" s="207">
        <v>490</v>
      </c>
      <c r="I300" s="231">
        <v>490</v>
      </c>
      <c r="J300" s="140" t="s">
        <v>682</v>
      </c>
      <c r="K300" s="127">
        <f t="shared" si="162"/>
        <v>117.63</v>
      </c>
      <c r="L300" s="128">
        <f t="shared" si="163"/>
        <v>0.31589548030185027</v>
      </c>
      <c r="M300" s="129" t="s">
        <v>599</v>
      </c>
      <c r="N300" s="361">
        <v>43850</v>
      </c>
      <c r="O300" s="57"/>
      <c r="P300" s="16"/>
      <c r="Q300" s="16"/>
      <c r="R300" s="343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68">
        <v>142</v>
      </c>
      <c r="B301" s="163">
        <v>43578</v>
      </c>
      <c r="C301" s="163"/>
      <c r="D301" s="164" t="s">
        <v>776</v>
      </c>
      <c r="E301" s="165" t="s">
        <v>600</v>
      </c>
      <c r="F301" s="165">
        <v>220</v>
      </c>
      <c r="G301" s="165"/>
      <c r="H301" s="165">
        <v>127.5</v>
      </c>
      <c r="I301" s="185">
        <v>284</v>
      </c>
      <c r="J301" s="383" t="s">
        <v>3483</v>
      </c>
      <c r="K301" s="133">
        <f t="shared" si="162"/>
        <v>-92.5</v>
      </c>
      <c r="L301" s="134">
        <f t="shared" si="163"/>
        <v>-0.42045454545454547</v>
      </c>
      <c r="M301" s="135" t="s">
        <v>663</v>
      </c>
      <c r="N301" s="136">
        <v>43896</v>
      </c>
      <c r="O301" s="57"/>
      <c r="P301" s="16"/>
      <c r="Q301" s="16"/>
      <c r="R301" s="17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5">
        <v>143</v>
      </c>
      <c r="B302" s="206">
        <v>43622</v>
      </c>
      <c r="C302" s="206"/>
      <c r="D302" s="400" t="s">
        <v>496</v>
      </c>
      <c r="E302" s="207" t="s">
        <v>600</v>
      </c>
      <c r="F302" s="207">
        <v>332.8</v>
      </c>
      <c r="G302" s="207"/>
      <c r="H302" s="207">
        <v>405</v>
      </c>
      <c r="I302" s="231">
        <v>419</v>
      </c>
      <c r="J302" s="140" t="s">
        <v>3490</v>
      </c>
      <c r="K302" s="127">
        <f t="shared" ref="K302" si="164">H302-F302</f>
        <v>72.199999999999989</v>
      </c>
      <c r="L302" s="128">
        <f t="shared" ref="L302" si="165">K302/F302</f>
        <v>0.21694711538461534</v>
      </c>
      <c r="M302" s="129" t="s">
        <v>599</v>
      </c>
      <c r="N302" s="361">
        <v>43860</v>
      </c>
      <c r="O302" s="57"/>
      <c r="P302" s="16"/>
      <c r="Q302" s="16"/>
      <c r="R302" s="17" t="s">
        <v>753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143">
        <v>144</v>
      </c>
      <c r="B303" s="142">
        <v>43641</v>
      </c>
      <c r="C303" s="142"/>
      <c r="D303" s="143" t="s">
        <v>139</v>
      </c>
      <c r="E303" s="144" t="s">
        <v>623</v>
      </c>
      <c r="F303" s="145">
        <v>386</v>
      </c>
      <c r="G303" s="146"/>
      <c r="H303" s="146">
        <v>395</v>
      </c>
      <c r="I303" s="146">
        <v>452</v>
      </c>
      <c r="J303" s="169" t="s">
        <v>3405</v>
      </c>
      <c r="K303" s="170">
        <f t="shared" ref="K303" si="166">H303-F303</f>
        <v>9</v>
      </c>
      <c r="L303" s="171">
        <f t="shared" ref="L303" si="167">K303/F303</f>
        <v>2.3316062176165803E-2</v>
      </c>
      <c r="M303" s="172" t="s">
        <v>708</v>
      </c>
      <c r="N303" s="173">
        <v>43868</v>
      </c>
      <c r="O303" s="16"/>
      <c r="P303" s="16"/>
      <c r="Q303" s="16"/>
      <c r="R303" s="17" t="s">
        <v>753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1">
        <v>145</v>
      </c>
      <c r="B304" s="194">
        <v>43707</v>
      </c>
      <c r="C304" s="194"/>
      <c r="D304" s="201" t="s">
        <v>260</v>
      </c>
      <c r="E304" s="198" t="s">
        <v>623</v>
      </c>
      <c r="F304" s="198" t="s">
        <v>755</v>
      </c>
      <c r="G304" s="198"/>
      <c r="H304" s="198"/>
      <c r="I304" s="225">
        <v>190</v>
      </c>
      <c r="J304" s="237" t="s">
        <v>601</v>
      </c>
      <c r="K304" s="227"/>
      <c r="L304" s="228"/>
      <c r="M304" s="357" t="s">
        <v>601</v>
      </c>
      <c r="N304" s="229"/>
      <c r="O304" s="16"/>
      <c r="P304" s="16"/>
      <c r="Q304" s="16"/>
      <c r="R304" s="343" t="s">
        <v>751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5">
        <v>146</v>
      </c>
      <c r="B305" s="206">
        <v>43731</v>
      </c>
      <c r="C305" s="206"/>
      <c r="D305" s="154" t="s">
        <v>440</v>
      </c>
      <c r="E305" s="207" t="s">
        <v>623</v>
      </c>
      <c r="F305" s="207">
        <v>235</v>
      </c>
      <c r="G305" s="207"/>
      <c r="H305" s="207">
        <v>295</v>
      </c>
      <c r="I305" s="231">
        <v>296</v>
      </c>
      <c r="J305" s="140" t="s">
        <v>3147</v>
      </c>
      <c r="K305" s="127">
        <f t="shared" ref="K305" si="168">H305-F305</f>
        <v>60</v>
      </c>
      <c r="L305" s="128">
        <f t="shared" ref="L305" si="169">K305/F305</f>
        <v>0.25531914893617019</v>
      </c>
      <c r="M305" s="129" t="s">
        <v>599</v>
      </c>
      <c r="N305" s="361">
        <v>43844</v>
      </c>
      <c r="O305" s="57"/>
      <c r="P305" s="16"/>
      <c r="Q305" s="16"/>
      <c r="R305" s="17" t="s">
        <v>753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5">
        <v>147</v>
      </c>
      <c r="B306" s="206">
        <v>43752</v>
      </c>
      <c r="C306" s="206"/>
      <c r="D306" s="154" t="s">
        <v>2977</v>
      </c>
      <c r="E306" s="207" t="s">
        <v>623</v>
      </c>
      <c r="F306" s="207">
        <v>277.5</v>
      </c>
      <c r="G306" s="207"/>
      <c r="H306" s="207">
        <v>333</v>
      </c>
      <c r="I306" s="231">
        <v>333</v>
      </c>
      <c r="J306" s="140" t="s">
        <v>3148</v>
      </c>
      <c r="K306" s="127">
        <f t="shared" ref="K306" si="170">H306-F306</f>
        <v>55.5</v>
      </c>
      <c r="L306" s="128">
        <f t="shared" ref="L306" si="171">K306/F306</f>
        <v>0.2</v>
      </c>
      <c r="M306" s="129" t="s">
        <v>599</v>
      </c>
      <c r="N306" s="361">
        <v>43846</v>
      </c>
      <c r="O306" s="57"/>
      <c r="P306" s="16"/>
      <c r="Q306" s="16"/>
      <c r="R306" s="343" t="s">
        <v>751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5">
        <v>148</v>
      </c>
      <c r="B307" s="206">
        <v>43752</v>
      </c>
      <c r="C307" s="206"/>
      <c r="D307" s="154" t="s">
        <v>2976</v>
      </c>
      <c r="E307" s="207" t="s">
        <v>623</v>
      </c>
      <c r="F307" s="207">
        <v>930</v>
      </c>
      <c r="G307" s="207"/>
      <c r="H307" s="207">
        <v>1165</v>
      </c>
      <c r="I307" s="231">
        <v>1200</v>
      </c>
      <c r="J307" s="140" t="s">
        <v>3150</v>
      </c>
      <c r="K307" s="127">
        <f t="shared" ref="K307" si="172">H307-F307</f>
        <v>235</v>
      </c>
      <c r="L307" s="128">
        <f t="shared" ref="L307" si="173">K307/F307</f>
        <v>0.25268817204301075</v>
      </c>
      <c r="M307" s="129" t="s">
        <v>599</v>
      </c>
      <c r="N307" s="361">
        <v>43847</v>
      </c>
      <c r="O307" s="57"/>
      <c r="P307" s="16"/>
      <c r="Q307" s="16"/>
      <c r="R307" s="343" t="s">
        <v>753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370">
        <v>149</v>
      </c>
      <c r="B308" s="346">
        <v>43753</v>
      </c>
      <c r="C308" s="211"/>
      <c r="D308" s="372" t="s">
        <v>2975</v>
      </c>
      <c r="E308" s="349" t="s">
        <v>623</v>
      </c>
      <c r="F308" s="352">
        <v>111</v>
      </c>
      <c r="G308" s="349"/>
      <c r="H308" s="349"/>
      <c r="I308" s="355">
        <v>141</v>
      </c>
      <c r="J308" s="237" t="s">
        <v>601</v>
      </c>
      <c r="K308" s="237"/>
      <c r="L308" s="122"/>
      <c r="M308" s="360" t="s">
        <v>601</v>
      </c>
      <c r="N308" s="239"/>
      <c r="O308" s="16"/>
      <c r="P308" s="16"/>
      <c r="Q308" s="16"/>
      <c r="R308" s="343" t="s">
        <v>753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5">
        <v>150</v>
      </c>
      <c r="B309" s="206">
        <v>43753</v>
      </c>
      <c r="C309" s="206"/>
      <c r="D309" s="154" t="s">
        <v>2974</v>
      </c>
      <c r="E309" s="207" t="s">
        <v>623</v>
      </c>
      <c r="F309" s="208">
        <v>296</v>
      </c>
      <c r="G309" s="207"/>
      <c r="H309" s="207">
        <v>370</v>
      </c>
      <c r="I309" s="231">
        <v>370</v>
      </c>
      <c r="J309" s="140" t="s">
        <v>682</v>
      </c>
      <c r="K309" s="127">
        <f t="shared" ref="K309" si="174">H309-F309</f>
        <v>74</v>
      </c>
      <c r="L309" s="128">
        <f t="shared" ref="L309" si="175">K309/F309</f>
        <v>0.25</v>
      </c>
      <c r="M309" s="129" t="s">
        <v>599</v>
      </c>
      <c r="N309" s="361">
        <v>43853</v>
      </c>
      <c r="O309" s="57"/>
      <c r="P309" s="16"/>
      <c r="Q309" s="16"/>
      <c r="R309" s="343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71">
        <v>151</v>
      </c>
      <c r="B310" s="210">
        <v>43754</v>
      </c>
      <c r="C310" s="210"/>
      <c r="D310" s="191" t="s">
        <v>2973</v>
      </c>
      <c r="E310" s="348" t="s">
        <v>623</v>
      </c>
      <c r="F310" s="351" t="s">
        <v>2939</v>
      </c>
      <c r="G310" s="348"/>
      <c r="H310" s="348"/>
      <c r="I310" s="354">
        <v>344</v>
      </c>
      <c r="J310" s="237" t="s">
        <v>601</v>
      </c>
      <c r="K310" s="240"/>
      <c r="L310" s="359"/>
      <c r="M310" s="342" t="s">
        <v>601</v>
      </c>
      <c r="N310" s="362"/>
      <c r="O310" s="16"/>
      <c r="P310" s="16"/>
      <c r="Q310" s="16"/>
      <c r="R310" s="343" t="s">
        <v>753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45">
        <v>152</v>
      </c>
      <c r="B311" s="211">
        <v>43832</v>
      </c>
      <c r="C311" s="211"/>
      <c r="D311" s="215" t="s">
        <v>2253</v>
      </c>
      <c r="E311" s="212" t="s">
        <v>623</v>
      </c>
      <c r="F311" s="213" t="s">
        <v>3135</v>
      </c>
      <c r="G311" s="212"/>
      <c r="H311" s="212"/>
      <c r="I311" s="236">
        <v>590</v>
      </c>
      <c r="J311" s="237" t="s">
        <v>601</v>
      </c>
      <c r="K311" s="237"/>
      <c r="L311" s="122"/>
      <c r="M311" s="342" t="s">
        <v>601</v>
      </c>
      <c r="N311" s="239"/>
      <c r="O311" s="16"/>
      <c r="P311" s="16"/>
      <c r="Q311" s="16"/>
      <c r="R311" s="343" t="s">
        <v>753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5">
        <v>153</v>
      </c>
      <c r="B312" s="206">
        <v>43966</v>
      </c>
      <c r="C312" s="206"/>
      <c r="D312" s="154" t="s">
        <v>65</v>
      </c>
      <c r="E312" s="207" t="s">
        <v>623</v>
      </c>
      <c r="F312" s="208">
        <v>67.5</v>
      </c>
      <c r="G312" s="207"/>
      <c r="H312" s="207">
        <v>86</v>
      </c>
      <c r="I312" s="231">
        <v>86</v>
      </c>
      <c r="J312" s="140" t="s">
        <v>3628</v>
      </c>
      <c r="K312" s="127">
        <f t="shared" ref="K312" si="176">H312-F312</f>
        <v>18.5</v>
      </c>
      <c r="L312" s="128">
        <f t="shared" ref="L312" si="177">K312/F312</f>
        <v>0.27407407407407408</v>
      </c>
      <c r="M312" s="129" t="s">
        <v>599</v>
      </c>
      <c r="N312" s="361">
        <v>44008</v>
      </c>
      <c r="O312" s="57"/>
      <c r="P312" s="16"/>
      <c r="Q312" s="16"/>
      <c r="R312" s="343" t="s">
        <v>753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9">
        <v>154</v>
      </c>
      <c r="B313" s="211">
        <v>44035</v>
      </c>
      <c r="C313" s="211"/>
      <c r="D313" s="215" t="s">
        <v>495</v>
      </c>
      <c r="E313" s="212" t="s">
        <v>623</v>
      </c>
      <c r="F313" s="213" t="s">
        <v>3631</v>
      </c>
      <c r="G313" s="212"/>
      <c r="H313" s="212"/>
      <c r="I313" s="236">
        <v>296</v>
      </c>
      <c r="J313" s="237" t="s">
        <v>601</v>
      </c>
      <c r="K313" s="237"/>
      <c r="L313" s="122"/>
      <c r="M313" s="238"/>
      <c r="N313" s="239"/>
      <c r="O313" s="16"/>
      <c r="P313" s="16"/>
      <c r="Q313" s="16"/>
      <c r="R313" s="343" t="s">
        <v>753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9">
        <v>155</v>
      </c>
      <c r="B314" s="211">
        <v>44092</v>
      </c>
      <c r="C314" s="211"/>
      <c r="D314" s="215" t="s">
        <v>416</v>
      </c>
      <c r="E314" s="212" t="s">
        <v>623</v>
      </c>
      <c r="F314" s="213" t="s">
        <v>3636</v>
      </c>
      <c r="G314" s="212"/>
      <c r="H314" s="212"/>
      <c r="I314" s="236">
        <v>248</v>
      </c>
      <c r="J314" s="237" t="s">
        <v>601</v>
      </c>
      <c r="K314" s="237"/>
      <c r="L314" s="122"/>
      <c r="M314" s="238"/>
      <c r="N314" s="239"/>
      <c r="O314" s="16"/>
      <c r="P314" s="16"/>
      <c r="Q314" s="16"/>
      <c r="R314" s="343" t="s">
        <v>753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69">
        <v>156</v>
      </c>
      <c r="B315" s="186">
        <v>44140</v>
      </c>
      <c r="C315" s="186"/>
      <c r="D315" s="187" t="s">
        <v>416</v>
      </c>
      <c r="E315" s="188" t="s">
        <v>623</v>
      </c>
      <c r="F315" s="190">
        <v>182.5</v>
      </c>
      <c r="G315" s="190"/>
      <c r="H315" s="190">
        <v>221</v>
      </c>
      <c r="I315" s="190">
        <v>248</v>
      </c>
      <c r="J315" s="507" t="s">
        <v>3657</v>
      </c>
      <c r="K315" s="218">
        <f t="shared" ref="K315" si="178">H315-F315</f>
        <v>38.5</v>
      </c>
      <c r="L315" s="219">
        <f t="shared" ref="L315" si="179">K315/F315</f>
        <v>0.21095890410958903</v>
      </c>
      <c r="M315" s="189" t="s">
        <v>599</v>
      </c>
      <c r="N315" s="220">
        <v>44167</v>
      </c>
      <c r="O315" s="16"/>
      <c r="P315" s="16"/>
      <c r="Q315" s="16"/>
      <c r="R315" s="343" t="s">
        <v>753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9">
        <v>157</v>
      </c>
      <c r="B316" s="211">
        <v>44140</v>
      </c>
      <c r="C316" s="211"/>
      <c r="D316" s="215" t="s">
        <v>330</v>
      </c>
      <c r="E316" s="212" t="s">
        <v>623</v>
      </c>
      <c r="F316" s="213" t="s">
        <v>3637</v>
      </c>
      <c r="G316" s="212"/>
      <c r="H316" s="212"/>
      <c r="I316" s="236">
        <v>320</v>
      </c>
      <c r="J316" s="237" t="s">
        <v>601</v>
      </c>
      <c r="K316" s="237"/>
      <c r="L316" s="122"/>
      <c r="M316" s="238"/>
      <c r="N316" s="239"/>
      <c r="O316" s="16"/>
      <c r="P316" s="16"/>
      <c r="Q316" s="16"/>
      <c r="R316" s="343" t="s">
        <v>753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9">
        <v>158</v>
      </c>
      <c r="B317" s="211">
        <v>44140</v>
      </c>
      <c r="C317" s="211"/>
      <c r="D317" s="215" t="s">
        <v>491</v>
      </c>
      <c r="E317" s="212" t="s">
        <v>623</v>
      </c>
      <c r="F317" s="213" t="s">
        <v>3638</v>
      </c>
      <c r="G317" s="212"/>
      <c r="H317" s="212"/>
      <c r="I317" s="236">
        <v>1093</v>
      </c>
      <c r="J317" s="237" t="s">
        <v>601</v>
      </c>
      <c r="K317" s="237"/>
      <c r="L317" s="122"/>
      <c r="M317" s="238"/>
      <c r="N317" s="239"/>
      <c r="O317" s="16"/>
      <c r="P317" s="16"/>
      <c r="Q317" s="16"/>
      <c r="R317" s="343" t="s">
        <v>753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9">
        <v>159</v>
      </c>
      <c r="B318" s="211">
        <v>44140</v>
      </c>
      <c r="C318" s="211"/>
      <c r="D318" s="215" t="s">
        <v>345</v>
      </c>
      <c r="E318" s="212" t="s">
        <v>623</v>
      </c>
      <c r="F318" s="213" t="s">
        <v>3639</v>
      </c>
      <c r="G318" s="212"/>
      <c r="H318" s="212"/>
      <c r="I318" s="236">
        <v>406</v>
      </c>
      <c r="J318" s="237" t="s">
        <v>601</v>
      </c>
      <c r="K318" s="237"/>
      <c r="L318" s="122"/>
      <c r="M318" s="238"/>
      <c r="N318" s="239"/>
      <c r="O318" s="16"/>
      <c r="P318" s="16"/>
      <c r="Q318" s="16"/>
      <c r="R318" s="343" t="s">
        <v>753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9">
        <v>160</v>
      </c>
      <c r="B319" s="211">
        <v>44141</v>
      </c>
      <c r="C319" s="211"/>
      <c r="D319" s="215" t="s">
        <v>495</v>
      </c>
      <c r="E319" s="212" t="s">
        <v>623</v>
      </c>
      <c r="F319" s="213" t="s">
        <v>3640</v>
      </c>
      <c r="G319" s="212"/>
      <c r="H319" s="212"/>
      <c r="I319" s="236">
        <v>290</v>
      </c>
      <c r="J319" s="237" t="s">
        <v>601</v>
      </c>
      <c r="K319" s="237"/>
      <c r="L319" s="122"/>
      <c r="M319" s="238"/>
      <c r="N319" s="239"/>
      <c r="O319" s="16"/>
      <c r="P319" s="16"/>
      <c r="Q319" s="16"/>
      <c r="R319" s="343" t="s">
        <v>753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9"/>
      <c r="B320" s="211"/>
      <c r="C320" s="211"/>
      <c r="D320" s="215"/>
      <c r="E320" s="212"/>
      <c r="F320" s="213"/>
      <c r="G320" s="212"/>
      <c r="H320" s="212"/>
      <c r="I320" s="236"/>
      <c r="J320" s="237"/>
      <c r="K320" s="237"/>
      <c r="L320" s="122"/>
      <c r="M320" s="238"/>
      <c r="N320" s="239"/>
      <c r="O320" s="16"/>
      <c r="P320" s="16"/>
      <c r="Q320" s="16"/>
      <c r="R320" s="343"/>
      <c r="S320" s="16"/>
      <c r="T320" s="16"/>
      <c r="U320" s="16"/>
      <c r="V320" s="16"/>
      <c r="W320" s="16"/>
      <c r="X320" s="16"/>
      <c r="Y320" s="16"/>
      <c r="Z320" s="16"/>
    </row>
    <row r="321" spans="1:18">
      <c r="A321" s="209"/>
      <c r="B321" s="211"/>
      <c r="C321" s="211"/>
      <c r="D321" s="215"/>
      <c r="E321" s="212"/>
      <c r="F321" s="213"/>
      <c r="G321" s="212"/>
      <c r="H321" s="212"/>
      <c r="I321" s="236"/>
      <c r="J321" s="237"/>
      <c r="K321" s="237"/>
      <c r="L321" s="122"/>
      <c r="M321" s="238"/>
      <c r="N321" s="239"/>
      <c r="O321" s="16"/>
      <c r="P321" s="16"/>
      <c r="R321" s="343"/>
    </row>
    <row r="322" spans="1:18">
      <c r="A322" s="209"/>
      <c r="B322" s="211"/>
      <c r="C322" s="211"/>
      <c r="D322" s="215"/>
      <c r="E322" s="212"/>
      <c r="F322" s="213"/>
      <c r="G322" s="212"/>
      <c r="H322" s="212"/>
      <c r="I322" s="236"/>
      <c r="J322" s="237"/>
      <c r="K322" s="237"/>
      <c r="L322" s="122"/>
      <c r="M322" s="238"/>
      <c r="N322" s="239"/>
      <c r="O322" s="16"/>
      <c r="R322" s="241"/>
    </row>
    <row r="323" spans="1:18">
      <c r="A323" s="209"/>
      <c r="B323" s="211"/>
      <c r="C323" s="211"/>
      <c r="D323" s="215"/>
      <c r="E323" s="212"/>
      <c r="F323" s="213"/>
      <c r="G323" s="212"/>
      <c r="H323" s="212"/>
      <c r="I323" s="236"/>
      <c r="J323" s="237"/>
      <c r="K323" s="237"/>
      <c r="L323" s="122"/>
      <c r="M323" s="238"/>
      <c r="N323" s="239"/>
      <c r="O323" s="16"/>
      <c r="R323" s="241"/>
    </row>
    <row r="324" spans="1:18">
      <c r="A324" s="209"/>
      <c r="B324" s="211"/>
      <c r="C324" s="211"/>
      <c r="D324" s="215"/>
      <c r="E324" s="212"/>
      <c r="F324" s="213"/>
      <c r="G324" s="212"/>
      <c r="H324" s="212"/>
      <c r="I324" s="236"/>
      <c r="J324" s="237"/>
      <c r="K324" s="237"/>
      <c r="L324" s="122"/>
      <c r="M324" s="238"/>
      <c r="N324" s="239"/>
      <c r="O324" s="16"/>
      <c r="R324" s="241"/>
    </row>
    <row r="325" spans="1:18">
      <c r="A325" s="209"/>
      <c r="B325" s="199" t="s">
        <v>2980</v>
      </c>
      <c r="O325" s="16"/>
      <c r="R325" s="241"/>
    </row>
    <row r="326" spans="1:18">
      <c r="R326" s="241"/>
    </row>
    <row r="327" spans="1:18">
      <c r="R327" s="241"/>
    </row>
    <row r="328" spans="1:18">
      <c r="R328" s="241"/>
    </row>
    <row r="329" spans="1:18">
      <c r="R329" s="241"/>
    </row>
    <row r="330" spans="1:18">
      <c r="R330" s="241"/>
    </row>
    <row r="331" spans="1:18">
      <c r="R331" s="241"/>
    </row>
    <row r="332" spans="1:18">
      <c r="R332" s="241"/>
    </row>
    <row r="342" spans="1:1">
      <c r="A342" s="216"/>
    </row>
    <row r="343" spans="1:1">
      <c r="A343" s="216"/>
    </row>
    <row r="344" spans="1:1">
      <c r="A344" s="212"/>
    </row>
  </sheetData>
  <autoFilter ref="R1:R340"/>
  <mergeCells count="28">
    <mergeCell ref="M120:M121"/>
    <mergeCell ref="N120:N121"/>
    <mergeCell ref="O120:O121"/>
    <mergeCell ref="P120:P121"/>
    <mergeCell ref="O91:O92"/>
    <mergeCell ref="P91:P92"/>
    <mergeCell ref="P72:P73"/>
    <mergeCell ref="A91:A92"/>
    <mergeCell ref="B91:B92"/>
    <mergeCell ref="J91:J92"/>
    <mergeCell ref="M91:M92"/>
    <mergeCell ref="N91:N92"/>
    <mergeCell ref="A72:A73"/>
    <mergeCell ref="B72:B73"/>
    <mergeCell ref="J72:J73"/>
    <mergeCell ref="M72:M73"/>
    <mergeCell ref="N72:N73"/>
    <mergeCell ref="G72:G73"/>
    <mergeCell ref="I72:I73"/>
    <mergeCell ref="G91:G92"/>
    <mergeCell ref="I91:I92"/>
    <mergeCell ref="O72:O73"/>
    <mergeCell ref="A123:A124"/>
    <mergeCell ref="B123:B124"/>
    <mergeCell ref="J123:J124"/>
    <mergeCell ref="B120:B121"/>
    <mergeCell ref="A120:A121"/>
    <mergeCell ref="J120:J12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2020-12-18T02:58:20Z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