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3" i="7"/>
  <c r="M113" s="1"/>
  <c r="K112"/>
  <c r="M112" s="1"/>
  <c r="L94"/>
  <c r="K94"/>
  <c r="L93"/>
  <c r="K93"/>
  <c r="L53"/>
  <c r="K53"/>
  <c r="M53" s="1"/>
  <c r="K59"/>
  <c r="L59"/>
  <c r="L13"/>
  <c r="K13"/>
  <c r="L92"/>
  <c r="K92"/>
  <c r="L58"/>
  <c r="K58"/>
  <c r="L88"/>
  <c r="K88"/>
  <c r="L89"/>
  <c r="K89"/>
  <c r="L91"/>
  <c r="K91"/>
  <c r="M91" s="1"/>
  <c r="L87"/>
  <c r="K87"/>
  <c r="M87" s="1"/>
  <c r="K86"/>
  <c r="L86"/>
  <c r="L85"/>
  <c r="K85"/>
  <c r="M85" s="1"/>
  <c r="L84"/>
  <c r="K84"/>
  <c r="K110"/>
  <c r="M110" s="1"/>
  <c r="L55"/>
  <c r="K55"/>
  <c r="L16"/>
  <c r="K16"/>
  <c r="L54"/>
  <c r="K54"/>
  <c r="M54" s="1"/>
  <c r="L83"/>
  <c r="K83"/>
  <c r="L51"/>
  <c r="K51"/>
  <c r="M51" s="1"/>
  <c r="L21"/>
  <c r="K21"/>
  <c r="L52"/>
  <c r="K52"/>
  <c r="M52" s="1"/>
  <c r="L82"/>
  <c r="K82"/>
  <c r="L81"/>
  <c r="K81"/>
  <c r="M81" s="1"/>
  <c r="L78"/>
  <c r="K78"/>
  <c r="L23"/>
  <c r="K23"/>
  <c r="M23" s="1"/>
  <c r="L20"/>
  <c r="K20"/>
  <c r="L80"/>
  <c r="K80"/>
  <c r="L79"/>
  <c r="K79"/>
  <c r="K109"/>
  <c r="M109" s="1"/>
  <c r="L49"/>
  <c r="K49"/>
  <c r="L40"/>
  <c r="K40"/>
  <c r="L15"/>
  <c r="K15"/>
  <c r="K108"/>
  <c r="M108" s="1"/>
  <c r="L50"/>
  <c r="K50"/>
  <c r="L77"/>
  <c r="K77"/>
  <c r="L22"/>
  <c r="L47"/>
  <c r="K47"/>
  <c r="L46"/>
  <c r="K46"/>
  <c r="L48"/>
  <c r="K48"/>
  <c r="K22"/>
  <c r="L76"/>
  <c r="K76"/>
  <c r="N140"/>
  <c r="K140"/>
  <c r="L45"/>
  <c r="K45"/>
  <c r="K107"/>
  <c r="M107" s="1"/>
  <c r="N139"/>
  <c r="K139"/>
  <c r="N138"/>
  <c r="K138"/>
  <c r="K106"/>
  <c r="M106" s="1"/>
  <c r="K75"/>
  <c r="L75"/>
  <c r="M94" l="1"/>
  <c r="M93"/>
  <c r="M59"/>
  <c r="M78"/>
  <c r="M21"/>
  <c r="M13"/>
  <c r="M58"/>
  <c r="M89"/>
  <c r="M92"/>
  <c r="M88"/>
  <c r="M86"/>
  <c r="M84"/>
  <c r="M55"/>
  <c r="M16"/>
  <c r="M47"/>
  <c r="M48"/>
  <c r="M46"/>
  <c r="M75"/>
  <c r="M82"/>
  <c r="M83"/>
  <c r="M20"/>
  <c r="M76"/>
  <c r="M50"/>
  <c r="M40"/>
  <c r="M49"/>
  <c r="M80"/>
  <c r="M79"/>
  <c r="M15"/>
  <c r="M77"/>
  <c r="M22"/>
  <c r="O140"/>
  <c r="M45"/>
  <c r="O139"/>
  <c r="O138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316" l="1"/>
  <c r="L316" s="1"/>
  <c r="M7" l="1"/>
  <c r="F304" l="1"/>
  <c r="K305"/>
  <c r="L305" s="1"/>
  <c r="K296"/>
  <c r="L296" s="1"/>
  <c r="K299"/>
  <c r="L299" s="1"/>
  <c r="K307" l="1"/>
  <c r="L307" s="1"/>
  <c r="F298"/>
  <c r="F297"/>
  <c r="F295"/>
  <c r="K295" s="1"/>
  <c r="L295" s="1"/>
  <c r="F275"/>
  <c r="F227"/>
  <c r="K306" l="1"/>
  <c r="L306" s="1"/>
  <c r="K304"/>
  <c r="L304" s="1"/>
  <c r="K310"/>
  <c r="L310" s="1"/>
  <c r="K311"/>
  <c r="L311" s="1"/>
  <c r="K303"/>
  <c r="L303" s="1"/>
  <c r="K313"/>
  <c r="L313" s="1"/>
  <c r="K309"/>
  <c r="L309" s="1"/>
  <c r="K302" l="1"/>
  <c r="L302" s="1"/>
  <c r="K291"/>
  <c r="L291" s="1"/>
  <c r="K293"/>
  <c r="L293" s="1"/>
  <c r="K290"/>
  <c r="L290" s="1"/>
  <c r="K292"/>
  <c r="L292" s="1"/>
  <c r="K221"/>
  <c r="L221" s="1"/>
  <c r="K274"/>
  <c r="L274" s="1"/>
  <c r="K288"/>
  <c r="L288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K275"/>
  <c r="L275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H226"/>
  <c r="K226" s="1"/>
  <c r="L226" s="1"/>
  <c r="K223"/>
  <c r="L223" s="1"/>
  <c r="K222"/>
  <c r="L222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D7" i="6"/>
  <c r="K6" i="4"/>
  <c r="K6" i="3"/>
  <c r="L6" i="2"/>
</calcChain>
</file>

<file path=xl/sharedStrings.xml><?xml version="1.0" encoding="utf-8"?>
<sst xmlns="http://schemas.openxmlformats.org/spreadsheetml/2006/main" count="7445" uniqueCount="3806">
  <si>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</si>
  <si>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</si>
  <si>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</si>
  <si>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</si>
  <si>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</si>
  <si>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</si>
  <si>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</si>
  <si>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</si>
  <si>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</si>
  <si>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</si>
  <si>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</si>
  <si>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</si>
  <si>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</si>
  <si>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</si>
  <si>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</si>
  <si>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</si>
  <si>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</si>
  <si>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</si>
  <si>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</si>
  <si>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</si>
  <si>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</si>
  <si>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</si>
  <si>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</si>
  <si>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</si>
  <si>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</si>
  <si>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</si>
  <si>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</si>
  <si>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</si>
  <si>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</si>
  <si>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</si>
  <si>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</si>
  <si>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</si>
  <si>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</si>
  <si>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</si>
  <si>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</si>
  <si>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</si>
  <si>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</si>
  <si>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</si>
  <si>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</si>
  <si>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</si>
  <si>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</si>
  <si>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</si>
  <si>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</si>
  <si>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</si>
  <si>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</si>
  <si>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</si>
  <si>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</si>
  <si>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</si>
  <si>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</si>
  <si>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</si>
  <si>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</si>
  <si>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</si>
  <si>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</si>
  <si>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</si>
  <si>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</si>
  <si>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</si>
  <si>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</si>
  <si>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</si>
  <si>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</si>
  <si>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</si>
  <si>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</si>
  <si>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</si>
  <si>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</si>
  <si>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</si>
  <si>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</si>
  <si>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</si>
  <si>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</si>
  <si>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</si>
  <si>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</si>
  <si>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</si>
  <si>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</si>
  <si>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</si>
  <si>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</si>
  <si>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</si>
  <si>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</si>
  <si>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</si>
  <si>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</si>
  <si>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</si>
  <si>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</si>
  <si>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</si>
  <si>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</si>
  <si>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</si>
  <si>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</si>
  <si>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</si>
  <si>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</si>
  <si>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</si>
  <si>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</si>
  <si>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</si>
  <si>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</si>
  <si>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</si>
  <si>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</si>
  <si>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</si>
  <si>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</si>
  <si>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</si>
  <si>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</si>
  <si>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</si>
  <si>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</si>
  <si>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</si>
  <si>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</si>
  <si>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</si>
  <si>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</si>
  <si>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</si>
  <si>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</si>
  <si>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</si>
  <si>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</si>
  <si>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</si>
  <si>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</si>
  <si>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</si>
  <si>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</si>
  <si>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</si>
  <si>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</si>
  <si>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</si>
  <si>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</si>
  <si>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</si>
  <si>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</si>
  <si>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</si>
  <si>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</si>
  <si>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</si>
  <si>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</si>
  <si>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</si>
  <si>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</si>
  <si>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</si>
  <si>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</si>
  <si>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</si>
  <si>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</si>
  <si>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</si>
  <si>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</si>
  <si>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</si>
  <si>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</si>
  <si>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</si>
  <si>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</si>
  <si>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</si>
  <si>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</si>
  <si>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</si>
  <si>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</si>
  <si>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</si>
  <si>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</si>
  <si>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</si>
  <si>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</si>
  <si>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</si>
  <si>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</si>
  <si>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</si>
  <si>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</si>
  <si>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</si>
  <si>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</si>
  <si>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</si>
  <si>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</si>
  <si>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</si>
  <si>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</si>
  <si>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</si>
  <si>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</si>
  <si>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</si>
  <si>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</si>
  <si>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</si>
  <si>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</si>
  <si>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</si>
  <si>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</si>
  <si>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</si>
  <si>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</si>
  <si>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</si>
  <si>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</si>
  <si>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</si>
  <si>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</si>
  <si>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</si>
  <si>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</si>
  <si>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</si>
  <si>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</si>
  <si>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</si>
  <si>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</si>
  <si>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</si>
  <si>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</si>
  <si>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</si>
  <si>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</si>
  <si>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</si>
  <si>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</si>
  <si>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</si>
  <si>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</si>
  <si>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</si>
  <si>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</si>
  <si>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</si>
  <si>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</si>
  <si>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</si>
  <si>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</si>
  <si>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</si>
  <si>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</si>
  <si>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</si>
  <si>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</si>
  <si>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</si>
  <si>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</si>
  <si>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</si>
  <si>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</si>
  <si>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</si>
  <si>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</si>
  <si>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</si>
  <si>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</si>
  <si>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</si>
  <si>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</si>
  <si>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</si>
  <si>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</si>
  <si>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</si>
  <si>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</si>
  <si>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</si>
  <si>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</si>
  <si>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</si>
  <si>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</si>
  <si>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</si>
  <si>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</si>
  <si>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</si>
  <si>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</si>
  <si>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</si>
  <si>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</si>
  <si>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</si>
  <si>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</si>
  <si>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</si>
  <si>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</si>
  <si>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</si>
  <si>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</si>
  <si>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</si>
  <si>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</si>
  <si>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</si>
  <si>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</si>
  <si>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</si>
  <si>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</si>
  <si>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</si>
  <si>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</si>
  <si>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</si>
  <si>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</si>
  <si>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</si>
  <si>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</si>
  <si>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</si>
  <si>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</si>
  <si>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</si>
  <si>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</si>
  <si>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</si>
  <si>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</si>
  <si>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</si>
  <si>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</si>
  <si>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</si>
  <si>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</si>
  <si>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</si>
  <si>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</si>
  <si>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</si>
  <si>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</si>
  <si>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</si>
  <si>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</si>
  <si>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</si>
  <si>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</si>
  <si>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</si>
  <si>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</si>
  <si>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</si>
  <si>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</si>
  <si>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</si>
  <si>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</si>
  <si>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</si>
  <si>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</si>
  <si>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</si>
  <si>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</si>
  <si>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</si>
  <si>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</si>
  <si>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</si>
  <si>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</si>
  <si>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</si>
  <si>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</si>
  <si>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</si>
  <si>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</si>
  <si>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</si>
  <si>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</si>
  <si>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</si>
  <si>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</si>
  <si>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</si>
  <si>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</si>
  <si>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</si>
  <si>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</si>
  <si>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</si>
  <si>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</si>
  <si>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</si>
  <si>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</si>
  <si>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</si>
  <si>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</si>
  <si>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</si>
  <si>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</si>
  <si>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</si>
  <si>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</si>
  <si>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</si>
  <si>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</si>
  <si>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</si>
  <si>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</si>
  <si>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</si>
  <si>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</si>
  <si>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</si>
  <si>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</si>
  <si>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</si>
  <si>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</si>
  <si>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</si>
  <si>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</si>
  <si>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</si>
  <si>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</si>
  <si>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</si>
  <si>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</si>
  <si>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</si>
  <si>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</si>
  <si>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</si>
  <si>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</si>
  <si>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</si>
  <si>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</si>
  <si>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</si>
  <si>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</si>
  <si>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</si>
  <si>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</si>
  <si>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</si>
  <si>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</si>
  <si>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</si>
  <si>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</si>
  <si>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</si>
  <si>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</si>
  <si>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</si>
  <si>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</si>
  <si>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</si>
  <si>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</si>
  <si>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</si>
  <si>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</si>
  <si>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</si>
  <si>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</si>
  <si>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</si>
  <si>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</si>
  <si>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</si>
  <si>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</si>
  <si>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</si>
  <si>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</si>
  <si>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</si>
  <si>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</si>
  <si>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</si>
  <si>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</si>
  <si>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</si>
  <si>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</si>
  <si>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</si>
  <si>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</si>
  <si>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</si>
  <si>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</si>
  <si>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</si>
  <si>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</si>
  <si>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</si>
  <si>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</si>
  <si>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</si>
  <si>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</si>
  <si>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</si>
  <si>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</si>
  <si>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</si>
  <si>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</si>
  <si>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</si>
  <si>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</si>
  <si>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</si>
  <si>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</si>
  <si>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</si>
  <si>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</si>
  <si>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</si>
  <si>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</si>
  <si>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</si>
  <si>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</si>
  <si>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</si>
  <si>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</si>
  <si>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</si>
  <si>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</si>
  <si>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</si>
  <si>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</si>
  <si>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</si>
  <si>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</si>
  <si>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</si>
  <si>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</si>
  <si>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</si>
  <si>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</si>
  <si>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</si>
  <si>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</si>
  <si>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</si>
  <si>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</si>
  <si>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</si>
  <si>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</si>
  <si>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</si>
  <si>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</si>
  <si>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</si>
  <si>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</si>
  <si>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</si>
  <si>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</si>
  <si>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</si>
  <si>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</si>
  <si>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</si>
  <si>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</si>
  <si>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</si>
  <si>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</si>
  <si>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</si>
  <si>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</si>
  <si>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</si>
  <si>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</si>
  <si>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</si>
  <si>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</si>
  <si>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</si>
  <si>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</si>
  <si>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</si>
  <si>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</si>
  <si>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</si>
  <si>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</si>
  <si>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</si>
  <si>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</si>
  <si>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</si>
  <si>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</si>
  <si>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</si>
  <si>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</si>
  <si>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</si>
  <si>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</si>
  <si>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</si>
  <si>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</si>
  <si>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</si>
  <si>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</si>
  <si>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</si>
  <si>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</si>
  <si>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</si>
  <si>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</si>
  <si>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</si>
  <si>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</si>
  <si>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</si>
  <si>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</si>
  <si>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</si>
  <si>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</si>
  <si>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</si>
  <si>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</si>
  <si>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</si>
  <si>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</si>
  <si>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</si>
  <si>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</si>
  <si>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</si>
  <si>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</si>
  <si>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</si>
  <si>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</si>
  <si>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</si>
  <si>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</si>
  <si>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</si>
  <si>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</si>
  <si>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</si>
  <si>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</si>
  <si>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</si>
  <si>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</si>
  <si>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</si>
  <si>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</si>
  <si>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</si>
  <si>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</si>
  <si>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</si>
  <si>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</si>
  <si>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</si>
  <si>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</si>
  <si>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</si>
  <si>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</si>
  <si>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</si>
  <si>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</si>
  <si>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</si>
  <si>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</si>
  <si>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</si>
  <si>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</si>
  <si>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</si>
  <si>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</si>
  <si>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</si>
  <si>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</si>
  <si>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</si>
  <si>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</si>
  <si>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</si>
  <si>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</si>
  <si>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</si>
  <si>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</si>
  <si>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</si>
  <si>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</si>
  <si>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</si>
  <si>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</si>
  <si>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</si>
  <si>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</si>
  <si>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</si>
  <si>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</si>
  <si>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</si>
  <si>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</si>
  <si>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</si>
  <si>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</si>
  <si>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</si>
  <si>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</si>
  <si>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</si>
  <si>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</si>
  <si>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</si>
  <si>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</si>
  <si>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</si>
  <si>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</si>
  <si>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</si>
  <si>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</si>
  <si>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</si>
  <si>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</si>
  <si>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</si>
  <si>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</si>
  <si>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</si>
  <si>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</si>
  <si>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</si>
  <si>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</si>
  <si>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</si>
  <si>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</si>
  <si>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</si>
  <si>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</si>
  <si>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</si>
  <si>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</si>
  <si>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</si>
  <si>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</si>
  <si>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</si>
  <si>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</si>
  <si>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</si>
  <si>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</si>
  <si>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</si>
  <si>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</si>
  <si>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</si>
  <si>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</si>
  <si>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</si>
  <si>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</si>
  <si>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</si>
  <si>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</si>
  <si>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</si>
  <si>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</si>
  <si>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</si>
  <si>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</si>
  <si>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</si>
  <si>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</si>
  <si>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</si>
  <si>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</si>
  <si>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</si>
  <si>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</si>
  <si>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</si>
  <si>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</si>
  <si>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</si>
  <si>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</si>
  <si>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</si>
  <si>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</si>
  <si>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</si>
  <si>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</si>
  <si>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</si>
  <si>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</si>
  <si>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</si>
  <si>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</si>
  <si>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</si>
  <si>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</si>
  <si>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</si>
  <si>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</si>
  <si>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</si>
  <si>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</si>
  <si>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</si>
  <si>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</si>
  <si>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</si>
  <si>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</si>
  <si>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</si>
  <si>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</si>
  <si>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</si>
  <si>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</si>
  <si>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</si>
  <si>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</si>
  <si>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</si>
  <si>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</si>
  <si>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</si>
  <si>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</si>
  <si>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</si>
  <si>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</si>
  <si>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</si>
  <si>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</si>
  <si>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</si>
  <si>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</si>
  <si>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</si>
  <si>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</si>
  <si>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</si>
  <si>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</si>
  <si>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</si>
  <si>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</si>
  <si>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</si>
  <si>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</si>
  <si>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</si>
  <si>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</si>
  <si>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</si>
  <si>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</si>
  <si>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</si>
  <si>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</si>
  <si>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</si>
  <si>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</si>
  <si>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</si>
  <si>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</si>
  <si>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</si>
  <si>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</si>
  <si>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</si>
  <si>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</si>
  <si>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</si>
  <si>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</si>
  <si>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</si>
  <si>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</si>
  <si>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</si>
  <si>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</si>
  <si>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</si>
  <si>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</si>
  <si>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</si>
  <si>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</si>
  <si>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</si>
  <si>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</si>
  <si>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</si>
  <si>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</si>
  <si>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</si>
  <si>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</si>
  <si>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</si>
  <si>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</si>
  <si>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</si>
  <si>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</si>
  <si>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</si>
  <si>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</si>
  <si>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</si>
  <si>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</si>
  <si>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</si>
  <si>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</si>
  <si>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</si>
  <si>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</si>
  <si>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</si>
  <si>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</si>
  <si>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</si>
  <si>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</si>
  <si>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</si>
  <si>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</si>
  <si>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</si>
  <si>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</si>
  <si>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</si>
  <si>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</si>
  <si>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</si>
  <si>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</si>
  <si>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</si>
  <si>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</si>
  <si>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</si>
  <si>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</si>
  <si>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</si>
  <si>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</si>
  <si>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</si>
  <si>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</si>
  <si>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</si>
  <si>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</si>
  <si>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</si>
  <si>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</si>
  <si>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</si>
  <si>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</si>
  <si>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</si>
  <si>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</si>
  <si>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</si>
  <si>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</si>
  <si>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</si>
  <si>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</si>
  <si>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</si>
  <si>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</si>
  <si>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</si>
  <si>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</si>
  <si>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</si>
  <si>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</si>
  <si>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</si>
  <si>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</si>
  <si>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</si>
  <si>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</si>
  <si>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</si>
  <si>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</si>
  <si>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</si>
  <si>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</si>
  <si>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</si>
  <si>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</si>
  <si>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</si>
  <si>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</si>
  <si>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</si>
  <si>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</si>
  <si>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</si>
  <si>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</si>
  <si>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</si>
  <si>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</si>
  <si>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</si>
  <si>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</si>
  <si>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</si>
  <si>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</si>
  <si>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</si>
  <si>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</si>
  <si>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</si>
  <si>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</si>
  <si>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</si>
  <si>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</si>
  <si>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</si>
  <si>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</si>
  <si>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</si>
  <si>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</si>
  <si>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</si>
  <si>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</si>
  <si>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</si>
  <si>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</si>
  <si>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</si>
  <si>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</si>
  <si>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</si>
  <si>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</si>
  <si>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</si>
  <si>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</si>
  <si>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</si>
  <si>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</si>
  <si>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</si>
  <si>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</si>
  <si>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</si>
  <si>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</si>
  <si>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</si>
  <si>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</si>
  <si>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</si>
  <si>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</si>
  <si>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</si>
  <si>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</si>
  <si>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</si>
  <si>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</si>
  <si>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</si>
  <si>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</si>
  <si>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</si>
  <si>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</si>
  <si>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</si>
  <si>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</si>
  <si>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</si>
  <si>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</si>
  <si>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</si>
  <si>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</si>
  <si>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</si>
  <si>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</si>
  <si>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</si>
  <si>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</si>
  <si>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</si>
  <si>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</si>
  <si>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</si>
  <si>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</si>
  <si>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</si>
  <si>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</si>
  <si>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</si>
  <si>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</si>
  <si>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</si>
  <si>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</si>
  <si>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</si>
  <si>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</si>
  <si>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</si>
  <si>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</si>
  <si>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</si>
  <si>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</si>
  <si>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</si>
  <si>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</si>
  <si>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</si>
  <si>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</si>
  <si>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</si>
  <si>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</si>
  <si>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</si>
  <si>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</si>
  <si>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</si>
  <si>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</si>
  <si>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</si>
  <si>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</si>
  <si>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</si>
  <si>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</si>
  <si>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</si>
  <si>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</si>
  <si>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</si>
  <si>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</si>
  <si>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</si>
  <si>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</si>
  <si>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</si>
  <si>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</si>
  <si>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</si>
  <si>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</si>
  <si>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</si>
  <si>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</si>
  <si>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</si>
  <si>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</si>
  <si>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</si>
  <si>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</si>
  <si>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</si>
  <si>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</si>
  <si>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</si>
  <si>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</si>
  <si>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</si>
  <si>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</si>
  <si>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</si>
  <si>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</si>
  <si>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</si>
  <si>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</si>
  <si>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</si>
  <si>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</si>
  <si>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</si>
  <si>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</si>
  <si>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</si>
  <si>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</si>
  <si>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</si>
  <si>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</si>
  <si>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</si>
  <si>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</si>
  <si>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</si>
  <si>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</si>
  <si>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</si>
  <si>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</si>
  <si>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</si>
  <si>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</si>
  <si>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</si>
  <si>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</si>
  <si>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</si>
  <si>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</si>
  <si>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</si>
  <si>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</si>
  <si>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</si>
  <si>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</si>
  <si>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</si>
  <si>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</si>
  <si>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</si>
  <si>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</si>
  <si>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</si>
  <si>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</si>
  <si>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</si>
  <si>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</si>
  <si>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</si>
  <si>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</si>
  <si>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</si>
  <si>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</si>
  <si>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</si>
  <si>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</si>
  <si>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</si>
  <si>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</si>
  <si>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</si>
  <si>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</si>
  <si>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</si>
  <si>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</si>
  <si>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</si>
  <si>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</si>
  <si>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</si>
  <si>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</si>
  <si>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</si>
  <si>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</si>
  <si>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</si>
  <si>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</si>
  <si>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</si>
  <si>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</si>
  <si>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</si>
  <si>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</si>
  <si>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</si>
  <si>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</si>
  <si>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</si>
  <si>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</si>
  <si>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</si>
  <si>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</si>
  <si>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</si>
  <si>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</si>
  <si>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</si>
  <si>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</si>
  <si>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</si>
  <si>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</si>
  <si>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</si>
  <si>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</si>
  <si>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</si>
  <si>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</si>
  <si>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</si>
  <si>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</si>
  <si>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</si>
  <si>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</si>
  <si>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</si>
  <si>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</si>
  <si>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</si>
  <si>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</si>
  <si>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</si>
  <si>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</si>
  <si>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</si>
  <si>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</si>
  <si>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</si>
  <si>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</si>
  <si>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</si>
  <si>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</si>
  <si>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</si>
  <si>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</si>
  <si>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</si>
  <si>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</si>
  <si>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</si>
  <si>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</si>
  <si>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</si>
  <si>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</si>
  <si>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</si>
  <si>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</si>
  <si>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</si>
  <si>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</si>
  <si>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</si>
  <si>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</si>
  <si>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</si>
  <si>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</si>
  <si>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</si>
  <si>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</si>
  <si>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</si>
  <si>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</si>
  <si>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</si>
  <si>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</si>
  <si>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</si>
  <si>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</si>
  <si>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</si>
  <si>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</si>
  <si>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</si>
  <si>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</si>
  <si>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</si>
  <si>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</si>
  <si>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</si>
  <si>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</si>
  <si>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</si>
  <si>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</si>
  <si>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</si>
  <si>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</si>
  <si>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</si>
  <si>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</si>
  <si>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</si>
  <si>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</si>
  <si>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</si>
  <si>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</si>
  <si>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</si>
  <si>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</si>
  <si>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</si>
  <si>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</si>
  <si>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</si>
  <si>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</si>
  <si>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</si>
  <si>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</si>
  <si>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</si>
  <si>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</si>
  <si>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</si>
  <si>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</si>
  <si>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</si>
  <si>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</si>
  <si>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</si>
  <si>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</si>
  <si>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</si>
  <si>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</si>
  <si>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</si>
  <si>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</si>
  <si>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</si>
  <si>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</si>
  <si>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</si>
  <si>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</si>
  <si>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</si>
  <si>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</si>
  <si>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</si>
  <si>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</si>
  <si>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</si>
  <si>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</si>
  <si>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</si>
  <si>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</si>
  <si>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</si>
  <si>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</si>
  <si>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</si>
  <si>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</si>
  <si>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</si>
  <si>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</si>
  <si>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</si>
  <si>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</si>
  <si>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</si>
  <si>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</si>
  <si>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</si>
  <si>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</si>
  <si>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</si>
  <si>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</si>
  <si>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</si>
  <si>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</si>
  <si>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</si>
  <si>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</si>
  <si>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</si>
  <si>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</si>
  <si>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</si>
  <si>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</si>
  <si>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</si>
  <si>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</si>
  <si>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</si>
  <si>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</si>
  <si>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</si>
  <si>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</si>
  <si>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</si>
  <si>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</si>
  <si>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</si>
  <si>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</si>
  <si>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</si>
  <si>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</si>
  <si>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</si>
  <si>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</si>
  <si>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</si>
  <si>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</si>
  <si>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</si>
  <si>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</si>
  <si>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</si>
  <si>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</si>
  <si>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</si>
  <si>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</si>
  <si>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</si>
  <si>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</si>
  <si>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</si>
  <si>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</si>
  <si>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</si>
  <si>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</si>
  <si>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</si>
  <si>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</si>
  <si>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</si>
  <si>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</si>
  <si>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</si>
  <si>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</si>
  <si>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</si>
  <si>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</si>
  <si>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</si>
  <si>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</si>
  <si>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</si>
  <si>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</si>
  <si>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</si>
  <si>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</si>
  <si>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</si>
  <si>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</si>
  <si>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</si>
  <si>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</si>
  <si>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</si>
  <si>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</si>
  <si>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</si>
  <si>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</si>
  <si>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</si>
  <si>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</si>
  <si>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</si>
  <si>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</si>
  <si>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</si>
  <si>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</si>
  <si>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</si>
  <si>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</si>
  <si>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</si>
  <si>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</si>
  <si>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</si>
  <si>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</si>
  <si>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</si>
  <si>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</si>
  <si>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</si>
  <si>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</si>
  <si>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</si>
  <si>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</si>
  <si>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</si>
  <si>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</si>
  <si>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</si>
  <si>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</si>
  <si>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</si>
  <si>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</si>
  <si>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</si>
  <si>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</si>
  <si>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</si>
  <si>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</si>
  <si>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</si>
  <si>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</si>
  <si>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</si>
  <si>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</si>
  <si>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</si>
  <si>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</si>
  <si>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</si>
  <si>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</si>
  <si>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</si>
  <si>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</si>
  <si>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</si>
  <si>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</si>
  <si>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</si>
  <si>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</si>
  <si>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</si>
  <si>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</si>
  <si>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</si>
  <si>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</si>
  <si>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</si>
  <si>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</si>
  <si>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</si>
  <si>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</si>
  <si>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</si>
  <si>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</si>
  <si>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</si>
  <si>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</si>
  <si>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</si>
  <si>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</si>
  <si>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</si>
  <si>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</si>
  <si>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</si>
  <si>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</si>
  <si>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</si>
  <si>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</si>
  <si>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</si>
  <si>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</si>
  <si>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</si>
  <si>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</si>
  <si>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</si>
  <si>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</si>
  <si>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</si>
  <si>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</si>
  <si>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</si>
  <si>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</si>
  <si>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</si>
  <si>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</si>
  <si>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</si>
  <si>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</si>
  <si>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</si>
  <si>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</si>
  <si>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</si>
  <si>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</si>
  <si>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</si>
  <si>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</si>
  <si>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</si>
  <si>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</si>
  <si>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</si>
  <si>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</si>
  <si>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</si>
  <si>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</si>
  <si>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</si>
  <si>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</si>
  <si>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</si>
  <si>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</si>
  <si>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</si>
  <si>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</si>
  <si>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</si>
  <si>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</si>
  <si>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</si>
  <si>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</si>
  <si>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</si>
  <si>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</si>
  <si>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</si>
  <si>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</si>
  <si>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</si>
  <si>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</si>
  <si>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</si>
  <si>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</si>
  <si>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</si>
  <si>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</si>
  <si>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</si>
  <si>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</si>
  <si>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</si>
  <si>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</si>
  <si>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</si>
  <si>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</si>
  <si>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</si>
  <si>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</si>
  <si>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</si>
  <si>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</si>
  <si>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</si>
  <si>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</si>
  <si>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</si>
  <si>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</si>
  <si>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</si>
  <si>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</si>
  <si>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</si>
  <si>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</si>
  <si>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</si>
  <si>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</si>
  <si>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</si>
  <si>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</si>
  <si>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</si>
  <si>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</si>
  <si>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</si>
  <si>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</si>
  <si>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</si>
  <si>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</si>
  <si>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</si>
  <si>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</si>
  <si>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</si>
  <si>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</si>
  <si>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</si>
  <si>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</si>
  <si>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</si>
  <si>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</si>
  <si>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</si>
  <si>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</si>
  <si>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</si>
  <si>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</si>
  <si>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</si>
  <si>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</si>
  <si>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</si>
  <si>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</si>
  <si>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</si>
  <si>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</si>
  <si>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</si>
  <si>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</si>
  <si>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</si>
  <si>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</si>
  <si>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</si>
  <si>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</si>
  <si>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</si>
  <si>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</si>
  <si>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</si>
  <si>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</si>
  <si>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</si>
  <si>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</si>
  <si>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</si>
  <si>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</si>
  <si>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</si>
  <si>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</si>
  <si>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</si>
  <si>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</si>
  <si>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</si>
  <si>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</si>
  <si>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</si>
  <si>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</si>
  <si>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</si>
  <si>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</si>
  <si>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</si>
  <si>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</si>
  <si>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</si>
  <si>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</si>
  <si>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</si>
  <si>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</si>
  <si>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</si>
  <si>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</si>
  <si>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</si>
  <si>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</si>
  <si>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</si>
  <si>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</si>
  <si>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</si>
  <si>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</si>
  <si>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</si>
  <si>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</si>
  <si>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</si>
  <si>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</si>
  <si>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</si>
  <si>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</si>
  <si>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</si>
  <si>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</si>
  <si>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</si>
  <si>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</si>
  <si>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</si>
  <si>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</si>
  <si>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</si>
  <si>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</si>
  <si>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</si>
  <si>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</si>
  <si>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</si>
  <si>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</si>
  <si>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</si>
  <si>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</si>
  <si>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</si>
  <si>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</si>
  <si>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</si>
  <si>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</si>
  <si>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</si>
  <si>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</si>
  <si>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</si>
  <si>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</si>
  <si>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</si>
  <si>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</si>
  <si>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</si>
  <si>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</si>
  <si>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</si>
  <si>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</si>
  <si>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</si>
  <si>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</si>
  <si>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</si>
  <si>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</si>
  <si>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</si>
  <si>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</si>
  <si>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</si>
  <si>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</si>
  <si>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</si>
  <si>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</si>
  <si>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</si>
  <si>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</si>
  <si>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</si>
  <si>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</si>
  <si>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</si>
  <si>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</si>
  <si>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</si>
  <si>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</si>
  <si>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</si>
  <si>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</si>
  <si>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</si>
  <si>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</si>
  <si>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</si>
  <si>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</si>
  <si>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</si>
  <si>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</si>
  <si>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</si>
  <si>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</si>
  <si>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</si>
  <si>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</si>
  <si>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</si>
  <si>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</si>
  <si>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</si>
  <si>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</si>
  <si>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</si>
  <si>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</si>
  <si>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</si>
  <si>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</si>
  <si>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</si>
  <si>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</si>
  <si>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</si>
  <si>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</si>
  <si>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</si>
  <si>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</si>
  <si>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</si>
  <si>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</si>
  <si>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</si>
  <si>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</si>
  <si>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</si>
  <si>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</si>
  <si>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</si>
  <si>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</si>
  <si>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</si>
  <si>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</si>
  <si>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</si>
  <si>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</si>
  <si>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</si>
  <si>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</si>
  <si>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</si>
  <si>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</si>
  <si>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</si>
  <si>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</si>
  <si>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</si>
  <si>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</si>
  <si>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</si>
  <si>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</si>
  <si>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</si>
  <si>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</si>
  <si>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</si>
  <si>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</si>
  <si>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</si>
  <si>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</si>
  <si>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</si>
  <si>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</si>
  <si>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</si>
  <si>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</si>
  <si>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</si>
  <si>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</si>
  <si>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</si>
  <si>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</si>
  <si>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</si>
  <si>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</si>
  <si>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</si>
  <si>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</si>
  <si>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</si>
  <si>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</si>
  <si>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</si>
  <si>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</si>
  <si>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</si>
  <si>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</si>
  <si>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</si>
  <si>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</si>
  <si>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</si>
  <si>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</si>
  <si>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</si>
  <si>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</si>
  <si>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</si>
  <si>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</si>
  <si>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</si>
  <si>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</si>
  <si>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</si>
  <si>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</si>
  <si>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</si>
  <si>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</si>
  <si>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</si>
  <si>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</si>
  <si>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</si>
  <si>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</si>
  <si>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</si>
  <si>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</si>
  <si>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</si>
  <si>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</si>
  <si>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</si>
  <si>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</si>
  <si>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</si>
  <si>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</si>
  <si>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</si>
  <si>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</si>
  <si>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</si>
  <si>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</si>
  <si>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</si>
  <si>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</si>
  <si>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</si>
  <si>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</si>
  <si>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</si>
  <si>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</si>
  <si>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</si>
  <si>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</si>
  <si>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</si>
  <si>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</si>
  <si>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</si>
  <si>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</si>
  <si>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</si>
  <si>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</si>
  <si>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</si>
  <si>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</si>
  <si>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</si>
  <si>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</si>
  <si>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</si>
  <si>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</si>
  <si>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</si>
  <si>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</si>
  <si>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</si>
  <si>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</si>
  <si>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</si>
  <si>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</si>
  <si>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</si>
  <si>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</si>
  <si>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</si>
  <si>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</si>
  <si>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</si>
  <si>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</si>
  <si>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</si>
  <si>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</si>
  <si>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</si>
  <si>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</si>
  <si>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</si>
  <si>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</si>
  <si>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</si>
  <si>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</si>
  <si>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</si>
  <si>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</si>
  <si>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</si>
  <si>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</si>
  <si>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</si>
  <si>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</si>
  <si>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</si>
  <si>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</si>
  <si>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</si>
  <si>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</si>
  <si>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</si>
  <si>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</si>
  <si>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</si>
  <si>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</si>
  <si>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</si>
  <si>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</si>
  <si>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</si>
  <si>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</si>
  <si>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</si>
  <si>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</si>
  <si>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</si>
  <si>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</si>
  <si>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</si>
  <si>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</si>
  <si>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</si>
  <si>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</si>
  <si>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</si>
  <si>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</si>
  <si>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</si>
  <si>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</si>
  <si>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</si>
  <si>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</si>
  <si>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</si>
  <si>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</si>
  <si>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</si>
  <si>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</si>
  <si>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</si>
  <si>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</si>
  <si>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</si>
  <si>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</si>
  <si>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</si>
  <si>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</si>
  <si>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</si>
  <si>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</si>
  <si>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</si>
  <si>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</si>
  <si>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</si>
  <si>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</si>
  <si>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</si>
  <si>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</si>
  <si>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</si>
  <si>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</si>
  <si>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</si>
  <si>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</si>
  <si>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</si>
  <si>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</si>
  <si>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</si>
  <si>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</si>
  <si>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</si>
  <si>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</si>
  <si>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</si>
  <si>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</si>
  <si>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</si>
  <si>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</si>
  <si>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</si>
  <si>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</si>
  <si>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</si>
  <si>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</si>
  <si>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</si>
  <si>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</si>
  <si>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</si>
  <si>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</si>
  <si>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</si>
  <si>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</si>
  <si>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</si>
  <si>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</si>
  <si>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</si>
  <si>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</si>
  <si>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</si>
  <si>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</si>
  <si>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</si>
  <si>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</si>
  <si>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</si>
  <si>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</si>
  <si>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</si>
  <si>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</si>
  <si>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</si>
  <si>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</si>
  <si>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</si>
  <si>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</si>
  <si>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</si>
  <si>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</si>
  <si>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</si>
  <si>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</si>
  <si>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</si>
  <si>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</si>
  <si>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</si>
  <si>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</si>
  <si>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</si>
  <si>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</si>
  <si>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</si>
  <si>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</si>
  <si>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</si>
  <si>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</si>
  <si>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</si>
  <si>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</si>
  <si>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</si>
  <si>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</si>
  <si>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</si>
  <si>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</si>
  <si>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</si>
  <si>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</si>
  <si>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</si>
  <si>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</si>
  <si>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</si>
  <si>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</si>
  <si>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</si>
  <si>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</si>
  <si>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</si>
  <si>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</si>
  <si>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</si>
  <si>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</si>
  <si>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</si>
  <si>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</si>
  <si>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</si>
  <si>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</si>
  <si>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</si>
  <si>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</si>
  <si>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</si>
  <si>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</si>
  <si>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</si>
  <si>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</si>
  <si>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</si>
  <si>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</si>
  <si>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</si>
  <si>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</si>
  <si>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</si>
  <si>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</si>
  <si>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</si>
  <si>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</si>
  <si>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</si>
  <si>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</si>
  <si>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</si>
  <si>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</si>
  <si>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</si>
  <si>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</si>
  <si>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</si>
  <si>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</si>
  <si>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</si>
  <si>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</si>
  <si>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</si>
  <si>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</si>
  <si>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</si>
  <si>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</si>
  <si>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</si>
  <si>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</si>
  <si>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</si>
  <si>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</si>
  <si>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</si>
  <si>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</si>
  <si>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</si>
  <si>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</si>
  <si>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</si>
  <si>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</si>
  <si>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</si>
  <si>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</si>
  <si>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</si>
  <si>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</si>
  <si>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</si>
  <si>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</si>
  <si>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</si>
  <si>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</si>
  <si>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</si>
  <si>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</si>
  <si>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</si>
  <si>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</si>
  <si>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</si>
  <si>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</si>
  <si>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</si>
  <si>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</si>
  <si>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</si>
  <si>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</si>
  <si>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</si>
  <si>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</si>
  <si>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</si>
  <si>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</si>
  <si>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</si>
  <si>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</si>
  <si>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</si>
  <si>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</si>
  <si>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</si>
  <si>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</si>
  <si>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</si>
  <si>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</si>
  <si>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</si>
  <si>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</si>
  <si>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</si>
  <si>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</si>
  <si>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</si>
  <si>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</si>
  <si>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</si>
  <si>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</si>
  <si>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</si>
  <si>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</si>
  <si>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</si>
  <si>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</si>
  <si>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</si>
  <si>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</si>
  <si>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</si>
  <si>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</si>
  <si>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</si>
  <si>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</si>
  <si>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</si>
  <si>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</si>
  <si>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</si>
  <si>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</si>
  <si>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</si>
  <si>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</si>
  <si>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</si>
  <si>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</si>
  <si>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</si>
  <si>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</si>
  <si>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</si>
  <si>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</si>
  <si>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</si>
  <si>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</si>
  <si>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</si>
  <si>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</si>
  <si>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</si>
  <si>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</si>
  <si>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</si>
  <si>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</si>
  <si>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</si>
  <si>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</si>
  <si>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</si>
  <si>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</si>
  <si>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</si>
  <si>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</si>
  <si>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</si>
  <si>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</si>
  <si>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</si>
  <si>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</si>
  <si>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</si>
  <si>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</si>
  <si>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</si>
  <si>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</si>
  <si>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</si>
  <si>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</si>
  <si>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</si>
  <si>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</si>
  <si>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</si>
  <si>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</si>
  <si>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</si>
  <si>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</si>
  <si>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</si>
  <si>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</si>
  <si>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</si>
  <si>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</si>
  <si>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</si>
  <si>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</si>
  <si>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</si>
  <si>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</si>
  <si>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</si>
  <si>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</si>
  <si>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</si>
  <si>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</si>
  <si>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</si>
  <si>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</si>
  <si>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</si>
  <si>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</si>
  <si>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</si>
  <si>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</si>
  <si>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</si>
  <si>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</si>
  <si>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</si>
  <si>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</si>
  <si>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</si>
  <si>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</si>
  <si>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</si>
  <si>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</si>
  <si>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</si>
  <si>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</si>
  <si>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</si>
  <si>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</si>
  <si>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</si>
  <si>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</si>
  <si>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</si>
  <si>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</si>
  <si>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</si>
  <si>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</si>
  <si>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</si>
  <si>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</si>
  <si>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</si>
  <si>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</si>
  <si>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</si>
  <si>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</si>
  <si>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</si>
  <si>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</si>
  <si>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</si>
  <si>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</si>
  <si>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</si>
  <si>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</si>
  <si>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</si>
  <si>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</si>
  <si>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</si>
  <si>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</si>
  <si>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</si>
  <si>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</si>
  <si>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</si>
  <si>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</si>
  <si>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</si>
  <si>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</si>
  <si>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</si>
  <si>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</si>
  <si>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</si>
  <si>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</si>
  <si>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</si>
  <si>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</si>
  <si>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</si>
  <si>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</si>
  <si>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</si>
  <si>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</si>
  <si>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</si>
  <si>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</si>
  <si>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</si>
  <si>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</si>
  <si>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</si>
  <si>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</si>
  <si>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</si>
  <si>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</si>
  <si>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</si>
  <si>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</si>
  <si>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</si>
  <si>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</si>
  <si>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</si>
  <si>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</si>
  <si>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</si>
  <si>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</si>
  <si>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</si>
  <si>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</si>
  <si>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</si>
  <si>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</si>
  <si>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</si>
  <si>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</si>
  <si>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</si>
  <si>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</si>
  <si>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</si>
  <si>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</si>
  <si>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</si>
  <si>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</si>
  <si>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</si>
  <si>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</si>
  <si>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</si>
  <si>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</si>
  <si>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</si>
  <si>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</si>
  <si>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</si>
  <si>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</si>
  <si>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</si>
  <si>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</si>
  <si>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</si>
  <si>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</si>
  <si>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</si>
  <si>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</si>
  <si>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</si>
  <si>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</si>
  <si>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</si>
  <si>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</si>
  <si>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</si>
  <si>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</si>
  <si>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</si>
  <si>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</si>
  <si>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</si>
  <si>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</si>
  <si>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</si>
  <si>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</si>
  <si>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</si>
  <si>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</si>
  <si>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</si>
  <si>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</si>
  <si>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</si>
  <si>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</si>
  <si>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</si>
  <si>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</si>
  <si>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</si>
  <si>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</si>
  <si>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</si>
  <si>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</si>
  <si>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</si>
  <si>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</si>
  <si>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</si>
  <si>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</si>
  <si>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</si>
  <si>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</si>
  <si>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</si>
  <si>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</si>
  <si>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</si>
  <si>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</si>
  <si>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</si>
  <si>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</si>
  <si>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</si>
  <si>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</si>
  <si>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</si>
  <si>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</si>
  <si>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</si>
  <si>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</si>
  <si>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</si>
  <si>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</si>
  <si>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</si>
  <si>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</si>
  <si>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</si>
  <si>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</si>
  <si>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</si>
  <si>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</si>
  <si>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</si>
  <si>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</si>
  <si>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</si>
  <si>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</si>
  <si>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</si>
  <si>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</si>
  <si>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</si>
  <si>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</si>
  <si>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</si>
  <si>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</si>
  <si>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</si>
  <si>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</si>
  <si>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</si>
  <si>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</si>
  <si>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</si>
  <si>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</si>
  <si>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</si>
  <si>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</si>
  <si>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</si>
  <si>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</si>
  <si>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</si>
  <si>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</si>
  <si>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</si>
  <si>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</si>
  <si>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</si>
  <si>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</si>
  <si>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</si>
  <si>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</si>
  <si>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</si>
  <si>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</si>
  <si>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</si>
  <si>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</si>
  <si>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</si>
  <si>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</si>
  <si>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</si>
  <si>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</si>
  <si>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</si>
  <si>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</si>
  <si>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</si>
  <si>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</si>
  <si>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</si>
  <si>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</si>
  <si>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</si>
  <si>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</si>
  <si>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</si>
  <si>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</si>
  <si>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</si>
  <si>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</si>
  <si>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</si>
  <si>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</si>
  <si>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</si>
  <si>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</si>
  <si>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</si>
  <si>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</si>
  <si>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</si>
  <si>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</si>
  <si>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</si>
  <si>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</si>
  <si>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</si>
  <si>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</si>
  <si>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</si>
  <si>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</si>
  <si>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</si>
  <si>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</si>
  <si>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</si>
  <si>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</si>
  <si>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</si>
  <si>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</si>
  <si>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</si>
  <si>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</si>
  <si>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</si>
  <si>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</si>
  <si>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</si>
  <si>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</si>
  <si>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</si>
  <si>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</si>
  <si>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</si>
  <si>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</si>
  <si>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</si>
  <si>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</si>
  <si>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</si>
  <si>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</si>
  <si>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</si>
  <si>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</si>
  <si>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</si>
  <si>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</si>
  <si>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</si>
  <si>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</si>
  <si>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</si>
  <si>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</si>
  <si>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</si>
  <si>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</si>
  <si>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</si>
  <si>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</si>
  <si>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</si>
  <si>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</si>
  <si>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</si>
  <si>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</si>
  <si>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</si>
  <si>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</si>
  <si>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</si>
  <si>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</si>
  <si>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</si>
  <si>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</si>
  <si>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</si>
  <si>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</si>
  <si>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</si>
  <si>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</si>
  <si>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</si>
  <si>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</si>
  <si>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</si>
  <si>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</si>
  <si>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</si>
  <si>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</si>
  <si>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</si>
  <si>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</si>
  <si>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</si>
  <si>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</si>
  <si>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</si>
  <si>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</si>
  <si>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</si>
  <si>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</si>
  <si>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</si>
  <si>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</si>
  <si>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</si>
  <si>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</si>
  <si>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</si>
  <si>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</si>
  <si>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</si>
  <si>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</si>
  <si>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</si>
  <si>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</si>
  <si>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</si>
  <si>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</si>
  <si>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</si>
  <si>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</si>
  <si>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</si>
  <si>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</si>
  <si>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</si>
  <si>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</si>
  <si>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</si>
  <si>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</si>
  <si>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</si>
  <si>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</si>
  <si>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</si>
  <si>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</si>
  <si>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</si>
  <si>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</si>
  <si>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</si>
  <si>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</si>
  <si>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</si>
  <si>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</si>
  <si>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</si>
  <si>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</si>
  <si>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</si>
  <si>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</si>
  <si>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</si>
  <si>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</si>
  <si>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</si>
  <si>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</si>
  <si>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</si>
  <si>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</si>
  <si>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</si>
  <si>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</si>
  <si>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</si>
  <si>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</si>
  <si>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</si>
  <si>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</si>
  <si>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</si>
  <si>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</si>
  <si>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</si>
  <si>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</si>
  <si>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</si>
  <si>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</si>
  <si>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</si>
  <si>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</si>
  <si>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</si>
  <si>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</si>
  <si>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</si>
  <si>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</si>
  <si>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</si>
  <si>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</si>
  <si>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</si>
  <si>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</si>
  <si>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</si>
  <si>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</si>
  <si>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</si>
  <si>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</si>
  <si>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</si>
  <si>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</si>
  <si>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</si>
  <si>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</si>
  <si>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</si>
  <si>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</si>
  <si>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</si>
  <si>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</si>
  <si>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</si>
  <si>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</si>
  <si>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</si>
  <si>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</si>
  <si>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</si>
  <si>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</si>
  <si>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</si>
  <si>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</si>
  <si>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</si>
  <si>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</si>
  <si>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</si>
  <si>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</si>
  <si>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</si>
  <si>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</si>
  <si>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</si>
  <si>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</si>
  <si>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</si>
  <si>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</si>
  <si>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</si>
  <si>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</si>
  <si>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</si>
  <si>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</si>
  <si>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</si>
  <si>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</si>
  <si>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</si>
  <si>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</si>
  <si>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</si>
  <si>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</si>
  <si>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</si>
  <si>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</si>
  <si>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</si>
  <si>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</si>
  <si>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</si>
  <si>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</si>
  <si>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</si>
  <si>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</si>
  <si>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</si>
  <si>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</si>
  <si>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</si>
  <si>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</si>
  <si>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</si>
  <si>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</si>
  <si>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</si>
  <si>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</si>
  <si>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</si>
  <si>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</si>
  <si>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</si>
  <si>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</si>
  <si>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</si>
  <si>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</si>
  <si>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</si>
  <si>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</si>
  <si>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</si>
  <si>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</si>
  <si>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</si>
  <si>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</si>
  <si>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</si>
  <si>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</si>
  <si>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</si>
  <si>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</si>
  <si>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</si>
  <si>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</si>
  <si>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</si>
  <si>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</si>
  <si>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</si>
  <si>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</si>
  <si>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</si>
  <si>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</si>
  <si>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</si>
  <si>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</si>
  <si>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</si>
  <si>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</si>
  <si>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</si>
  <si>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</si>
  <si>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</si>
  <si>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</si>
  <si>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</si>
  <si>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</si>
  <si>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</si>
  <si>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</si>
  <si>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</si>
  <si>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</si>
  <si>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</si>
  <si>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</si>
  <si>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</si>
  <si>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</si>
  <si>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</si>
  <si>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</si>
  <si>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</si>
  <si>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</si>
  <si>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</si>
  <si>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</si>
  <si>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</si>
  <si>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</si>
  <si>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</si>
  <si>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</si>
  <si>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</si>
  <si>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</si>
  <si>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</si>
  <si>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</si>
  <si>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</si>
  <si>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</si>
  <si>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</si>
  <si>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</si>
  <si>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</si>
  <si>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</si>
  <si>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</si>
  <si>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</si>
  <si>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</si>
  <si>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</si>
  <si>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</si>
  <si>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</si>
  <si>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</si>
  <si>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</si>
  <si>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</si>
  <si>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</si>
  <si>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</si>
  <si>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</si>
  <si>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</si>
  <si>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</si>
  <si>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</si>
  <si>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</si>
  <si>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</si>
  <si>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</si>
  <si>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</si>
  <si>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</si>
  <si>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</si>
  <si>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</si>
  <si>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</si>
  <si>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</si>
  <si>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</si>
  <si>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</si>
  <si>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</si>
  <si>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</si>
  <si>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</si>
  <si>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</si>
  <si>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</si>
  <si>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</si>
  <si>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</si>
  <si>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</si>
  <si>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</si>
  <si>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</si>
  <si>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</si>
  <si>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</si>
  <si>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</si>
  <si>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</si>
  <si>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</si>
  <si>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</si>
  <si>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</si>
  <si>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</si>
  <si>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</si>
  <si>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</si>
  <si>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</si>
  <si>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</si>
  <si>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</si>
  <si>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</si>
  <si>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</si>
  <si>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</si>
  <si>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</si>
  <si>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</si>
  <si>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</si>
  <si>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</si>
  <si>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</si>
  <si>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</si>
  <si>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</si>
  <si>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</si>
  <si>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</si>
  <si>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</si>
  <si>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</si>
  <si>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</si>
  <si>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</si>
  <si>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</si>
  <si>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</si>
  <si>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</si>
  <si>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</si>
  <si>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</si>
  <si>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</si>
  <si>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</si>
  <si>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</si>
  <si>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</si>
  <si>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</si>
  <si>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</si>
  <si>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</si>
  <si>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</si>
  <si>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</si>
  <si>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</si>
  <si>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</si>
  <si>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</si>
  <si>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</si>
  <si>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</si>
  <si>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</si>
  <si>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</si>
  <si>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</si>
  <si>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</si>
  <si>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</si>
  <si>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</si>
  <si>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</si>
  <si>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</si>
  <si>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</si>
  <si>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</si>
  <si>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</si>
  <si>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</si>
  <si>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</si>
  <si>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</si>
  <si>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</si>
  <si>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</si>
  <si>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</si>
  <si>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</si>
  <si>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</si>
  <si>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</si>
  <si>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</si>
  <si>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</si>
  <si>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</si>
  <si>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</si>
  <si>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</si>
  <si>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</si>
  <si>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</si>
  <si>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</si>
  <si>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</si>
  <si>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</si>
  <si>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</si>
  <si>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</si>
  <si>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</si>
  <si>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</si>
  <si>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</si>
  <si>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</si>
  <si>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</si>
  <si>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</si>
  <si>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</si>
  <si>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</si>
  <si>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</si>
  <si>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</si>
  <si>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</si>
  <si>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</si>
  <si>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</si>
  <si>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</si>
  <si>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</si>
  <si>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</si>
  <si>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</si>
  <si>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</si>
  <si>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</si>
  <si>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</si>
  <si>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</si>
  <si>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</si>
  <si>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</si>
  <si>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</si>
  <si>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</si>
  <si>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</si>
  <si>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</si>
  <si>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</si>
  <si>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</si>
  <si>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</si>
  <si>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</si>
  <si>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</si>
  <si>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</si>
  <si>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</si>
  <si>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</si>
  <si>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</si>
  <si>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</si>
  <si>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</si>
  <si>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</si>
  <si>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</si>
  <si>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</si>
  <si>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</si>
  <si>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</si>
  <si>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</si>
  <si>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</si>
  <si>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</si>
  <si>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</si>
  <si>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</si>
  <si>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</si>
  <si>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</si>
  <si>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</si>
  <si>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</si>
  <si>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</si>
  <si>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</si>
  <si>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</si>
  <si>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</si>
  <si>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</si>
  <si>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</si>
  <si>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</si>
  <si>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</si>
  <si>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</si>
  <si>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</si>
  <si>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</si>
  <si>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</si>
  <si>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</si>
  <si>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</si>
  <si>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</si>
  <si>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</si>
  <si>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</si>
  <si>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</si>
  <si>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</si>
  <si>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</si>
  <si>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</si>
  <si>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</si>
  <si>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</si>
  <si>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</si>
  <si>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</si>
  <si>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</si>
  <si>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</si>
  <si>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</si>
  <si>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</si>
  <si>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</si>
  <si>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</si>
  <si>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</si>
  <si>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</si>
  <si>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</si>
  <si>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</si>
  <si>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</si>
  <si>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</si>
  <si>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</si>
  <si>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</si>
  <si>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</si>
  <si>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</si>
  <si>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</si>
  <si>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</si>
  <si>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</si>
  <si>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</si>
  <si>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</si>
  <si>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</si>
  <si>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</si>
  <si>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</si>
  <si>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</si>
  <si>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</si>
  <si>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</si>
  <si>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</si>
  <si>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</si>
  <si>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</si>
  <si>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</si>
  <si>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</si>
  <si>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</si>
  <si>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</si>
  <si>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</si>
  <si>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</si>
  <si>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</si>
  <si>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</si>
  <si>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</si>
  <si>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</si>
  <si>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</si>
  <si>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</si>
  <si>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</si>
  <si>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</si>
  <si>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</si>
  <si>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</si>
  <si>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</si>
  <si>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</si>
  <si>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</si>
  <si>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</si>
  <si>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</si>
  <si>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</si>
  <si>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</si>
  <si>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</si>
  <si>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</si>
  <si>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</si>
  <si>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</si>
  <si>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</si>
  <si>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</si>
  <si>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</si>
  <si>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</si>
  <si>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</si>
  <si>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</si>
  <si>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</si>
  <si>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</si>
  <si>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</si>
  <si>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</si>
  <si>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</si>
  <si>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</si>
  <si>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</si>
  <si>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</si>
  <si>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</si>
  <si>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</si>
  <si>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</si>
  <si>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</si>
  <si>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</si>
  <si>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</si>
  <si>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</si>
  <si>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</si>
  <si>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</si>
  <si>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</si>
  <si>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</si>
  <si>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</si>
  <si>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</si>
  <si>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</si>
  <si>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</si>
  <si>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</si>
  <si>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</si>
  <si>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</si>
  <si>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</si>
  <si>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</si>
  <si>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</si>
  <si>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</si>
  <si>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</si>
  <si>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</si>
  <si>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</si>
  <si>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</si>
  <si>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</si>
  <si>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</si>
  <si>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</si>
  <si>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</si>
  <si>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</si>
  <si>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</si>
  <si>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</si>
  <si>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</si>
  <si>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</si>
  <si>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</si>
  <si>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</si>
  <si>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</si>
  <si>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</si>
  <si>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</si>
  <si>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</si>
  <si>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</si>
  <si>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</si>
  <si>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</si>
  <si>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</si>
  <si>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</si>
  <si>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</si>
  <si>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</si>
  <si>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</si>
  <si>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</si>
  <si>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</si>
  <si>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</si>
  <si>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</si>
  <si>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</si>
  <si>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</si>
  <si>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</si>
  <si>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</si>
  <si>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</si>
  <si>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</si>
  <si>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</si>
  <si>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</si>
  <si>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</si>
  <si>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</si>
  <si>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</si>
  <si>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</si>
  <si>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</si>
  <si>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</si>
  <si>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</si>
  <si>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</si>
  <si>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</si>
  <si>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</si>
  <si>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</si>
  <si>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</si>
  <si>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</si>
  <si>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</si>
  <si>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</si>
  <si>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</si>
  <si>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</si>
  <si>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</si>
  <si>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</si>
  <si>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</si>
  <si>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</si>
  <si>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</si>
  <si>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</si>
  <si>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</si>
  <si>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</si>
  <si>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</si>
  <si>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</si>
  <si>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</si>
  <si>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</si>
  <si>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</si>
  <si>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</si>
  <si>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</si>
  <si>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</si>
  <si>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</si>
  <si>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</si>
  <si>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</si>
  <si>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</si>
  <si>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</si>
  <si>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</si>
  <si>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</si>
  <si>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</si>
  <si>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</si>
  <si>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</si>
  <si>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</si>
  <si>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</si>
  <si>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</si>
  <si>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</si>
  <si>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</si>
  <si>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</si>
  <si>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</si>
  <si>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</si>
  <si>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</si>
  <si>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</si>
  <si>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</si>
  <si>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</si>
  <si>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</si>
  <si>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</si>
  <si>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</si>
  <si>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</si>
  <si>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</si>
  <si>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</si>
  <si>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</si>
  <si>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</si>
  <si>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</si>
  <si>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</si>
  <si>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</si>
  <si>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</si>
  <si>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</si>
  <si>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</si>
  <si>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</si>
  <si>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</si>
  <si>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</si>
  <si>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</si>
  <si>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</si>
  <si>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</si>
  <si>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</si>
  <si>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</si>
  <si>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</si>
  <si>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</si>
  <si>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</si>
  <si>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</si>
  <si>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</si>
  <si>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</si>
  <si>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</si>
  <si>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</si>
  <si>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</si>
  <si>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</si>
  <si>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</si>
  <si>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</si>
  <si>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</si>
  <si>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</si>
  <si>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</si>
  <si>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</si>
  <si>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</si>
  <si>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</si>
  <si>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</si>
  <si>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</si>
  <si>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</si>
  <si>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</si>
  <si>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</si>
  <si>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</si>
  <si>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</si>
  <si>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</si>
  <si>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</si>
  <si>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</si>
  <si>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</si>
  <si>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</si>
  <si>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</si>
  <si>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</si>
  <si>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</si>
  <si>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</si>
  <si>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</si>
  <si>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</si>
  <si>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</si>
  <si>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</si>
  <si>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</si>
  <si>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</si>
  <si>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</si>
  <si>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</si>
  <si>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</si>
  <si>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</si>
  <si>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</si>
  <si>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</si>
  <si>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</si>
  <si>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</si>
  <si>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</si>
  <si>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</si>
  <si>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</si>
  <si>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</si>
  <si>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</si>
  <si>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</si>
  <si>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</si>
  <si>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</si>
  <si>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</si>
  <si>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</si>
  <si>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</si>
  <si>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</si>
  <si>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</si>
  <si>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</si>
  <si>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</si>
  <si>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</si>
  <si>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</si>
  <si>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</si>
  <si>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</si>
  <si>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</si>
  <si>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</si>
  <si>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</si>
  <si>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</si>
  <si>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</si>
  <si>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</si>
  <si>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</si>
  <si>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</si>
  <si>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</si>
  <si>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</si>
  <si>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</si>
  <si>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</si>
  <si>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</si>
  <si>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</si>
  <si>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</si>
  <si>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</si>
  <si>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</si>
  <si>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</si>
  <si>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</si>
  <si>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</si>
  <si>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</si>
  <si>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</si>
  <si>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</si>
  <si>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</si>
  <si>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</si>
  <si>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</si>
  <si>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</si>
  <si>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</si>
  <si>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</si>
  <si>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</si>
  <si>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</si>
  <si>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</si>
  <si>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</si>
  <si>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</si>
  <si>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</si>
  <si>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</si>
  <si>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</si>
  <si>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</si>
  <si>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</si>
  <si>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</si>
  <si>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</si>
  <si>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</si>
  <si>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</si>
  <si>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</si>
  <si>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</si>
  <si>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</si>
  <si>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</si>
  <si>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</si>
  <si>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</si>
  <si>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</si>
  <si>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</si>
  <si>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</si>
  <si>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</si>
  <si>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</si>
  <si>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</si>
  <si>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</si>
  <si>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</si>
  <si>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</si>
  <si>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</si>
  <si>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</si>
  <si>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</si>
  <si>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</si>
  <si>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</si>
  <si>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</si>
  <si>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</si>
  <si>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</si>
  <si>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</si>
  <si>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</si>
  <si>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</si>
  <si>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</si>
  <si>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</si>
  <si>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</si>
  <si>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</si>
  <si>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</si>
  <si>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</si>
  <si>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</si>
  <si>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</si>
  <si>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</si>
  <si>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</si>
  <si>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</si>
  <si>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</si>
  <si>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</si>
  <si>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</si>
  <si>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</si>
  <si>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</si>
  <si>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</si>
  <si>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</si>
  <si>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</si>
  <si>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</si>
  <si>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</si>
  <si>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</si>
  <si>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</si>
  <si>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</si>
  <si>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</si>
  <si>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</si>
  <si>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</si>
  <si>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</si>
  <si>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</si>
  <si>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</si>
  <si>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</si>
  <si>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</si>
  <si>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</si>
  <si>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</si>
  <si>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</si>
  <si>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</si>
  <si>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</si>
  <si>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</si>
  <si>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</si>
  <si>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</si>
  <si>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</si>
  <si>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</si>
  <si>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</si>
  <si>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</si>
  <si>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</si>
  <si>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</si>
  <si>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</si>
  <si>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</si>
  <si>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</si>
  <si>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</si>
  <si>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</si>
  <si>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</si>
  <si>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</si>
  <si>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</si>
  <si>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</si>
  <si>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</si>
  <si>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</si>
  <si>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</si>
  <si>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</si>
  <si>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</si>
  <si>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</si>
  <si>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</si>
  <si>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</si>
  <si>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</si>
  <si>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</si>
  <si>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</si>
  <si>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</si>
  <si>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</si>
  <si>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</si>
  <si>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</si>
  <si>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</si>
  <si>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</si>
  <si>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</si>
  <si>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</si>
  <si>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</si>
  <si>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</si>
  <si>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</si>
  <si>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</si>
  <si>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</si>
  <si>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</si>
  <si>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</si>
  <si>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</si>
  <si>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</si>
  <si>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</si>
  <si>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</si>
  <si>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</si>
  <si>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</si>
  <si>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</si>
  <si>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</si>
  <si>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</si>
  <si>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</si>
  <si>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</si>
  <si>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</si>
  <si>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</si>
  <si>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</si>
  <si>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</si>
  <si>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</si>
  <si>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</si>
  <si>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</si>
  <si>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</si>
  <si>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</si>
  <si>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</si>
  <si>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</si>
  <si>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</si>
  <si>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</si>
  <si>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</si>
  <si>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</si>
  <si>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</si>
  <si>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</si>
  <si>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</si>
  <si>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</si>
  <si>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</si>
  <si>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</si>
  <si>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</si>
  <si>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</si>
  <si>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</si>
  <si>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</si>
  <si>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</si>
  <si>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</si>
  <si>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</si>
  <si>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</si>
  <si>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</si>
  <si>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</si>
  <si>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</si>
  <si>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</si>
  <si>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</si>
  <si>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</si>
  <si>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</si>
  <si>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</si>
  <si>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</si>
  <si>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</si>
  <si>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</si>
  <si>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</si>
  <si>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</si>
  <si>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</si>
  <si>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</si>
  <si>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</si>
  <si>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</si>
  <si>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</si>
  <si>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</si>
  <si>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</si>
  <si>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</si>
  <si>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</si>
  <si>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</si>
  <si>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</si>
  <si>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</si>
  <si>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</si>
  <si>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</si>
  <si>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</si>
  <si>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</si>
  <si>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</si>
  <si>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</si>
  <si>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</si>
  <si>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</si>
  <si>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</si>
  <si>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</si>
  <si>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</si>
  <si>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</si>
  <si>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</si>
  <si>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</si>
  <si>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</si>
  <si>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</si>
  <si>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</si>
  <si>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</si>
  <si>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</si>
  <si>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</si>
  <si>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</si>
  <si>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</si>
  <si>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</si>
  <si>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</si>
  <si>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</si>
  <si>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</si>
  <si>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</si>
  <si>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</si>
  <si>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</si>
  <si>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</si>
  <si>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</si>
  <si>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</si>
  <si>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</si>
  <si>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</si>
  <si>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</si>
  <si>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</si>
  <si>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</si>
  <si>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</si>
  <si>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</si>
  <si>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</si>
  <si>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</si>
  <si>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</si>
  <si>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</si>
  <si>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</si>
  <si>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</si>
  <si>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</si>
  <si>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</si>
  <si>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</si>
  <si>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</si>
  <si>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</si>
  <si>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</si>
  <si>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</si>
  <si>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</si>
  <si>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</si>
  <si>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</si>
  <si>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</si>
  <si>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</si>
  <si>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</si>
  <si>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</si>
  <si>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</si>
  <si>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</si>
  <si>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</si>
  <si>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</si>
  <si>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</si>
  <si>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</si>
  <si>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</si>
  <si>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</si>
  <si>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</si>
  <si>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</si>
  <si>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</si>
  <si>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</si>
  <si>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</si>
  <si>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</si>
  <si>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</si>
  <si>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</si>
  <si>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</si>
  <si>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</si>
  <si>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</si>
  <si>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</si>
  <si>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</si>
  <si>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</si>
  <si>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</si>
  <si>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</si>
  <si>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</si>
  <si>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</si>
  <si>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</si>
  <si>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</si>
  <si>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</si>
  <si>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</si>
  <si>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</si>
  <si>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</si>
  <si>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</si>
  <si>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</si>
  <si>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</si>
  <si>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</si>
  <si>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</si>
  <si>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</si>
  <si>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</si>
  <si>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</si>
  <si>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</si>
  <si>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</si>
  <si>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</si>
  <si>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</si>
  <si>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</si>
  <si>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</si>
  <si>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</si>
  <si>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</si>
  <si>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</si>
  <si>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</si>
  <si>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</si>
  <si>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</si>
  <si>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</si>
  <si>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</si>
  <si>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</si>
  <si>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</si>
  <si>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</si>
  <si>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</si>
  <si>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</si>
  <si>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</si>
  <si>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</si>
  <si>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</si>
  <si>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</si>
  <si>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</si>
  <si>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</si>
  <si>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</si>
  <si>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</si>
  <si>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</si>
  <si>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</si>
  <si>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</si>
  <si>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</si>
  <si>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</si>
  <si>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</si>
  <si>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</si>
  <si>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</si>
  <si>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</si>
  <si>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</si>
  <si>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</si>
  <si>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</si>
  <si>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</si>
  <si>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</si>
  <si>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</si>
  <si>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</si>
  <si>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</si>
  <si>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</si>
  <si>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</si>
  <si>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</si>
  <si>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</si>
  <si>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</si>
  <si>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</si>
  <si>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</si>
  <si>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</si>
  <si>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</si>
  <si>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</si>
  <si>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</si>
  <si>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</si>
  <si>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</si>
  <si>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</si>
  <si>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</si>
  <si>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</si>
  <si>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</si>
  <si>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</si>
  <si>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</si>
  <si>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</si>
  <si>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</si>
  <si>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</si>
  <si>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</si>
  <si>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</si>
  <si>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</si>
  <si>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</si>
  <si>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</si>
  <si>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</si>
  <si>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</si>
  <si>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</si>
  <si>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</si>
  <si>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</si>
  <si>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</si>
  <si>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</si>
  <si>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</si>
  <si>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</si>
  <si>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</si>
  <si>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</si>
  <si>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</si>
  <si>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</si>
  <si>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</si>
  <si>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</si>
  <si>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</si>
  <si>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</si>
  <si>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</si>
  <si>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</si>
  <si>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</si>
  <si>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</si>
  <si>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</si>
  <si>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</si>
  <si>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</si>
  <si>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</si>
  <si>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</si>
  <si>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</si>
  <si>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</si>
  <si>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</si>
  <si>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</si>
  <si>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</si>
  <si>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</si>
  <si>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</si>
  <si>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</si>
  <si>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</si>
  <si>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</si>
  <si>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</si>
  <si>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</si>
  <si>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</si>
  <si>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</si>
  <si>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</si>
  <si>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</si>
  <si>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</si>
  <si>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</si>
  <si>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</si>
  <si>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</si>
  <si>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</si>
  <si>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</si>
  <si>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</si>
  <si>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</si>
  <si>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</si>
  <si>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</si>
  <si>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</si>
  <si>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</si>
  <si>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</si>
  <si>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</si>
  <si>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</si>
  <si>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</si>
  <si>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</si>
  <si>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</si>
  <si>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</si>
  <si>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</si>
  <si>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</si>
  <si>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</si>
  <si>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</si>
  <si>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</si>
  <si>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</si>
  <si>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</si>
  <si>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</si>
  <si>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</si>
  <si>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</si>
  <si>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</si>
  <si>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</si>
  <si>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</si>
  <si>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</si>
  <si>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</si>
  <si>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</si>
  <si>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</si>
  <si>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</si>
  <si>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</si>
  <si>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</si>
  <si>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</si>
  <si>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</si>
  <si>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</si>
  <si>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</si>
  <si>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</si>
  <si>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</si>
  <si>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</si>
  <si>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</si>
  <si>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</si>
  <si>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</si>
  <si>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</si>
  <si>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</si>
  <si>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</si>
  <si>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</si>
  <si>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</si>
  <si>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</si>
  <si>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</si>
  <si>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</si>
  <si>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</si>
  <si>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</si>
  <si>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</si>
  <si>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</si>
  <si>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</si>
  <si>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</si>
  <si>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</si>
  <si>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</si>
  <si>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</si>
  <si>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</si>
  <si>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</si>
  <si>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</si>
  <si>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</si>
  <si>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</si>
  <si>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</si>
  <si>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</si>
  <si>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</si>
  <si>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</si>
  <si>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</si>
  <si>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</si>
  <si>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</si>
  <si>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</si>
  <si>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</si>
  <si>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</si>
  <si>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</si>
  <si>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</si>
  <si>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</si>
  <si>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</si>
  <si>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</si>
  <si>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</si>
  <si>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</si>
  <si>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</si>
  <si>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</si>
  <si>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</si>
  <si>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</si>
  <si>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</si>
  <si>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</si>
  <si>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</si>
  <si>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</si>
  <si>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</si>
  <si>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</si>
  <si>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</si>
  <si>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</si>
  <si>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</si>
  <si>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</si>
  <si>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</si>
  <si>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</si>
  <si>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</si>
  <si>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</si>
  <si>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</si>
  <si>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</si>
  <si>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</si>
  <si>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</si>
  <si>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</si>
  <si>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</si>
  <si>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</si>
  <si>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</si>
  <si>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</si>
  <si>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</si>
  <si>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</si>
  <si>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</si>
  <si>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</si>
  <si>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</si>
  <si>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</si>
  <si>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</si>
  <si>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</si>
  <si>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</si>
  <si>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</si>
  <si>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</si>
  <si>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</si>
  <si>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</si>
  <si>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</si>
  <si>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</si>
  <si>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</si>
  <si>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</si>
  <si>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</si>
  <si>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</si>
  <si>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</si>
  <si>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</si>
  <si>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</si>
  <si>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</si>
  <si>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</si>
  <si>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</si>
  <si>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</si>
  <si>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</si>
  <si>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</si>
  <si>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</si>
  <si>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</si>
  <si>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</si>
  <si>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</si>
  <si>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</si>
  <si>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</si>
  <si>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</si>
  <si>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</si>
  <si>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</si>
  <si>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</si>
  <si>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</si>
  <si>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</si>
  <si>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</si>
  <si>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</si>
  <si>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</si>
  <si>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</si>
  <si>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</si>
  <si>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</si>
  <si>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</si>
  <si>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</si>
  <si>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</si>
  <si>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</si>
  <si>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</si>
  <si>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</si>
  <si>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</si>
  <si>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</si>
  <si>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</si>
  <si>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</si>
  <si>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</si>
  <si>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</si>
  <si>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</si>
  <si>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</si>
  <si>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</si>
  <si>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</si>
  <si>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</si>
  <si>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</si>
  <si>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</si>
  <si>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</si>
  <si>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</si>
  <si>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</si>
  <si>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</si>
  <si>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</si>
  <si>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</si>
  <si>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</si>
  <si>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</si>
  <si>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</si>
  <si>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</si>
  <si>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</si>
  <si>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</si>
  <si>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</si>
  <si>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</si>
  <si>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</si>
  <si>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</si>
  <si>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</si>
  <si>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</si>
  <si>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</si>
  <si>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</si>
  <si>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</si>
  <si>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</si>
  <si>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</si>
  <si>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</si>
  <si>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</si>
  <si>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</si>
  <si>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</si>
  <si>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</si>
  <si>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</si>
  <si>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</si>
  <si>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</si>
  <si>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</si>
  <si>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</si>
  <si>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</si>
  <si>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</si>
  <si>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</si>
  <si>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</si>
  <si>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</si>
  <si>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</si>
  <si>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</si>
  <si>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</si>
  <si>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</si>
  <si>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</si>
  <si>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</si>
  <si>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</si>
  <si>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</si>
  <si>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</si>
  <si>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</si>
  <si>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</si>
  <si>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</si>
  <si>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</si>
  <si>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</si>
  <si>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</si>
  <si>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</si>
  <si>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</si>
  <si>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</si>
  <si>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</si>
  <si>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</si>
  <si>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</si>
  <si>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</si>
  <si>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</si>
  <si>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</si>
  <si>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</si>
  <si>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</si>
  <si>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</si>
  <si>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</si>
  <si>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</si>
  <si>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</si>
  <si>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</si>
  <si>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</si>
  <si>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</si>
  <si>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</si>
  <si>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</si>
  <si>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</si>
  <si>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</si>
  <si>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</si>
  <si>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</si>
  <si>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</si>
  <si>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</si>
  <si>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</si>
  <si>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</si>
  <si>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</si>
  <si>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</si>
  <si>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</si>
  <si>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</si>
  <si>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</si>
  <si>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</si>
  <si>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</si>
  <si>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</si>
  <si>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</si>
  <si>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</si>
  <si>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</si>
  <si>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</si>
  <si>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</si>
  <si>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</si>
  <si>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</si>
  <si>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</si>
  <si>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</si>
  <si>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</si>
  <si>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</si>
  <si>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</si>
  <si>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</si>
  <si>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</si>
  <si>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</si>
  <si>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</si>
  <si>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</si>
  <si>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</si>
  <si>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</si>
  <si>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</si>
  <si>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</si>
  <si>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</si>
  <si>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</si>
  <si>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</si>
  <si>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</si>
  <si>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</si>
  <si>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</si>
  <si>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</si>
  <si>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</si>
  <si>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</si>
  <si>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</si>
  <si>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</si>
  <si>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</si>
  <si>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</si>
  <si>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</si>
  <si>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</si>
  <si>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</si>
  <si>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</si>
  <si>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</si>
  <si>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</si>
  <si>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</si>
  <si>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</si>
  <si>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</si>
  <si>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</si>
  <si>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</si>
  <si>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</si>
  <si>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</si>
  <si>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</si>
  <si>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</si>
  <si>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</si>
  <si>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</si>
  <si>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</si>
  <si>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</si>
  <si>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</si>
  <si>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</si>
  <si>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</si>
  <si>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</si>
  <si>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</si>
  <si>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</si>
  <si>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</si>
  <si>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</si>
  <si>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</si>
  <si>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</si>
  <si>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</si>
  <si>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</si>
  <si>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</si>
  <si>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</si>
  <si>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</si>
  <si>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</si>
  <si>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</si>
  <si>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</si>
  <si>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</si>
  <si>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</si>
  <si>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</si>
  <si>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</si>
  <si>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</si>
  <si>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</si>
  <si>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</si>
  <si>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</si>
  <si>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</si>
  <si>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</si>
  <si>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</si>
  <si>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</si>
  <si>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</si>
  <si>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</si>
  <si>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</si>
  <si>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</si>
  <si>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</si>
  <si>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</si>
  <si>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</si>
  <si>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</si>
  <si>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</si>
  <si>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</si>
  <si>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</si>
  <si>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</si>
  <si>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</si>
  <si>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</si>
  <si>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</si>
  <si>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</si>
  <si>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</si>
  <si>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</si>
  <si>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</si>
  <si>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</si>
  <si>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</si>
  <si>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</si>
  <si>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</si>
  <si>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</si>
  <si>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</si>
  <si>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</si>
  <si>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</si>
  <si>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</si>
  <si>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</si>
  <si>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</si>
  <si>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</si>
  <si>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</si>
  <si>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</si>
  <si>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</si>
  <si>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</si>
  <si>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</si>
  <si>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</si>
  <si>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</si>
  <si>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</si>
  <si>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</si>
  <si>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</si>
  <si>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</si>
  <si>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</si>
  <si>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</si>
  <si>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</si>
  <si>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</si>
  <si>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</si>
  <si>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</si>
  <si>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</si>
  <si>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</si>
  <si>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</si>
  <si>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</si>
  <si>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</si>
  <si>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</si>
  <si>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</si>
  <si>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</si>
  <si>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</si>
  <si>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</si>
  <si>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</si>
  <si>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</si>
  <si>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</si>
  <si>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</si>
  <si>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</si>
  <si>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</si>
  <si>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</si>
  <si>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</si>
  <si>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</si>
  <si>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</si>
  <si>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</si>
  <si>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</si>
  <si>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</si>
  <si>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</si>
  <si>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</si>
  <si>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</si>
  <si>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</si>
  <si>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</si>
  <si>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</si>
  <si>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</si>
  <si>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</si>
  <si>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</si>
  <si>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</si>
  <si>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</si>
  <si>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</si>
  <si>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</si>
  <si>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</si>
  <si>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</si>
  <si>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</si>
  <si>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</si>
  <si>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</si>
  <si>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</si>
  <si>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</si>
  <si>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</si>
  <si>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</si>
  <si>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</si>
  <si>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</si>
  <si>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</si>
  <si>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</si>
  <si>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</si>
  <si>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</si>
  <si>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</si>
  <si>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</si>
  <si>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</si>
  <si>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</si>
  <si>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</si>
  <si>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</si>
  <si>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</si>
  <si>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</si>
  <si>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</si>
  <si>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</si>
  <si>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</si>
  <si>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</si>
  <si>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</si>
  <si>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</si>
  <si>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</si>
  <si>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</si>
  <si>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</si>
  <si>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</si>
  <si>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</si>
  <si>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</si>
  <si>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</si>
  <si>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</si>
  <si>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</si>
  <si>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</si>
  <si>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</si>
  <si>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</si>
  <si>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</si>
  <si>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</si>
  <si>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</si>
  <si>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</si>
  <si>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</si>
  <si>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</si>
  <si>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</si>
  <si>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</si>
  <si>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</si>
  <si>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</si>
  <si>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</si>
  <si>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</si>
  <si>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</si>
  <si>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</si>
  <si>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</si>
  <si>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</si>
  <si>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</si>
  <si>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</si>
  <si>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</si>
  <si>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</si>
  <si>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</si>
  <si>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</si>
  <si>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</si>
  <si>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</si>
  <si>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</si>
  <si>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</si>
  <si>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</si>
  <si>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</si>
  <si>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</si>
  <si>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</si>
  <si>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</si>
  <si>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</si>
  <si>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</si>
  <si>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</si>
  <si>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</si>
  <si>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</si>
  <si>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</si>
  <si>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</si>
  <si>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</si>
  <si>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</si>
  <si>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</si>
  <si>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</si>
  <si>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</si>
  <si>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</si>
  <si>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</si>
  <si>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</si>
  <si>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</si>
  <si>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</si>
  <si>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</si>
  <si>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</si>
  <si>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</si>
  <si>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</si>
  <si>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</si>
  <si>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</si>
  <si>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</si>
  <si>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</si>
  <si>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</si>
  <si>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</si>
  <si>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</si>
  <si>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</si>
  <si>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</si>
  <si>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</si>
  <si>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</si>
  <si>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</si>
  <si>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</si>
  <si>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</si>
  <si>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</si>
  <si>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</si>
  <si>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</si>
  <si>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</si>
  <si>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</si>
  <si>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</si>
  <si>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</si>
  <si>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</si>
  <si>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</si>
  <si>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</si>
  <si>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</si>
  <si>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</si>
  <si>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</si>
  <si>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</si>
  <si>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</si>
  <si>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</si>
  <si>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</si>
  <si>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</si>
  <si>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</si>
  <si>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</si>
  <si>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</si>
  <si>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</si>
  <si>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</si>
  <si>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</si>
  <si>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</si>
  <si>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</si>
  <si>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</si>
  <si>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</si>
  <si>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</si>
  <si>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</si>
  <si>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</si>
  <si>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</si>
  <si>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</si>
  <si>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</si>
  <si>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</si>
  <si>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</si>
  <si>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</si>
  <si>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</si>
  <si>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</si>
  <si>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</si>
  <si>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</si>
  <si>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</si>
  <si>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</si>
  <si>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</si>
  <si>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</si>
  <si>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</si>
  <si>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</si>
  <si>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</si>
  <si>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</si>
  <si>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</si>
  <si>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</si>
  <si>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</si>
  <si>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</si>
  <si>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</si>
  <si>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</si>
  <si>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</si>
  <si>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</si>
  <si>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</si>
  <si>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</si>
  <si>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</si>
  <si>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</si>
  <si>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</si>
  <si>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</si>
  <si>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</si>
  <si>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</si>
  <si>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</si>
  <si>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</si>
  <si>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</si>
  <si>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</si>
  <si>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</si>
  <si>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</si>
  <si>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</si>
  <si>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</si>
  <si>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</si>
  <si>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</si>
  <si>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</si>
  <si>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</si>
  <si>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</si>
  <si>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</si>
  <si>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</si>
  <si>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</si>
  <si>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</si>
  <si>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</si>
  <si>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</si>
  <si>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</si>
  <si>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1020-1050</t>
  </si>
  <si>
    <t>1350-1380</t>
  </si>
  <si>
    <t>Intrday Call</t>
  </si>
  <si>
    <t>204-208</t>
  </si>
  <si>
    <t>Profit of Rs.5.50/-</t>
  </si>
  <si>
    <t>Profit of Rs.2.5/-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</si>
  <si>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</si>
  <si>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</si>
  <si>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</si>
  <si>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</si>
  <si>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</si>
  <si>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</si>
  <si>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</si>
  <si>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Part Profit of Rs.14/-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</si>
  <si>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</si>
  <si>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</si>
  <si>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</si>
  <si>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</si>
  <si>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</si>
  <si>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</si>
  <si>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</si>
  <si>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</si>
  <si>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</si>
  <si>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</si>
  <si>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</si>
  <si>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</si>
  <si>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</si>
  <si>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</si>
  <si>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</si>
  <si>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</si>
  <si>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</si>
  <si>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</si>
  <si>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</si>
  <si>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</si>
  <si>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</si>
  <si>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</si>
  <si>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</si>
  <si>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</si>
  <si>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</si>
  <si>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</si>
  <si>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</si>
  <si>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</si>
  <si>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</si>
  <si>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</si>
  <si>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</si>
  <si>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</si>
  <si>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</si>
  <si>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</si>
  <si>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</si>
  <si>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</si>
  <si>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</si>
  <si>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</si>
  <si>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</si>
  <si>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</si>
  <si>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</si>
  <si>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</si>
  <si>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</si>
  <si>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</si>
  <si>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</si>
  <si>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</si>
  <si>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</si>
  <si>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</si>
  <si>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Rs.7.50/-</t>
  </si>
  <si>
    <t>Part Profit of Rs.27/-</t>
  </si>
  <si>
    <t>Profit of Rs.37/-</t>
  </si>
  <si>
    <t>895-900</t>
  </si>
  <si>
    <t>1000-1020</t>
  </si>
  <si>
    <t>2120-2140</t>
  </si>
  <si>
    <t>Profit of Rs.27/-</t>
  </si>
  <si>
    <t>Loss of Rs.17/-</t>
  </si>
  <si>
    <t>Loss of Rs. 11/-</t>
  </si>
  <si>
    <t>EXIDEIND OCT FUT</t>
  </si>
  <si>
    <t>Part Profit of Rs.38/-</t>
  </si>
  <si>
    <t xml:space="preserve">BATAINDIA  </t>
  </si>
  <si>
    <t>1420-1440</t>
  </si>
  <si>
    <t xml:space="preserve">KEC  </t>
  </si>
  <si>
    <t>365-370</t>
  </si>
  <si>
    <t>Profit of Rs.80/-</t>
  </si>
  <si>
    <t>Profit of Rs.2.50/-</t>
  </si>
  <si>
    <t>Loss of Rs. 12/-</t>
  </si>
  <si>
    <t>470-475</t>
  </si>
  <si>
    <t>276.5-277.5</t>
  </si>
  <si>
    <t xml:space="preserve"> NIFTY 11900 PE 15-Oct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</si>
  <si>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</si>
  <si>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</si>
  <si>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</si>
  <si>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</si>
  <si>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</si>
  <si>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</si>
  <si>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</si>
  <si>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</si>
  <si>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</si>
  <si>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</si>
  <si>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</si>
  <si>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</si>
  <si>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399-401</t>
  </si>
  <si>
    <t>420-425</t>
  </si>
  <si>
    <t>2078-2082</t>
  </si>
  <si>
    <t>2150-2160</t>
  </si>
  <si>
    <t>Justdial Ltd.</t>
  </si>
  <si>
    <t>GRAVITON RESEARCH CAPITAL LLP</t>
  </si>
  <si>
    <t>HSQUARE GLOBETRADE LLP</t>
  </si>
  <si>
    <t>Profit of Rs.14.5/-</t>
  </si>
  <si>
    <t>HAVELLS OCT FUT</t>
  </si>
  <si>
    <t>HDFCLIFE OCT FUT</t>
  </si>
  <si>
    <t>801-802</t>
  </si>
  <si>
    <t>835-845</t>
  </si>
  <si>
    <t>BAJFINANCE OCT FUT</t>
  </si>
  <si>
    <t>BANKNIFTY 23000 PE 22-Oct</t>
  </si>
  <si>
    <t>225-235</t>
  </si>
  <si>
    <t>450-500</t>
  </si>
  <si>
    <t>NIFTY 11700 PE 22-Oct</t>
  </si>
  <si>
    <t>11770-11780</t>
  </si>
  <si>
    <t>Profit of Rs.16/-</t>
  </si>
  <si>
    <t>Loss of Rs.60/-</t>
  </si>
  <si>
    <t>Profit of Rs.1.95/-</t>
  </si>
  <si>
    <t>ALPHA LEON ENTERPRISES LLP</t>
  </si>
  <si>
    <t>Profit of Rs.29.5/-</t>
  </si>
  <si>
    <t>Profit of Rs.4.5/-</t>
  </si>
  <si>
    <t>Loss of Rs.44/-</t>
  </si>
  <si>
    <t>2005-2010</t>
  </si>
  <si>
    <t>980-984</t>
  </si>
  <si>
    <t>1030-1050</t>
  </si>
  <si>
    <t xml:space="preserve"> Profit of Rs.17/-</t>
  </si>
  <si>
    <t>M&amp;MFIN 120 PE Oct</t>
  </si>
  <si>
    <t>RECLTD 92.50 PE OCT</t>
  </si>
  <si>
    <t>1.20-1.30</t>
  </si>
  <si>
    <t>2.5-3</t>
  </si>
  <si>
    <t>424-427</t>
  </si>
  <si>
    <t>3140-3160</t>
  </si>
  <si>
    <t xml:space="preserve">DRREDDY </t>
  </si>
  <si>
    <t>5050-5060</t>
  </si>
  <si>
    <t>5300-5400</t>
  </si>
  <si>
    <t>VOLTAS OCT FUT</t>
  </si>
  <si>
    <t>690-692</t>
  </si>
  <si>
    <t>159-159.5</t>
  </si>
  <si>
    <t>LUPIN OCT FUT</t>
  </si>
  <si>
    <t xml:space="preserve">Buy </t>
  </si>
  <si>
    <t>1016-1018</t>
  </si>
  <si>
    <t>Loss of Rs.1.30/-</t>
  </si>
  <si>
    <t>GMPL</t>
  </si>
  <si>
    <t>SHERWOOD SECURITIES PVT LTD</t>
  </si>
  <si>
    <t>KDLL</t>
  </si>
  <si>
    <t>AKSHAY SHAH (HUF)</t>
  </si>
  <si>
    <t>ADIKESAVALURAJENDRAN</t>
  </si>
  <si>
    <t>CHANDA SONI</t>
  </si>
  <si>
    <t>MAYUKH</t>
  </si>
  <si>
    <t>DIKSHIT KUMAR CHOUDHARY</t>
  </si>
  <si>
    <t>MEDICO</t>
  </si>
  <si>
    <t>SHRI RAVINDRA MEDIA VENTURES PRIVATE LIMITED</t>
  </si>
  <si>
    <t>VIJAYGOPAL PARASRAM ATAL</t>
  </si>
  <si>
    <t>ARYAMAN BROKING LIMITED</t>
  </si>
  <si>
    <t>OSIAJEE</t>
  </si>
  <si>
    <t>KARAN SURESHCHANDRA MAJITHIA</t>
  </si>
  <si>
    <t>SSPNFIN</t>
  </si>
  <si>
    <t>SANTOSH DOULAT PASTE</t>
  </si>
  <si>
    <t>DULCET ADVISORY PRIVATE LIMITED</t>
  </si>
  <si>
    <t>Alkali Metals Limited</t>
  </si>
  <si>
    <t>MUKUL  MAHESHWARI</t>
  </si>
  <si>
    <t>Jump Networks Limited</t>
  </si>
  <si>
    <t>JAINAM SHARE CONSULTANTS PVT LTD</t>
  </si>
  <si>
    <t>SIGMA</t>
  </si>
  <si>
    <t>Sigma Solve Limited</t>
  </si>
  <si>
    <t>ANGAT GODIWALA(NRI)</t>
  </si>
  <si>
    <t>NIKUNJ STOCK BROKERS LTD</t>
  </si>
  <si>
    <t>Xelpmoc Design</t>
  </si>
  <si>
    <t>Loss of Rs. 15/-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</si>
</sst>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5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8" fillId="61" borderId="37" xfId="0" applyNumberFormat="1" applyFont="1" applyFill="1" applyBorder="1" applyAlignment="1">
      <alignment horizontal="center" vertical="center"/>
    </xf>
    <xf numFmtId="0" fontId="50" fillId="61" borderId="37" xfId="0" applyFont="1" applyFill="1" applyBorder="1"/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69" fontId="7" fillId="61" borderId="5" xfId="0" applyNumberFormat="1" applyFont="1" applyFill="1" applyBorder="1" applyAlignment="1">
      <alignment horizontal="center" vertical="center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5" workbookViewId="0">
      <selection activeCell="C18" sqref="C1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44124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44124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3" t="s">
        <v>16</v>
      </c>
      <c r="B9" s="545" t="s">
        <v>17</v>
      </c>
      <c r="C9" s="545" t="s">
        <v>18</v>
      </c>
      <c r="D9" s="274" t="s">
        <v>19</v>
      </c>
      <c r="E9" s="274" t="s">
        <v>20</v>
      </c>
      <c r="F9" s="540" t="s">
        <v>21</v>
      </c>
      <c r="G9" s="541"/>
      <c r="H9" s="542"/>
      <c r="I9" s="540" t="s">
        <v>22</v>
      </c>
      <c r="J9" s="541"/>
      <c r="K9" s="542"/>
      <c r="L9" s="274"/>
      <c r="M9" s="281"/>
      <c r="N9" s="281"/>
      <c r="O9" s="281"/>
    </row>
    <row r="10" spans="1:15" ht="59.25" customHeight="1">
      <c r="A10" s="544"/>
      <c r="B10" s="546" t="s">
        <v>17</v>
      </c>
      <c r="C10" s="546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24346.7</v>
      </c>
      <c r="E11" s="303">
        <v>24180.850000000002</v>
      </c>
      <c r="F11" s="315">
        <v>23951.900000000005</v>
      </c>
      <c r="G11" s="315">
        <v>23557.100000000002</v>
      </c>
      <c r="H11" s="315">
        <v>23328.150000000005</v>
      </c>
      <c r="I11" s="315">
        <v>24575.650000000005</v>
      </c>
      <c r="J11" s="315">
        <v>24804.600000000002</v>
      </c>
      <c r="K11" s="315">
        <v>25199.400000000005</v>
      </c>
      <c r="L11" s="302">
        <v>24409.8</v>
      </c>
      <c r="M11" s="302">
        <v>23786.05</v>
      </c>
      <c r="N11" s="319">
        <v>1733400</v>
      </c>
      <c r="O11" s="320">
        <v>4.0315683656168888E-2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11889.4</v>
      </c>
      <c r="E12" s="316">
        <v>11868.933333333334</v>
      </c>
      <c r="F12" s="317">
        <v>11838.966666666669</v>
      </c>
      <c r="G12" s="317">
        <v>11788.533333333335</v>
      </c>
      <c r="H12" s="317">
        <v>11758.566666666669</v>
      </c>
      <c r="I12" s="317">
        <v>11919.366666666669</v>
      </c>
      <c r="J12" s="317">
        <v>11949.333333333336</v>
      </c>
      <c r="K12" s="317">
        <v>11999.766666666668</v>
      </c>
      <c r="L12" s="304">
        <v>11898.9</v>
      </c>
      <c r="M12" s="304">
        <v>11818.5</v>
      </c>
      <c r="N12" s="319">
        <v>12386400</v>
      </c>
      <c r="O12" s="320">
        <v>2.7261191356563025E-3</v>
      </c>
    </row>
    <row r="13" spans="1:15" ht="15">
      <c r="A13" s="277">
        <v>3</v>
      </c>
      <c r="B13" s="389" t="s">
        <v>37</v>
      </c>
      <c r="C13" s="277" t="s">
        <v>38</v>
      </c>
      <c r="D13" s="316">
        <v>1568.55</v>
      </c>
      <c r="E13" s="316">
        <v>1562.8333333333333</v>
      </c>
      <c r="F13" s="317">
        <v>1548.7666666666664</v>
      </c>
      <c r="G13" s="317">
        <v>1528.9833333333331</v>
      </c>
      <c r="H13" s="317">
        <v>1514.9166666666663</v>
      </c>
      <c r="I13" s="317">
        <v>1582.6166666666666</v>
      </c>
      <c r="J13" s="317">
        <v>1596.6833333333336</v>
      </c>
      <c r="K13" s="317">
        <v>1616.4666666666667</v>
      </c>
      <c r="L13" s="304">
        <v>1576.9</v>
      </c>
      <c r="M13" s="304">
        <v>1543.05</v>
      </c>
      <c r="N13" s="319">
        <v>2723000</v>
      </c>
      <c r="O13" s="320">
        <v>0.16666666666666666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317</v>
      </c>
      <c r="E14" s="316">
        <v>314.98333333333335</v>
      </c>
      <c r="F14" s="317">
        <v>311.9666666666667</v>
      </c>
      <c r="G14" s="317">
        <v>306.93333333333334</v>
      </c>
      <c r="H14" s="317">
        <v>303.91666666666669</v>
      </c>
      <c r="I14" s="317">
        <v>320.01666666666671</v>
      </c>
      <c r="J14" s="317">
        <v>323.03333333333336</v>
      </c>
      <c r="K14" s="317">
        <v>328.06666666666672</v>
      </c>
      <c r="L14" s="304">
        <v>318</v>
      </c>
      <c r="M14" s="304">
        <v>309.95</v>
      </c>
      <c r="N14" s="319">
        <v>17224000</v>
      </c>
      <c r="O14" s="320">
        <v>-2.3804126048515076E-2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348.4</v>
      </c>
      <c r="E15" s="316">
        <v>349.13333333333327</v>
      </c>
      <c r="F15" s="317">
        <v>345.56666666666655</v>
      </c>
      <c r="G15" s="317">
        <v>342.73333333333329</v>
      </c>
      <c r="H15" s="317">
        <v>339.16666666666657</v>
      </c>
      <c r="I15" s="317">
        <v>351.96666666666653</v>
      </c>
      <c r="J15" s="317">
        <v>355.53333333333325</v>
      </c>
      <c r="K15" s="317">
        <v>358.3666666666665</v>
      </c>
      <c r="L15" s="304">
        <v>352.7</v>
      </c>
      <c r="M15" s="304">
        <v>346.3</v>
      </c>
      <c r="N15" s="319">
        <v>27855000</v>
      </c>
      <c r="O15" s="320">
        <v>-4.485511796896026E-4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734.35</v>
      </c>
      <c r="E16" s="316">
        <v>729.76666666666677</v>
      </c>
      <c r="F16" s="317">
        <v>724.08333333333348</v>
      </c>
      <c r="G16" s="317">
        <v>713.81666666666672</v>
      </c>
      <c r="H16" s="317">
        <v>708.13333333333344</v>
      </c>
      <c r="I16" s="317">
        <v>740.03333333333353</v>
      </c>
      <c r="J16" s="317">
        <v>745.7166666666667</v>
      </c>
      <c r="K16" s="317">
        <v>755.98333333333358</v>
      </c>
      <c r="L16" s="304">
        <v>735.45</v>
      </c>
      <c r="M16" s="304">
        <v>719.5</v>
      </c>
      <c r="N16" s="319">
        <v>1077000</v>
      </c>
      <c r="O16" s="320">
        <v>-2.7777777777777779E-3</v>
      </c>
    </row>
    <row r="17" spans="1:15" ht="15">
      <c r="A17" s="277">
        <v>7</v>
      </c>
      <c r="B17" s="389" t="s">
        <v>37</v>
      </c>
      <c r="C17" s="277" t="s">
        <v>46</v>
      </c>
      <c r="D17" s="316">
        <v>248.05</v>
      </c>
      <c r="E17" s="316">
        <v>247.33333333333334</v>
      </c>
      <c r="F17" s="317">
        <v>245.11666666666667</v>
      </c>
      <c r="G17" s="317">
        <v>242.18333333333334</v>
      </c>
      <c r="H17" s="317">
        <v>239.96666666666667</v>
      </c>
      <c r="I17" s="317">
        <v>250.26666666666668</v>
      </c>
      <c r="J17" s="317">
        <v>252.48333333333332</v>
      </c>
      <c r="K17" s="317">
        <v>255.41666666666669</v>
      </c>
      <c r="L17" s="304">
        <v>249.55</v>
      </c>
      <c r="M17" s="304">
        <v>244.4</v>
      </c>
      <c r="N17" s="319">
        <v>23256000</v>
      </c>
      <c r="O17" s="320">
        <v>0.28323125310379077</v>
      </c>
    </row>
    <row r="18" spans="1:15" ht="15">
      <c r="A18" s="277">
        <v>8</v>
      </c>
      <c r="B18" s="389" t="s">
        <v>39</v>
      </c>
      <c r="C18" s="277" t="s">
        <v>47</v>
      </c>
      <c r="D18" s="316">
        <v>2216.3000000000002</v>
      </c>
      <c r="E18" s="316">
        <v>2215.35</v>
      </c>
      <c r="F18" s="317">
        <v>2190.4499999999998</v>
      </c>
      <c r="G18" s="317">
        <v>2164.6</v>
      </c>
      <c r="H18" s="317">
        <v>2139.6999999999998</v>
      </c>
      <c r="I18" s="317">
        <v>2241.1999999999998</v>
      </c>
      <c r="J18" s="317">
        <v>2266.1000000000004</v>
      </c>
      <c r="K18" s="317">
        <v>2291.9499999999998</v>
      </c>
      <c r="L18" s="304">
        <v>2240.25</v>
      </c>
      <c r="M18" s="304">
        <v>2189.5</v>
      </c>
      <c r="N18" s="319">
        <v>1757500</v>
      </c>
      <c r="O18" s="320">
        <v>-8.7422447828539203E-3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131.65</v>
      </c>
      <c r="E19" s="316">
        <v>130.71666666666667</v>
      </c>
      <c r="F19" s="317">
        <v>129.38333333333333</v>
      </c>
      <c r="G19" s="317">
        <v>127.11666666666665</v>
      </c>
      <c r="H19" s="317">
        <v>125.7833333333333</v>
      </c>
      <c r="I19" s="317">
        <v>132.98333333333335</v>
      </c>
      <c r="J19" s="317">
        <v>134.31666666666666</v>
      </c>
      <c r="K19" s="317">
        <v>136.58333333333337</v>
      </c>
      <c r="L19" s="304">
        <v>132.05000000000001</v>
      </c>
      <c r="M19" s="304">
        <v>128.44999999999999</v>
      </c>
      <c r="N19" s="319">
        <v>9225000</v>
      </c>
      <c r="O19" s="320">
        <v>-3.6553524804177548E-2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74.7</v>
      </c>
      <c r="E20" s="316">
        <v>74.933333333333337</v>
      </c>
      <c r="F20" s="317">
        <v>73.916666666666671</v>
      </c>
      <c r="G20" s="317">
        <v>73.13333333333334</v>
      </c>
      <c r="H20" s="317">
        <v>72.116666666666674</v>
      </c>
      <c r="I20" s="317">
        <v>75.716666666666669</v>
      </c>
      <c r="J20" s="317">
        <v>76.73333333333332</v>
      </c>
      <c r="K20" s="317">
        <v>77.516666666666666</v>
      </c>
      <c r="L20" s="304">
        <v>75.95</v>
      </c>
      <c r="M20" s="304">
        <v>74.150000000000006</v>
      </c>
      <c r="N20" s="319">
        <v>45954000</v>
      </c>
      <c r="O20" s="320">
        <v>2.6331658291457286E-2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2075.9499999999998</v>
      </c>
      <c r="E21" s="316">
        <v>2077.5666666666666</v>
      </c>
      <c r="F21" s="317">
        <v>2055.3833333333332</v>
      </c>
      <c r="G21" s="317">
        <v>2034.8166666666666</v>
      </c>
      <c r="H21" s="317">
        <v>2012.6333333333332</v>
      </c>
      <c r="I21" s="317">
        <v>2098.1333333333332</v>
      </c>
      <c r="J21" s="317">
        <v>2120.3166666666666</v>
      </c>
      <c r="K21" s="317">
        <v>2140.8833333333332</v>
      </c>
      <c r="L21" s="304">
        <v>2099.75</v>
      </c>
      <c r="M21" s="304">
        <v>2057</v>
      </c>
      <c r="N21" s="319">
        <v>2542500</v>
      </c>
      <c r="O21" s="320">
        <v>-2.8238616307800918E-3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801.4</v>
      </c>
      <c r="E22" s="316">
        <v>803.41666666666663</v>
      </c>
      <c r="F22" s="317">
        <v>793.43333333333328</v>
      </c>
      <c r="G22" s="317">
        <v>785.4666666666667</v>
      </c>
      <c r="H22" s="317">
        <v>775.48333333333335</v>
      </c>
      <c r="I22" s="317">
        <v>811.38333333333321</v>
      </c>
      <c r="J22" s="317">
        <v>821.36666666666656</v>
      </c>
      <c r="K22" s="317">
        <v>829.33333333333314</v>
      </c>
      <c r="L22" s="304">
        <v>813.4</v>
      </c>
      <c r="M22" s="304">
        <v>795.45</v>
      </c>
      <c r="N22" s="319">
        <v>14706900</v>
      </c>
      <c r="O22" s="320">
        <v>-6.4113823994379066E-3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494.45</v>
      </c>
      <c r="E23" s="316">
        <v>489.81666666666666</v>
      </c>
      <c r="F23" s="317">
        <v>481.93333333333334</v>
      </c>
      <c r="G23" s="317">
        <v>469.41666666666669</v>
      </c>
      <c r="H23" s="317">
        <v>461.53333333333336</v>
      </c>
      <c r="I23" s="317">
        <v>502.33333333333331</v>
      </c>
      <c r="J23" s="317">
        <v>510.21666666666664</v>
      </c>
      <c r="K23" s="317">
        <v>522.73333333333335</v>
      </c>
      <c r="L23" s="304">
        <v>497.7</v>
      </c>
      <c r="M23" s="304">
        <v>477.3</v>
      </c>
      <c r="N23" s="319">
        <v>51280800</v>
      </c>
      <c r="O23" s="320">
        <v>3.8846752236483859E-2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2990.65</v>
      </c>
      <c r="E24" s="316">
        <v>3016.4</v>
      </c>
      <c r="F24" s="317">
        <v>2954.4</v>
      </c>
      <c r="G24" s="317">
        <v>2918.15</v>
      </c>
      <c r="H24" s="317">
        <v>2856.15</v>
      </c>
      <c r="I24" s="317">
        <v>3052.65</v>
      </c>
      <c r="J24" s="317">
        <v>3114.65</v>
      </c>
      <c r="K24" s="317">
        <v>3150.9</v>
      </c>
      <c r="L24" s="304">
        <v>3078.4</v>
      </c>
      <c r="M24" s="304">
        <v>2980.15</v>
      </c>
      <c r="N24" s="319">
        <v>2463750</v>
      </c>
      <c r="O24" s="320">
        <v>-5.0709939148073022E-4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5999.65</v>
      </c>
      <c r="E25" s="316">
        <v>5991.1166666666659</v>
      </c>
      <c r="F25" s="317">
        <v>5932.6833333333316</v>
      </c>
      <c r="G25" s="317">
        <v>5865.7166666666653</v>
      </c>
      <c r="H25" s="317">
        <v>5807.283333333331</v>
      </c>
      <c r="I25" s="317">
        <v>6058.0833333333321</v>
      </c>
      <c r="J25" s="317">
        <v>6116.5166666666664</v>
      </c>
      <c r="K25" s="317">
        <v>6183.4833333333327</v>
      </c>
      <c r="L25" s="304">
        <v>6049.55</v>
      </c>
      <c r="M25" s="304">
        <v>5924.15</v>
      </c>
      <c r="N25" s="319">
        <v>873625</v>
      </c>
      <c r="O25" s="320">
        <v>1.6138412329165457E-2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3278.75</v>
      </c>
      <c r="E26" s="316">
        <v>3263.7666666666664</v>
      </c>
      <c r="F26" s="317">
        <v>3220.833333333333</v>
      </c>
      <c r="G26" s="317">
        <v>3162.9166666666665</v>
      </c>
      <c r="H26" s="317">
        <v>3119.9833333333331</v>
      </c>
      <c r="I26" s="317">
        <v>3321.6833333333329</v>
      </c>
      <c r="J26" s="317">
        <v>3364.6166666666663</v>
      </c>
      <c r="K26" s="317">
        <v>3422.5333333333328</v>
      </c>
      <c r="L26" s="304">
        <v>3306.7</v>
      </c>
      <c r="M26" s="304">
        <v>3205.85</v>
      </c>
      <c r="N26" s="319">
        <v>5084250</v>
      </c>
      <c r="O26" s="320">
        <v>9.0300173654180096E-3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1378.85</v>
      </c>
      <c r="E27" s="316">
        <v>1374.5999999999997</v>
      </c>
      <c r="F27" s="317">
        <v>1352.0999999999995</v>
      </c>
      <c r="G27" s="317">
        <v>1325.3499999999997</v>
      </c>
      <c r="H27" s="317">
        <v>1302.8499999999995</v>
      </c>
      <c r="I27" s="317">
        <v>1401.3499999999995</v>
      </c>
      <c r="J27" s="317">
        <v>1423.85</v>
      </c>
      <c r="K27" s="317">
        <v>1450.5999999999995</v>
      </c>
      <c r="L27" s="304">
        <v>1397.1</v>
      </c>
      <c r="M27" s="304">
        <v>1347.85</v>
      </c>
      <c r="N27" s="319">
        <v>1948800</v>
      </c>
      <c r="O27" s="320">
        <v>1.2889812889812891E-2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324.75</v>
      </c>
      <c r="E28" s="316">
        <v>322.83333333333331</v>
      </c>
      <c r="F28" s="317">
        <v>317.91666666666663</v>
      </c>
      <c r="G28" s="317">
        <v>311.08333333333331</v>
      </c>
      <c r="H28" s="317">
        <v>306.16666666666663</v>
      </c>
      <c r="I28" s="317">
        <v>329.66666666666663</v>
      </c>
      <c r="J28" s="317">
        <v>334.58333333333326</v>
      </c>
      <c r="K28" s="317">
        <v>341.41666666666663</v>
      </c>
      <c r="L28" s="304">
        <v>327.75</v>
      </c>
      <c r="M28" s="304">
        <v>316</v>
      </c>
      <c r="N28" s="319">
        <v>13069800</v>
      </c>
      <c r="O28" s="320">
        <v>-1.7871872422326094E-3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43.8</v>
      </c>
      <c r="E29" s="316">
        <v>42.783333333333331</v>
      </c>
      <c r="F29" s="317">
        <v>41.61666666666666</v>
      </c>
      <c r="G29" s="317">
        <v>39.43333333333333</v>
      </c>
      <c r="H29" s="317">
        <v>38.266666666666659</v>
      </c>
      <c r="I29" s="317">
        <v>44.966666666666661</v>
      </c>
      <c r="J29" s="317">
        <v>46.133333333333333</v>
      </c>
      <c r="K29" s="317">
        <v>48.316666666666663</v>
      </c>
      <c r="L29" s="304">
        <v>43.95</v>
      </c>
      <c r="M29" s="304">
        <v>40.6</v>
      </c>
      <c r="N29" s="319">
        <v>50848200</v>
      </c>
      <c r="O29" s="320">
        <v>7.6373090672733181E-3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1392.35</v>
      </c>
      <c r="E30" s="316">
        <v>1386.05</v>
      </c>
      <c r="F30" s="317">
        <v>1376.3</v>
      </c>
      <c r="G30" s="317">
        <v>1360.25</v>
      </c>
      <c r="H30" s="317">
        <v>1350.5</v>
      </c>
      <c r="I30" s="317">
        <v>1402.1</v>
      </c>
      <c r="J30" s="317">
        <v>1411.85</v>
      </c>
      <c r="K30" s="317">
        <v>1427.8999999999999</v>
      </c>
      <c r="L30" s="304">
        <v>1395.8</v>
      </c>
      <c r="M30" s="304">
        <v>1370</v>
      </c>
      <c r="N30" s="319">
        <v>1523500</v>
      </c>
      <c r="O30" s="320">
        <v>2.7067111605487578E-2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90.45</v>
      </c>
      <c r="E31" s="316">
        <v>90.466666666666654</v>
      </c>
      <c r="F31" s="317">
        <v>88.833333333333314</v>
      </c>
      <c r="G31" s="317">
        <v>87.216666666666654</v>
      </c>
      <c r="H31" s="317">
        <v>85.583333333333314</v>
      </c>
      <c r="I31" s="317">
        <v>92.083333333333314</v>
      </c>
      <c r="J31" s="317">
        <v>93.716666666666669</v>
      </c>
      <c r="K31" s="317">
        <v>95.333333333333314</v>
      </c>
      <c r="L31" s="304">
        <v>92.1</v>
      </c>
      <c r="M31" s="304">
        <v>88.85</v>
      </c>
      <c r="N31" s="319">
        <v>34625600</v>
      </c>
      <c r="O31" s="320">
        <v>4.6875E-2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613.04999999999995</v>
      </c>
      <c r="E32" s="316">
        <v>609.85</v>
      </c>
      <c r="F32" s="317">
        <v>605.40000000000009</v>
      </c>
      <c r="G32" s="317">
        <v>597.75000000000011</v>
      </c>
      <c r="H32" s="317">
        <v>593.30000000000018</v>
      </c>
      <c r="I32" s="317">
        <v>617.5</v>
      </c>
      <c r="J32" s="317">
        <v>621.95000000000005</v>
      </c>
      <c r="K32" s="317">
        <v>629.59999999999991</v>
      </c>
      <c r="L32" s="304">
        <v>614.29999999999995</v>
      </c>
      <c r="M32" s="304">
        <v>602.20000000000005</v>
      </c>
      <c r="N32" s="319">
        <v>3814800</v>
      </c>
      <c r="O32" s="320">
        <v>3.472222222222222E-3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453.1</v>
      </c>
      <c r="E33" s="316">
        <v>454.5333333333333</v>
      </c>
      <c r="F33" s="317">
        <v>450.56666666666661</v>
      </c>
      <c r="G33" s="317">
        <v>448.0333333333333</v>
      </c>
      <c r="H33" s="317">
        <v>444.06666666666661</v>
      </c>
      <c r="I33" s="317">
        <v>457.06666666666661</v>
      </c>
      <c r="J33" s="317">
        <v>461.0333333333333</v>
      </c>
      <c r="K33" s="317">
        <v>463.56666666666661</v>
      </c>
      <c r="L33" s="304">
        <v>458.5</v>
      </c>
      <c r="M33" s="304">
        <v>452</v>
      </c>
      <c r="N33" s="319">
        <v>7213500</v>
      </c>
      <c r="O33" s="320">
        <v>1.49852258336851E-2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399</v>
      </c>
      <c r="E34" s="316">
        <v>400.01666666666665</v>
      </c>
      <c r="F34" s="317">
        <v>394.5333333333333</v>
      </c>
      <c r="G34" s="317">
        <v>390.06666666666666</v>
      </c>
      <c r="H34" s="317">
        <v>384.58333333333331</v>
      </c>
      <c r="I34" s="317">
        <v>404.48333333333329</v>
      </c>
      <c r="J34" s="317">
        <v>409.96666666666664</v>
      </c>
      <c r="K34" s="317">
        <v>414.43333333333328</v>
      </c>
      <c r="L34" s="304">
        <v>405.5</v>
      </c>
      <c r="M34" s="304">
        <v>395.55</v>
      </c>
      <c r="N34" s="319">
        <v>127176657</v>
      </c>
      <c r="O34" s="320">
        <v>1.7851322923765223E-2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28.7</v>
      </c>
      <c r="E35" s="316">
        <v>28.083333333333332</v>
      </c>
      <c r="F35" s="317">
        <v>27.366666666666664</v>
      </c>
      <c r="G35" s="317">
        <v>26.033333333333331</v>
      </c>
      <c r="H35" s="317">
        <v>25.316666666666663</v>
      </c>
      <c r="I35" s="317">
        <v>29.416666666666664</v>
      </c>
      <c r="J35" s="317">
        <v>30.133333333333333</v>
      </c>
      <c r="K35" s="317">
        <v>31.466666666666665</v>
      </c>
      <c r="L35" s="304">
        <v>28.8</v>
      </c>
      <c r="M35" s="304">
        <v>26.75</v>
      </c>
      <c r="N35" s="319">
        <v>68334000</v>
      </c>
      <c r="O35" s="320">
        <v>-1.8697225572979495E-2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438.55</v>
      </c>
      <c r="E36" s="316">
        <v>440.5</v>
      </c>
      <c r="F36" s="317">
        <v>433.05</v>
      </c>
      <c r="G36" s="317">
        <v>427.55</v>
      </c>
      <c r="H36" s="317">
        <v>420.1</v>
      </c>
      <c r="I36" s="317">
        <v>446</v>
      </c>
      <c r="J36" s="317">
        <v>453.45000000000005</v>
      </c>
      <c r="K36" s="317">
        <v>458.95</v>
      </c>
      <c r="L36" s="304">
        <v>447.95</v>
      </c>
      <c r="M36" s="304">
        <v>435</v>
      </c>
      <c r="N36" s="319">
        <v>12615500</v>
      </c>
      <c r="O36" s="320">
        <v>-1.526032315978456E-2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11903.3</v>
      </c>
      <c r="E37" s="316">
        <v>11935.116666666667</v>
      </c>
      <c r="F37" s="317">
        <v>11770.233333333334</v>
      </c>
      <c r="G37" s="317">
        <v>11637.166666666666</v>
      </c>
      <c r="H37" s="317">
        <v>11472.283333333333</v>
      </c>
      <c r="I37" s="317">
        <v>12068.183333333334</v>
      </c>
      <c r="J37" s="317">
        <v>12233.066666666669</v>
      </c>
      <c r="K37" s="317">
        <v>12366.133333333335</v>
      </c>
      <c r="L37" s="304">
        <v>12100</v>
      </c>
      <c r="M37" s="304">
        <v>11802.05</v>
      </c>
      <c r="N37" s="319">
        <v>134500</v>
      </c>
      <c r="O37" s="320">
        <v>1.8168054504163512E-2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347.5</v>
      </c>
      <c r="E38" s="316">
        <v>345.81666666666661</v>
      </c>
      <c r="F38" s="317">
        <v>343.0833333333332</v>
      </c>
      <c r="G38" s="317">
        <v>338.66666666666657</v>
      </c>
      <c r="H38" s="317">
        <v>335.93333333333317</v>
      </c>
      <c r="I38" s="317">
        <v>350.23333333333323</v>
      </c>
      <c r="J38" s="317">
        <v>352.96666666666658</v>
      </c>
      <c r="K38" s="317">
        <v>357.38333333333327</v>
      </c>
      <c r="L38" s="304">
        <v>348.55</v>
      </c>
      <c r="M38" s="304">
        <v>341.4</v>
      </c>
      <c r="N38" s="319">
        <v>24985800</v>
      </c>
      <c r="O38" s="320">
        <v>-5.3740326741186584E-3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3779.4</v>
      </c>
      <c r="E39" s="316">
        <v>3777.5500000000006</v>
      </c>
      <c r="F39" s="317">
        <v>3748.1500000000015</v>
      </c>
      <c r="G39" s="317">
        <v>3716.900000000001</v>
      </c>
      <c r="H39" s="317">
        <v>3687.5000000000018</v>
      </c>
      <c r="I39" s="317">
        <v>3808.8000000000011</v>
      </c>
      <c r="J39" s="317">
        <v>3838.2</v>
      </c>
      <c r="K39" s="317">
        <v>3869.4500000000007</v>
      </c>
      <c r="L39" s="304">
        <v>3806.95</v>
      </c>
      <c r="M39" s="304">
        <v>3746.3</v>
      </c>
      <c r="N39" s="319">
        <v>1043000</v>
      </c>
      <c r="O39" s="320">
        <v>5.5027311349382962E-2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422.75</v>
      </c>
      <c r="E40" s="316">
        <v>426.05</v>
      </c>
      <c r="F40" s="317">
        <v>416.70000000000005</v>
      </c>
      <c r="G40" s="317">
        <v>410.65000000000003</v>
      </c>
      <c r="H40" s="317">
        <v>401.30000000000007</v>
      </c>
      <c r="I40" s="317">
        <v>432.1</v>
      </c>
      <c r="J40" s="317">
        <v>441.45000000000005</v>
      </c>
      <c r="K40" s="317">
        <v>447.5</v>
      </c>
      <c r="L40" s="304">
        <v>435.4</v>
      </c>
      <c r="M40" s="304">
        <v>420</v>
      </c>
      <c r="N40" s="319">
        <v>5781600</v>
      </c>
      <c r="O40" s="320">
        <v>-3.4129692832764505E-3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88.2</v>
      </c>
      <c r="E41" s="316">
        <v>88</v>
      </c>
      <c r="F41" s="317">
        <v>86.4</v>
      </c>
      <c r="G41" s="317">
        <v>84.600000000000009</v>
      </c>
      <c r="H41" s="317">
        <v>83.000000000000014</v>
      </c>
      <c r="I41" s="317">
        <v>89.8</v>
      </c>
      <c r="J41" s="317">
        <v>91.399999999999991</v>
      </c>
      <c r="K41" s="317">
        <v>93.199999999999989</v>
      </c>
      <c r="L41" s="304">
        <v>89.6</v>
      </c>
      <c r="M41" s="304">
        <v>86.2</v>
      </c>
      <c r="N41" s="319">
        <v>16915000</v>
      </c>
      <c r="O41" s="320">
        <v>-2.6754890678941313E-2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240.75</v>
      </c>
      <c r="E42" s="316">
        <v>238.93333333333331</v>
      </c>
      <c r="F42" s="317">
        <v>236.46666666666661</v>
      </c>
      <c r="G42" s="317">
        <v>232.18333333333331</v>
      </c>
      <c r="H42" s="317">
        <v>229.71666666666661</v>
      </c>
      <c r="I42" s="317">
        <v>243.21666666666661</v>
      </c>
      <c r="J42" s="317">
        <v>245.68333333333331</v>
      </c>
      <c r="K42" s="317">
        <v>249.96666666666661</v>
      </c>
      <c r="L42" s="304">
        <v>241.4</v>
      </c>
      <c r="M42" s="304">
        <v>234.65</v>
      </c>
      <c r="N42" s="319">
        <v>5975000</v>
      </c>
      <c r="O42" s="320">
        <v>3.7776812852800698E-2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765.95</v>
      </c>
      <c r="E43" s="316">
        <v>770.93333333333339</v>
      </c>
      <c r="F43" s="317">
        <v>757.41666666666674</v>
      </c>
      <c r="G43" s="317">
        <v>748.88333333333333</v>
      </c>
      <c r="H43" s="317">
        <v>735.36666666666667</v>
      </c>
      <c r="I43" s="317">
        <v>779.46666666666681</v>
      </c>
      <c r="J43" s="317">
        <v>792.98333333333346</v>
      </c>
      <c r="K43" s="317">
        <v>801.51666666666688</v>
      </c>
      <c r="L43" s="304">
        <v>784.45</v>
      </c>
      <c r="M43" s="304">
        <v>762.4</v>
      </c>
      <c r="N43" s="319">
        <v>12909000</v>
      </c>
      <c r="O43" s="320">
        <v>2.2973112187081486E-2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115.2</v>
      </c>
      <c r="E44" s="316">
        <v>114.18333333333332</v>
      </c>
      <c r="F44" s="317">
        <v>112.61666666666665</v>
      </c>
      <c r="G44" s="317">
        <v>110.03333333333332</v>
      </c>
      <c r="H44" s="317">
        <v>108.46666666666664</v>
      </c>
      <c r="I44" s="317">
        <v>116.76666666666665</v>
      </c>
      <c r="J44" s="317">
        <v>118.33333333333334</v>
      </c>
      <c r="K44" s="317">
        <v>120.91666666666666</v>
      </c>
      <c r="L44" s="304">
        <v>115.75</v>
      </c>
      <c r="M44" s="304">
        <v>111.6</v>
      </c>
      <c r="N44" s="319">
        <v>49284000</v>
      </c>
      <c r="O44" s="320">
        <v>-3.9584685269305649E-2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2548.25</v>
      </c>
      <c r="E45" s="316">
        <v>2565.35</v>
      </c>
      <c r="F45" s="317">
        <v>2503.3999999999996</v>
      </c>
      <c r="G45" s="317">
        <v>2458.5499999999997</v>
      </c>
      <c r="H45" s="317">
        <v>2396.5999999999995</v>
      </c>
      <c r="I45" s="317">
        <v>2610.1999999999998</v>
      </c>
      <c r="J45" s="317">
        <v>2672.1499999999996</v>
      </c>
      <c r="K45" s="317">
        <v>2717</v>
      </c>
      <c r="L45" s="304">
        <v>2627.3</v>
      </c>
      <c r="M45" s="304">
        <v>2520.5</v>
      </c>
      <c r="N45" s="319">
        <v>449250</v>
      </c>
      <c r="O45" s="320">
        <v>-7.8461538461538458E-2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1472.9</v>
      </c>
      <c r="E46" s="316">
        <v>1463.8833333333332</v>
      </c>
      <c r="F46" s="317">
        <v>1443.7666666666664</v>
      </c>
      <c r="G46" s="317">
        <v>1414.6333333333332</v>
      </c>
      <c r="H46" s="317">
        <v>1394.5166666666664</v>
      </c>
      <c r="I46" s="317">
        <v>1493.0166666666664</v>
      </c>
      <c r="J46" s="317">
        <v>1513.1333333333332</v>
      </c>
      <c r="K46" s="317">
        <v>1542.2666666666664</v>
      </c>
      <c r="L46" s="304">
        <v>1484</v>
      </c>
      <c r="M46" s="304">
        <v>1434.75</v>
      </c>
      <c r="N46" s="319">
        <v>2731400</v>
      </c>
      <c r="O46" s="320">
        <v>0.23402909550917142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383.25</v>
      </c>
      <c r="E47" s="316">
        <v>380.16666666666669</v>
      </c>
      <c r="F47" s="317">
        <v>373.53333333333336</v>
      </c>
      <c r="G47" s="317">
        <v>363.81666666666666</v>
      </c>
      <c r="H47" s="317">
        <v>357.18333333333334</v>
      </c>
      <c r="I47" s="317">
        <v>389.88333333333338</v>
      </c>
      <c r="J47" s="317">
        <v>396.51666666666671</v>
      </c>
      <c r="K47" s="317">
        <v>406.23333333333341</v>
      </c>
      <c r="L47" s="304">
        <v>386.8</v>
      </c>
      <c r="M47" s="304">
        <v>370.45</v>
      </c>
      <c r="N47" s="319">
        <v>6552096</v>
      </c>
      <c r="O47" s="320">
        <v>-1.7116060961313014E-2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470.6</v>
      </c>
      <c r="E48" s="316">
        <v>466.55</v>
      </c>
      <c r="F48" s="317">
        <v>460.70000000000005</v>
      </c>
      <c r="G48" s="317">
        <v>450.8</v>
      </c>
      <c r="H48" s="317">
        <v>444.95000000000005</v>
      </c>
      <c r="I48" s="317">
        <v>476.45000000000005</v>
      </c>
      <c r="J48" s="317">
        <v>482.30000000000007</v>
      </c>
      <c r="K48" s="317">
        <v>492.20000000000005</v>
      </c>
      <c r="L48" s="304">
        <v>472.4</v>
      </c>
      <c r="M48" s="304">
        <v>456.65</v>
      </c>
      <c r="N48" s="319">
        <v>2020800</v>
      </c>
      <c r="O48" s="320">
        <v>1.3847080072245636E-2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520.95000000000005</v>
      </c>
      <c r="E49" s="316">
        <v>518.44999999999993</v>
      </c>
      <c r="F49" s="317">
        <v>514.14999999999986</v>
      </c>
      <c r="G49" s="317">
        <v>507.34999999999991</v>
      </c>
      <c r="H49" s="317">
        <v>503.04999999999984</v>
      </c>
      <c r="I49" s="317">
        <v>525.24999999999989</v>
      </c>
      <c r="J49" s="317">
        <v>529.54999999999984</v>
      </c>
      <c r="K49" s="317">
        <v>536.34999999999991</v>
      </c>
      <c r="L49" s="304">
        <v>522.75</v>
      </c>
      <c r="M49" s="304">
        <v>511.65</v>
      </c>
      <c r="N49" s="319">
        <v>10381250</v>
      </c>
      <c r="O49" s="320">
        <v>-5.9844404548174742E-3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3102.7</v>
      </c>
      <c r="E50" s="316">
        <v>3153.1166666666668</v>
      </c>
      <c r="F50" s="317">
        <v>3042.8333333333335</v>
      </c>
      <c r="G50" s="317">
        <v>2982.9666666666667</v>
      </c>
      <c r="H50" s="317">
        <v>2872.6833333333334</v>
      </c>
      <c r="I50" s="317">
        <v>3212.9833333333336</v>
      </c>
      <c r="J50" s="317">
        <v>3323.2666666666664</v>
      </c>
      <c r="K50" s="317">
        <v>3383.1333333333337</v>
      </c>
      <c r="L50" s="304">
        <v>3263.4</v>
      </c>
      <c r="M50" s="304">
        <v>3093.25</v>
      </c>
      <c r="N50" s="319">
        <v>3392800</v>
      </c>
      <c r="O50" s="320">
        <v>2.5386847195357835E-2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165.3</v>
      </c>
      <c r="E51" s="316">
        <v>165.26666666666668</v>
      </c>
      <c r="F51" s="317">
        <v>162.13333333333335</v>
      </c>
      <c r="G51" s="317">
        <v>158.96666666666667</v>
      </c>
      <c r="H51" s="317">
        <v>155.83333333333334</v>
      </c>
      <c r="I51" s="317">
        <v>168.43333333333337</v>
      </c>
      <c r="J51" s="317">
        <v>171.56666666666669</v>
      </c>
      <c r="K51" s="317">
        <v>174.73333333333338</v>
      </c>
      <c r="L51" s="304">
        <v>168.4</v>
      </c>
      <c r="M51" s="304">
        <v>162.1</v>
      </c>
      <c r="N51" s="319">
        <v>31247700</v>
      </c>
      <c r="O51" s="320">
        <v>-7.3870831574504006E-4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5068.6499999999996</v>
      </c>
      <c r="E52" s="316">
        <v>5110.0333333333328</v>
      </c>
      <c r="F52" s="317">
        <v>5010.6666666666661</v>
      </c>
      <c r="G52" s="317">
        <v>4952.6833333333334</v>
      </c>
      <c r="H52" s="317">
        <v>4853.3166666666666</v>
      </c>
      <c r="I52" s="317">
        <v>5168.0166666666655</v>
      </c>
      <c r="J52" s="317">
        <v>5267.3833333333323</v>
      </c>
      <c r="K52" s="317">
        <v>5325.366666666665</v>
      </c>
      <c r="L52" s="304">
        <v>5209.3999999999996</v>
      </c>
      <c r="M52" s="304">
        <v>5052.05</v>
      </c>
      <c r="N52" s="319">
        <v>3094750</v>
      </c>
      <c r="O52" s="320">
        <v>4.3144855481587599E-2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2205.15</v>
      </c>
      <c r="E53" s="316">
        <v>2220.5166666666669</v>
      </c>
      <c r="F53" s="317">
        <v>2167.6333333333337</v>
      </c>
      <c r="G53" s="317">
        <v>2130.1166666666668</v>
      </c>
      <c r="H53" s="317">
        <v>2077.2333333333336</v>
      </c>
      <c r="I53" s="317">
        <v>2258.0333333333338</v>
      </c>
      <c r="J53" s="317">
        <v>2310.916666666667</v>
      </c>
      <c r="K53" s="317">
        <v>2348.4333333333338</v>
      </c>
      <c r="L53" s="304">
        <v>2273.4</v>
      </c>
      <c r="M53" s="304">
        <v>2183</v>
      </c>
      <c r="N53" s="319">
        <v>2488500</v>
      </c>
      <c r="O53" s="320">
        <v>9.4519704433497539E-2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1180.6500000000001</v>
      </c>
      <c r="E54" s="316">
        <v>1177.3666666666668</v>
      </c>
      <c r="F54" s="317">
        <v>1165.2833333333335</v>
      </c>
      <c r="G54" s="317">
        <v>1149.9166666666667</v>
      </c>
      <c r="H54" s="317">
        <v>1137.8333333333335</v>
      </c>
      <c r="I54" s="317">
        <v>1192.7333333333336</v>
      </c>
      <c r="J54" s="317">
        <v>1204.8166666666666</v>
      </c>
      <c r="K54" s="317">
        <v>1220.1833333333336</v>
      </c>
      <c r="L54" s="304">
        <v>1189.45</v>
      </c>
      <c r="M54" s="304">
        <v>1162</v>
      </c>
      <c r="N54" s="319">
        <v>2828100</v>
      </c>
      <c r="O54" s="320">
        <v>-2.131709173962695E-2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159.6</v>
      </c>
      <c r="E55" s="316">
        <v>159.98333333333332</v>
      </c>
      <c r="F55" s="317">
        <v>158.56666666666663</v>
      </c>
      <c r="G55" s="317">
        <v>157.5333333333333</v>
      </c>
      <c r="H55" s="317">
        <v>156.11666666666662</v>
      </c>
      <c r="I55" s="317">
        <v>161.01666666666665</v>
      </c>
      <c r="J55" s="317">
        <v>162.43333333333334</v>
      </c>
      <c r="K55" s="317">
        <v>163.46666666666667</v>
      </c>
      <c r="L55" s="304">
        <v>161.4</v>
      </c>
      <c r="M55" s="304">
        <v>158.94999999999999</v>
      </c>
      <c r="N55" s="319">
        <v>9360000</v>
      </c>
      <c r="O55" s="320">
        <v>8.1426909654904994E-3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56.4</v>
      </c>
      <c r="E56" s="316">
        <v>55.45000000000001</v>
      </c>
      <c r="F56" s="317">
        <v>54.15000000000002</v>
      </c>
      <c r="G56" s="317">
        <v>51.900000000000013</v>
      </c>
      <c r="H56" s="317">
        <v>50.600000000000023</v>
      </c>
      <c r="I56" s="317">
        <v>57.700000000000017</v>
      </c>
      <c r="J56" s="317">
        <v>59.000000000000014</v>
      </c>
      <c r="K56" s="317">
        <v>61.250000000000014</v>
      </c>
      <c r="L56" s="304">
        <v>56.75</v>
      </c>
      <c r="M56" s="304">
        <v>53.2</v>
      </c>
      <c r="N56" s="319">
        <v>88850500</v>
      </c>
      <c r="O56" s="320">
        <v>0.12156652360515022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87.65</v>
      </c>
      <c r="E57" s="316">
        <v>86.649999999999991</v>
      </c>
      <c r="F57" s="317">
        <v>85.199999999999989</v>
      </c>
      <c r="G57" s="317">
        <v>82.75</v>
      </c>
      <c r="H57" s="317">
        <v>81.3</v>
      </c>
      <c r="I57" s="317">
        <v>89.09999999999998</v>
      </c>
      <c r="J57" s="317">
        <v>90.55</v>
      </c>
      <c r="K57" s="317">
        <v>92.999999999999972</v>
      </c>
      <c r="L57" s="304">
        <v>88.1</v>
      </c>
      <c r="M57" s="304">
        <v>84.2</v>
      </c>
      <c r="N57" s="319">
        <v>25528500</v>
      </c>
      <c r="O57" s="320">
        <v>-2.3337222870478413E-2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476.9</v>
      </c>
      <c r="E58" s="316">
        <v>481.93333333333334</v>
      </c>
      <c r="F58" s="317">
        <v>469.16666666666669</v>
      </c>
      <c r="G58" s="317">
        <v>461.43333333333334</v>
      </c>
      <c r="H58" s="317">
        <v>448.66666666666669</v>
      </c>
      <c r="I58" s="317">
        <v>489.66666666666669</v>
      </c>
      <c r="J58" s="317">
        <v>502.43333333333334</v>
      </c>
      <c r="K58" s="317">
        <v>510.16666666666669</v>
      </c>
      <c r="L58" s="304">
        <v>494.7</v>
      </c>
      <c r="M58" s="304">
        <v>474.2</v>
      </c>
      <c r="N58" s="319">
        <v>7350800</v>
      </c>
      <c r="O58" s="320">
        <v>-3.6188178528347409E-2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23.6</v>
      </c>
      <c r="E59" s="316">
        <v>23.716666666666669</v>
      </c>
      <c r="F59" s="317">
        <v>23.333333333333336</v>
      </c>
      <c r="G59" s="317">
        <v>23.066666666666666</v>
      </c>
      <c r="H59" s="317">
        <v>22.683333333333334</v>
      </c>
      <c r="I59" s="317">
        <v>23.983333333333338</v>
      </c>
      <c r="J59" s="317">
        <v>24.366666666666671</v>
      </c>
      <c r="K59" s="317">
        <v>24.63333333333334</v>
      </c>
      <c r="L59" s="304">
        <v>24.1</v>
      </c>
      <c r="M59" s="304">
        <v>23.45</v>
      </c>
      <c r="N59" s="319">
        <v>69300000</v>
      </c>
      <c r="O59" s="320">
        <v>3.3557046979865772E-2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689.65</v>
      </c>
      <c r="E60" s="316">
        <v>685.68333333333339</v>
      </c>
      <c r="F60" s="317">
        <v>678.96666666666681</v>
      </c>
      <c r="G60" s="317">
        <v>668.28333333333342</v>
      </c>
      <c r="H60" s="317">
        <v>661.56666666666683</v>
      </c>
      <c r="I60" s="317">
        <v>696.36666666666679</v>
      </c>
      <c r="J60" s="317">
        <v>703.08333333333348</v>
      </c>
      <c r="K60" s="317">
        <v>713.76666666666677</v>
      </c>
      <c r="L60" s="304">
        <v>692.4</v>
      </c>
      <c r="M60" s="304">
        <v>675</v>
      </c>
      <c r="N60" s="319">
        <v>6088000</v>
      </c>
      <c r="O60" s="320">
        <v>5.4564351290490212E-2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902.25</v>
      </c>
      <c r="E61" s="316">
        <v>893.05000000000007</v>
      </c>
      <c r="F61" s="317">
        <v>881.20000000000016</v>
      </c>
      <c r="G61" s="317">
        <v>860.15000000000009</v>
      </c>
      <c r="H61" s="317">
        <v>848.30000000000018</v>
      </c>
      <c r="I61" s="317">
        <v>914.10000000000014</v>
      </c>
      <c r="J61" s="317">
        <v>925.95</v>
      </c>
      <c r="K61" s="317">
        <v>947.00000000000011</v>
      </c>
      <c r="L61" s="304">
        <v>904.9</v>
      </c>
      <c r="M61" s="304">
        <v>872</v>
      </c>
      <c r="N61" s="319">
        <v>826800</v>
      </c>
      <c r="O61" s="320">
        <v>-0.1358695652173913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773.4</v>
      </c>
      <c r="E62" s="316">
        <v>773.55000000000007</v>
      </c>
      <c r="F62" s="317">
        <v>764.10000000000014</v>
      </c>
      <c r="G62" s="317">
        <v>754.80000000000007</v>
      </c>
      <c r="H62" s="317">
        <v>745.35000000000014</v>
      </c>
      <c r="I62" s="317">
        <v>782.85000000000014</v>
      </c>
      <c r="J62" s="317">
        <v>792.30000000000018</v>
      </c>
      <c r="K62" s="317">
        <v>801.60000000000014</v>
      </c>
      <c r="L62" s="304">
        <v>783</v>
      </c>
      <c r="M62" s="304">
        <v>764.25</v>
      </c>
      <c r="N62" s="319">
        <v>17990150</v>
      </c>
      <c r="O62" s="320">
        <v>1.587897644976128E-2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709.45</v>
      </c>
      <c r="E63" s="316">
        <v>705.05000000000007</v>
      </c>
      <c r="F63" s="317">
        <v>697.50000000000011</v>
      </c>
      <c r="G63" s="317">
        <v>685.55000000000007</v>
      </c>
      <c r="H63" s="317">
        <v>678.00000000000011</v>
      </c>
      <c r="I63" s="317">
        <v>717.00000000000011</v>
      </c>
      <c r="J63" s="317">
        <v>724.55000000000007</v>
      </c>
      <c r="K63" s="317">
        <v>736.50000000000011</v>
      </c>
      <c r="L63" s="304">
        <v>712.6</v>
      </c>
      <c r="M63" s="304">
        <v>693.1</v>
      </c>
      <c r="N63" s="319">
        <v>5831000</v>
      </c>
      <c r="O63" s="320">
        <v>-1.2029820399864452E-2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843.15</v>
      </c>
      <c r="E64" s="316">
        <v>843.26666666666677</v>
      </c>
      <c r="F64" s="317">
        <v>828.93333333333351</v>
      </c>
      <c r="G64" s="317">
        <v>814.7166666666667</v>
      </c>
      <c r="H64" s="317">
        <v>800.38333333333344</v>
      </c>
      <c r="I64" s="317">
        <v>857.48333333333358</v>
      </c>
      <c r="J64" s="317">
        <v>871.81666666666683</v>
      </c>
      <c r="K64" s="317">
        <v>886.03333333333364</v>
      </c>
      <c r="L64" s="304">
        <v>857.6</v>
      </c>
      <c r="M64" s="304">
        <v>829.05</v>
      </c>
      <c r="N64" s="319">
        <v>15785000</v>
      </c>
      <c r="O64" s="320">
        <v>-2.0927405349079543E-2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2033.9</v>
      </c>
      <c r="E65" s="316">
        <v>2019.75</v>
      </c>
      <c r="F65" s="317">
        <v>1999.5</v>
      </c>
      <c r="G65" s="317">
        <v>1965.1</v>
      </c>
      <c r="H65" s="317">
        <v>1944.85</v>
      </c>
      <c r="I65" s="317">
        <v>2054.15</v>
      </c>
      <c r="J65" s="317">
        <v>2074.4</v>
      </c>
      <c r="K65" s="317">
        <v>2108.8000000000002</v>
      </c>
      <c r="L65" s="304">
        <v>2040</v>
      </c>
      <c r="M65" s="304">
        <v>1985.35</v>
      </c>
      <c r="N65" s="319">
        <v>24589800</v>
      </c>
      <c r="O65" s="320">
        <v>-1.229122984599812E-2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1207.8499999999999</v>
      </c>
      <c r="E66" s="316">
        <v>1212.7</v>
      </c>
      <c r="F66" s="317">
        <v>1191.4000000000001</v>
      </c>
      <c r="G66" s="317">
        <v>1174.95</v>
      </c>
      <c r="H66" s="317">
        <v>1153.6500000000001</v>
      </c>
      <c r="I66" s="317">
        <v>1229.1500000000001</v>
      </c>
      <c r="J66" s="317">
        <v>1250.4499999999998</v>
      </c>
      <c r="K66" s="317">
        <v>1266.9000000000001</v>
      </c>
      <c r="L66" s="304">
        <v>1234</v>
      </c>
      <c r="M66" s="304">
        <v>1196.25</v>
      </c>
      <c r="N66" s="319">
        <v>37842750</v>
      </c>
      <c r="O66" s="320">
        <v>-8.5163409994812381E-3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573.20000000000005</v>
      </c>
      <c r="E67" s="316">
        <v>571.61666666666667</v>
      </c>
      <c r="F67" s="317">
        <v>567.08333333333337</v>
      </c>
      <c r="G67" s="317">
        <v>560.9666666666667</v>
      </c>
      <c r="H67" s="317">
        <v>556.43333333333339</v>
      </c>
      <c r="I67" s="317">
        <v>577.73333333333335</v>
      </c>
      <c r="J67" s="317">
        <v>582.26666666666665</v>
      </c>
      <c r="K67" s="317">
        <v>588.38333333333333</v>
      </c>
      <c r="L67" s="304">
        <v>576.15</v>
      </c>
      <c r="M67" s="304">
        <v>565.5</v>
      </c>
      <c r="N67" s="319">
        <v>12568600</v>
      </c>
      <c r="O67" s="320">
        <v>5.299050778730071E-2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3243.7</v>
      </c>
      <c r="E68" s="316">
        <v>3274.65</v>
      </c>
      <c r="F68" s="317">
        <v>3193.5</v>
      </c>
      <c r="G68" s="317">
        <v>3143.2999999999997</v>
      </c>
      <c r="H68" s="317">
        <v>3062.1499999999996</v>
      </c>
      <c r="I68" s="317">
        <v>3324.8500000000004</v>
      </c>
      <c r="J68" s="317">
        <v>3406.0000000000009</v>
      </c>
      <c r="K68" s="317">
        <v>3456.2000000000007</v>
      </c>
      <c r="L68" s="304">
        <v>3355.8</v>
      </c>
      <c r="M68" s="304">
        <v>3224.45</v>
      </c>
      <c r="N68" s="319">
        <v>2283300</v>
      </c>
      <c r="O68" s="320">
        <v>6.0027855153203344E-2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183.2</v>
      </c>
      <c r="E69" s="316">
        <v>181.95000000000002</v>
      </c>
      <c r="F69" s="317">
        <v>179.65000000000003</v>
      </c>
      <c r="G69" s="317">
        <v>176.10000000000002</v>
      </c>
      <c r="H69" s="317">
        <v>173.80000000000004</v>
      </c>
      <c r="I69" s="317">
        <v>185.50000000000003</v>
      </c>
      <c r="J69" s="317">
        <v>187.80000000000004</v>
      </c>
      <c r="K69" s="317">
        <v>191.35000000000002</v>
      </c>
      <c r="L69" s="304">
        <v>184.25</v>
      </c>
      <c r="M69" s="304">
        <v>178.4</v>
      </c>
      <c r="N69" s="319">
        <v>30542900</v>
      </c>
      <c r="O69" s="320">
        <v>2.0692628251185514E-2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176</v>
      </c>
      <c r="E70" s="316">
        <v>174.5</v>
      </c>
      <c r="F70" s="317">
        <v>171.9</v>
      </c>
      <c r="G70" s="317">
        <v>167.8</v>
      </c>
      <c r="H70" s="317">
        <v>165.20000000000002</v>
      </c>
      <c r="I70" s="317">
        <v>178.6</v>
      </c>
      <c r="J70" s="317">
        <v>181.20000000000002</v>
      </c>
      <c r="K70" s="317">
        <v>185.29999999999998</v>
      </c>
      <c r="L70" s="304">
        <v>177.1</v>
      </c>
      <c r="M70" s="304">
        <v>170.4</v>
      </c>
      <c r="N70" s="319">
        <v>33525900</v>
      </c>
      <c r="O70" s="320">
        <v>-6.401536368728495E-3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2172.9</v>
      </c>
      <c r="E71" s="316">
        <v>2163.9833333333331</v>
      </c>
      <c r="F71" s="317">
        <v>2148.9666666666662</v>
      </c>
      <c r="G71" s="317">
        <v>2125.0333333333333</v>
      </c>
      <c r="H71" s="317">
        <v>2110.0166666666664</v>
      </c>
      <c r="I71" s="317">
        <v>2187.9166666666661</v>
      </c>
      <c r="J71" s="317">
        <v>2202.9333333333334</v>
      </c>
      <c r="K71" s="317">
        <v>2226.8666666666659</v>
      </c>
      <c r="L71" s="304">
        <v>2179</v>
      </c>
      <c r="M71" s="304">
        <v>2140.0500000000002</v>
      </c>
      <c r="N71" s="319">
        <v>5865600</v>
      </c>
      <c r="O71" s="320">
        <v>-1.3919709501714747E-2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154.19999999999999</v>
      </c>
      <c r="E72" s="316">
        <v>152.71666666666667</v>
      </c>
      <c r="F72" s="317">
        <v>149.98333333333335</v>
      </c>
      <c r="G72" s="317">
        <v>145.76666666666668</v>
      </c>
      <c r="H72" s="317">
        <v>143.03333333333336</v>
      </c>
      <c r="I72" s="317">
        <v>156.93333333333334</v>
      </c>
      <c r="J72" s="317">
        <v>159.66666666666663</v>
      </c>
      <c r="K72" s="317">
        <v>163.88333333333333</v>
      </c>
      <c r="L72" s="304">
        <v>155.44999999999999</v>
      </c>
      <c r="M72" s="304">
        <v>148.5</v>
      </c>
      <c r="N72" s="319">
        <v>15868900</v>
      </c>
      <c r="O72" s="320">
        <v>-2.2531983960282605E-2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418.2</v>
      </c>
      <c r="E73" s="316">
        <v>413.33333333333331</v>
      </c>
      <c r="F73" s="317">
        <v>406.61666666666662</v>
      </c>
      <c r="G73" s="317">
        <v>395.0333333333333</v>
      </c>
      <c r="H73" s="317">
        <v>388.31666666666661</v>
      </c>
      <c r="I73" s="317">
        <v>424.91666666666663</v>
      </c>
      <c r="J73" s="317">
        <v>431.63333333333333</v>
      </c>
      <c r="K73" s="317">
        <v>443.21666666666664</v>
      </c>
      <c r="L73" s="304">
        <v>420.05</v>
      </c>
      <c r="M73" s="304">
        <v>401.75</v>
      </c>
      <c r="N73" s="319">
        <v>119933000</v>
      </c>
      <c r="O73" s="320">
        <v>1.394959546173161E-2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423.7</v>
      </c>
      <c r="E74" s="316">
        <v>420.95</v>
      </c>
      <c r="F74" s="317">
        <v>417.34999999999997</v>
      </c>
      <c r="G74" s="317">
        <v>411</v>
      </c>
      <c r="H74" s="317">
        <v>407.4</v>
      </c>
      <c r="I74" s="317">
        <v>427.29999999999995</v>
      </c>
      <c r="J74" s="317">
        <v>430.9</v>
      </c>
      <c r="K74" s="317">
        <v>437.24999999999994</v>
      </c>
      <c r="L74" s="304">
        <v>424.55</v>
      </c>
      <c r="M74" s="304">
        <v>414.6</v>
      </c>
      <c r="N74" s="319">
        <v>6816000</v>
      </c>
      <c r="O74" s="320">
        <v>1.6554809843400447E-2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7.95</v>
      </c>
      <c r="E75" s="316">
        <v>7.8666666666666671</v>
      </c>
      <c r="F75" s="317">
        <v>7.6833333333333336</v>
      </c>
      <c r="G75" s="317">
        <v>7.4166666666666661</v>
      </c>
      <c r="H75" s="317">
        <v>7.2333333333333325</v>
      </c>
      <c r="I75" s="317">
        <v>8.1333333333333346</v>
      </c>
      <c r="J75" s="317">
        <v>8.3166666666666682</v>
      </c>
      <c r="K75" s="317">
        <v>8.5833333333333357</v>
      </c>
      <c r="L75" s="304">
        <v>8.0500000000000007</v>
      </c>
      <c r="M75" s="304">
        <v>7.6</v>
      </c>
      <c r="N75" s="319">
        <v>329700000</v>
      </c>
      <c r="O75" s="320">
        <v>-1.3405948889819858E-2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31.85</v>
      </c>
      <c r="E76" s="316">
        <v>31.416666666666668</v>
      </c>
      <c r="F76" s="317">
        <v>30.883333333333336</v>
      </c>
      <c r="G76" s="317">
        <v>29.916666666666668</v>
      </c>
      <c r="H76" s="317">
        <v>29.383333333333336</v>
      </c>
      <c r="I76" s="317">
        <v>32.38333333333334</v>
      </c>
      <c r="J76" s="317">
        <v>32.916666666666671</v>
      </c>
      <c r="K76" s="317">
        <v>33.88333333333334</v>
      </c>
      <c r="L76" s="304">
        <v>31.95</v>
      </c>
      <c r="M76" s="304">
        <v>30.45</v>
      </c>
      <c r="N76" s="319">
        <v>172577000</v>
      </c>
      <c r="O76" s="320">
        <v>4.8677951100785481E-3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378.35</v>
      </c>
      <c r="E77" s="316">
        <v>378.61666666666662</v>
      </c>
      <c r="F77" s="317">
        <v>375.38333333333321</v>
      </c>
      <c r="G77" s="317">
        <v>372.41666666666657</v>
      </c>
      <c r="H77" s="317">
        <v>369.18333333333317</v>
      </c>
      <c r="I77" s="317">
        <v>381.58333333333326</v>
      </c>
      <c r="J77" s="317">
        <v>384.81666666666672</v>
      </c>
      <c r="K77" s="317">
        <v>387.7833333333333</v>
      </c>
      <c r="L77" s="304">
        <v>381.85</v>
      </c>
      <c r="M77" s="304">
        <v>375.65</v>
      </c>
      <c r="N77" s="319">
        <v>6575250</v>
      </c>
      <c r="O77" s="320">
        <v>1.7014036580178648E-2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1369.95</v>
      </c>
      <c r="E78" s="316">
        <v>1360.95</v>
      </c>
      <c r="F78" s="317">
        <v>1342.2</v>
      </c>
      <c r="G78" s="317">
        <v>1314.45</v>
      </c>
      <c r="H78" s="317">
        <v>1295.7</v>
      </c>
      <c r="I78" s="317">
        <v>1388.7</v>
      </c>
      <c r="J78" s="317">
        <v>1407.45</v>
      </c>
      <c r="K78" s="317">
        <v>1435.2</v>
      </c>
      <c r="L78" s="304">
        <v>1379.7</v>
      </c>
      <c r="M78" s="304">
        <v>1333.2</v>
      </c>
      <c r="N78" s="319">
        <v>2680000</v>
      </c>
      <c r="O78" s="320">
        <v>-3.34696913350688E-3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628.75</v>
      </c>
      <c r="E79" s="316">
        <v>622.68333333333339</v>
      </c>
      <c r="F79" s="317">
        <v>612.66666666666674</v>
      </c>
      <c r="G79" s="317">
        <v>596.58333333333337</v>
      </c>
      <c r="H79" s="317">
        <v>586.56666666666672</v>
      </c>
      <c r="I79" s="317">
        <v>638.76666666666677</v>
      </c>
      <c r="J79" s="317">
        <v>648.78333333333342</v>
      </c>
      <c r="K79" s="317">
        <v>664.86666666666679</v>
      </c>
      <c r="L79" s="304">
        <v>632.70000000000005</v>
      </c>
      <c r="M79" s="304">
        <v>606.6</v>
      </c>
      <c r="N79" s="319">
        <v>26352000</v>
      </c>
      <c r="O79" s="320">
        <v>4.227312998354639E-2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181.75</v>
      </c>
      <c r="E80" s="316">
        <v>181.5</v>
      </c>
      <c r="F80" s="317">
        <v>179.45</v>
      </c>
      <c r="G80" s="317">
        <v>177.14999999999998</v>
      </c>
      <c r="H80" s="317">
        <v>175.09999999999997</v>
      </c>
      <c r="I80" s="317">
        <v>183.8</v>
      </c>
      <c r="J80" s="317">
        <v>185.85000000000002</v>
      </c>
      <c r="K80" s="317">
        <v>188.15000000000003</v>
      </c>
      <c r="L80" s="304">
        <v>183.55</v>
      </c>
      <c r="M80" s="304">
        <v>179.2</v>
      </c>
      <c r="N80" s="319">
        <v>11127200</v>
      </c>
      <c r="O80" s="320">
        <v>1.0167768174885612E-2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1118.45</v>
      </c>
      <c r="E81" s="316">
        <v>1118.5833333333333</v>
      </c>
      <c r="F81" s="317">
        <v>1107.5666666666666</v>
      </c>
      <c r="G81" s="317">
        <v>1096.6833333333334</v>
      </c>
      <c r="H81" s="317">
        <v>1085.6666666666667</v>
      </c>
      <c r="I81" s="317">
        <v>1129.4666666666665</v>
      </c>
      <c r="J81" s="317">
        <v>1140.4833333333333</v>
      </c>
      <c r="K81" s="317">
        <v>1151.3666666666663</v>
      </c>
      <c r="L81" s="304">
        <v>1129.5999999999999</v>
      </c>
      <c r="M81" s="304">
        <v>1107.7</v>
      </c>
      <c r="N81" s="319">
        <v>36397200</v>
      </c>
      <c r="O81" s="320">
        <v>-5.6461146021277921E-2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77.150000000000006</v>
      </c>
      <c r="E82" s="316">
        <v>76.516666666666666</v>
      </c>
      <c r="F82" s="317">
        <v>75.433333333333337</v>
      </c>
      <c r="G82" s="317">
        <v>73.716666666666669</v>
      </c>
      <c r="H82" s="317">
        <v>72.63333333333334</v>
      </c>
      <c r="I82" s="317">
        <v>78.233333333333334</v>
      </c>
      <c r="J82" s="317">
        <v>79.316666666666677</v>
      </c>
      <c r="K82" s="317">
        <v>81.033333333333331</v>
      </c>
      <c r="L82" s="304">
        <v>77.599999999999994</v>
      </c>
      <c r="M82" s="304">
        <v>74.8</v>
      </c>
      <c r="N82" s="319">
        <v>54970800</v>
      </c>
      <c r="O82" s="320">
        <v>-8.6396362258431225E-2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168.7</v>
      </c>
      <c r="E83" s="316">
        <v>168.1</v>
      </c>
      <c r="F83" s="317">
        <v>167.1</v>
      </c>
      <c r="G83" s="317">
        <v>165.5</v>
      </c>
      <c r="H83" s="317">
        <v>164.5</v>
      </c>
      <c r="I83" s="317">
        <v>169.7</v>
      </c>
      <c r="J83" s="317">
        <v>170.7</v>
      </c>
      <c r="K83" s="317">
        <v>172.29999999999998</v>
      </c>
      <c r="L83" s="304">
        <v>169.1</v>
      </c>
      <c r="M83" s="304">
        <v>166.5</v>
      </c>
      <c r="N83" s="319">
        <v>145859200</v>
      </c>
      <c r="O83" s="320">
        <v>-1.0738549200087662E-3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201.95</v>
      </c>
      <c r="E84" s="316">
        <v>198.81666666666663</v>
      </c>
      <c r="F84" s="317">
        <v>195.03333333333327</v>
      </c>
      <c r="G84" s="317">
        <v>188.11666666666665</v>
      </c>
      <c r="H84" s="317">
        <v>184.33333333333329</v>
      </c>
      <c r="I84" s="317">
        <v>205.73333333333326</v>
      </c>
      <c r="J84" s="317">
        <v>209.51666666666662</v>
      </c>
      <c r="K84" s="317">
        <v>216.43333333333325</v>
      </c>
      <c r="L84" s="304">
        <v>202.6</v>
      </c>
      <c r="M84" s="304">
        <v>191.9</v>
      </c>
      <c r="N84" s="319">
        <v>25580000</v>
      </c>
      <c r="O84" s="320">
        <v>-3.5626767200754007E-2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314.25</v>
      </c>
      <c r="E85" s="316">
        <v>313.61666666666667</v>
      </c>
      <c r="F85" s="317">
        <v>308.88333333333333</v>
      </c>
      <c r="G85" s="317">
        <v>303.51666666666665</v>
      </c>
      <c r="H85" s="317">
        <v>298.7833333333333</v>
      </c>
      <c r="I85" s="317">
        <v>318.98333333333335</v>
      </c>
      <c r="J85" s="317">
        <v>323.7166666666667</v>
      </c>
      <c r="K85" s="317">
        <v>329.08333333333337</v>
      </c>
      <c r="L85" s="304">
        <v>318.35000000000002</v>
      </c>
      <c r="M85" s="304">
        <v>308.25</v>
      </c>
      <c r="N85" s="319">
        <v>42854400</v>
      </c>
      <c r="O85" s="320">
        <v>7.7460317460317464E-3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2256.25</v>
      </c>
      <c r="E86" s="316">
        <v>2277.85</v>
      </c>
      <c r="F86" s="317">
        <v>2223</v>
      </c>
      <c r="G86" s="317">
        <v>2189.75</v>
      </c>
      <c r="H86" s="317">
        <v>2134.9</v>
      </c>
      <c r="I86" s="317">
        <v>2311.1</v>
      </c>
      <c r="J86" s="317">
        <v>2365.9499999999994</v>
      </c>
      <c r="K86" s="317">
        <v>2399.1999999999998</v>
      </c>
      <c r="L86" s="304">
        <v>2332.6999999999998</v>
      </c>
      <c r="M86" s="304">
        <v>2244.6</v>
      </c>
      <c r="N86" s="319">
        <v>1792000</v>
      </c>
      <c r="O86" s="320">
        <v>-3.9142091152815014E-2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1377.7</v>
      </c>
      <c r="E87" s="316">
        <v>1363.8500000000001</v>
      </c>
      <c r="F87" s="317">
        <v>1347.0000000000002</v>
      </c>
      <c r="G87" s="317">
        <v>1316.3000000000002</v>
      </c>
      <c r="H87" s="317">
        <v>1299.4500000000003</v>
      </c>
      <c r="I87" s="317">
        <v>1394.5500000000002</v>
      </c>
      <c r="J87" s="317">
        <v>1411.4</v>
      </c>
      <c r="K87" s="317">
        <v>1442.1000000000001</v>
      </c>
      <c r="L87" s="304">
        <v>1380.7</v>
      </c>
      <c r="M87" s="304">
        <v>1333.15</v>
      </c>
      <c r="N87" s="319">
        <v>11378400</v>
      </c>
      <c r="O87" s="320">
        <v>1.2241121628353854E-2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63.55</v>
      </c>
      <c r="E88" s="316">
        <v>62.966666666666669</v>
      </c>
      <c r="F88" s="317">
        <v>61.783333333333331</v>
      </c>
      <c r="G88" s="317">
        <v>60.016666666666666</v>
      </c>
      <c r="H88" s="317">
        <v>58.833333333333329</v>
      </c>
      <c r="I88" s="317">
        <v>64.733333333333334</v>
      </c>
      <c r="J88" s="317">
        <v>65.916666666666671</v>
      </c>
      <c r="K88" s="317">
        <v>67.683333333333337</v>
      </c>
      <c r="L88" s="304">
        <v>64.150000000000006</v>
      </c>
      <c r="M88" s="304">
        <v>61.2</v>
      </c>
      <c r="N88" s="319">
        <v>29586800</v>
      </c>
      <c r="O88" s="320">
        <v>0.11193457705085612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291.60000000000002</v>
      </c>
      <c r="E89" s="316">
        <v>289.8</v>
      </c>
      <c r="F89" s="317">
        <v>286.10000000000002</v>
      </c>
      <c r="G89" s="317">
        <v>280.60000000000002</v>
      </c>
      <c r="H89" s="317">
        <v>276.90000000000003</v>
      </c>
      <c r="I89" s="317">
        <v>295.3</v>
      </c>
      <c r="J89" s="317">
        <v>298.99999999999994</v>
      </c>
      <c r="K89" s="317">
        <v>304.5</v>
      </c>
      <c r="L89" s="304">
        <v>293.5</v>
      </c>
      <c r="M89" s="304">
        <v>284.3</v>
      </c>
      <c r="N89" s="319">
        <v>11536000</v>
      </c>
      <c r="O89" s="320">
        <v>5.1787016776075855E-2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906.25</v>
      </c>
      <c r="E90" s="316">
        <v>900.98333333333323</v>
      </c>
      <c r="F90" s="317">
        <v>892.41666666666652</v>
      </c>
      <c r="G90" s="317">
        <v>878.58333333333326</v>
      </c>
      <c r="H90" s="317">
        <v>870.01666666666654</v>
      </c>
      <c r="I90" s="317">
        <v>914.81666666666649</v>
      </c>
      <c r="J90" s="317">
        <v>923.38333333333333</v>
      </c>
      <c r="K90" s="317">
        <v>937.21666666666647</v>
      </c>
      <c r="L90" s="304">
        <v>909.55</v>
      </c>
      <c r="M90" s="304">
        <v>887.15</v>
      </c>
      <c r="N90" s="319">
        <v>16642450</v>
      </c>
      <c r="O90" s="320">
        <v>2.621583124194533E-2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1016.55</v>
      </c>
      <c r="E91" s="316">
        <v>1025.7166666666665</v>
      </c>
      <c r="F91" s="317">
        <v>1003.883333333333</v>
      </c>
      <c r="G91" s="317">
        <v>991.21666666666647</v>
      </c>
      <c r="H91" s="317">
        <v>969.38333333333298</v>
      </c>
      <c r="I91" s="317">
        <v>1038.383333333333</v>
      </c>
      <c r="J91" s="317">
        <v>1060.2166666666665</v>
      </c>
      <c r="K91" s="317">
        <v>1072.883333333333</v>
      </c>
      <c r="L91" s="304">
        <v>1047.55</v>
      </c>
      <c r="M91" s="304">
        <v>1013.05</v>
      </c>
      <c r="N91" s="319">
        <v>7241150</v>
      </c>
      <c r="O91" s="320">
        <v>1.3683960019038552E-2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599.45000000000005</v>
      </c>
      <c r="E92" s="316">
        <v>603.2833333333333</v>
      </c>
      <c r="F92" s="317">
        <v>591.76666666666665</v>
      </c>
      <c r="G92" s="317">
        <v>584.08333333333337</v>
      </c>
      <c r="H92" s="317">
        <v>572.56666666666672</v>
      </c>
      <c r="I92" s="317">
        <v>610.96666666666658</v>
      </c>
      <c r="J92" s="317">
        <v>622.48333333333323</v>
      </c>
      <c r="K92" s="317">
        <v>630.16666666666652</v>
      </c>
      <c r="L92" s="304">
        <v>614.79999999999995</v>
      </c>
      <c r="M92" s="304">
        <v>595.6</v>
      </c>
      <c r="N92" s="319">
        <v>15496600</v>
      </c>
      <c r="O92" s="320">
        <v>4.4146778605791907E-2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130.44999999999999</v>
      </c>
      <c r="E93" s="316">
        <v>129.21666666666667</v>
      </c>
      <c r="F93" s="317">
        <v>126.88333333333333</v>
      </c>
      <c r="G93" s="317">
        <v>123.31666666666666</v>
      </c>
      <c r="H93" s="317">
        <v>120.98333333333332</v>
      </c>
      <c r="I93" s="317">
        <v>132.78333333333333</v>
      </c>
      <c r="J93" s="317">
        <v>135.11666666666665</v>
      </c>
      <c r="K93" s="317">
        <v>138.68333333333334</v>
      </c>
      <c r="L93" s="304">
        <v>131.55000000000001</v>
      </c>
      <c r="M93" s="304">
        <v>125.65</v>
      </c>
      <c r="N93" s="319">
        <v>18043116</v>
      </c>
      <c r="O93" s="320">
        <v>0.16112588652482268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165.4</v>
      </c>
      <c r="E94" s="316">
        <v>164.93333333333334</v>
      </c>
      <c r="F94" s="317">
        <v>162.96666666666667</v>
      </c>
      <c r="G94" s="317">
        <v>160.53333333333333</v>
      </c>
      <c r="H94" s="317">
        <v>158.56666666666666</v>
      </c>
      <c r="I94" s="317">
        <v>167.36666666666667</v>
      </c>
      <c r="J94" s="317">
        <v>169.33333333333337</v>
      </c>
      <c r="K94" s="317">
        <v>171.76666666666668</v>
      </c>
      <c r="L94" s="304">
        <v>166.9</v>
      </c>
      <c r="M94" s="304">
        <v>162.5</v>
      </c>
      <c r="N94" s="319">
        <v>17118000</v>
      </c>
      <c r="O94" s="320">
        <v>-1.0504201680672268E-3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365.8</v>
      </c>
      <c r="E95" s="316">
        <v>365.34999999999997</v>
      </c>
      <c r="F95" s="317">
        <v>363.44999999999993</v>
      </c>
      <c r="G95" s="317">
        <v>361.09999999999997</v>
      </c>
      <c r="H95" s="317">
        <v>359.19999999999993</v>
      </c>
      <c r="I95" s="317">
        <v>367.69999999999993</v>
      </c>
      <c r="J95" s="317">
        <v>369.59999999999991</v>
      </c>
      <c r="K95" s="317">
        <v>371.94999999999993</v>
      </c>
      <c r="L95" s="304">
        <v>367.25</v>
      </c>
      <c r="M95" s="304">
        <v>363</v>
      </c>
      <c r="N95" s="319">
        <v>10160000</v>
      </c>
      <c r="O95" s="320">
        <v>-5.8708414872798431E-3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6876.45</v>
      </c>
      <c r="E96" s="316">
        <v>6907.9333333333334</v>
      </c>
      <c r="F96" s="317">
        <v>6808.7666666666664</v>
      </c>
      <c r="G96" s="317">
        <v>6741.083333333333</v>
      </c>
      <c r="H96" s="317">
        <v>6641.9166666666661</v>
      </c>
      <c r="I96" s="317">
        <v>6975.6166666666668</v>
      </c>
      <c r="J96" s="317">
        <v>7074.7833333333328</v>
      </c>
      <c r="K96" s="317">
        <v>7142.4666666666672</v>
      </c>
      <c r="L96" s="304">
        <v>7007.1</v>
      </c>
      <c r="M96" s="304">
        <v>6840.25</v>
      </c>
      <c r="N96" s="319">
        <v>2473500</v>
      </c>
      <c r="O96" s="320">
        <v>1.8631779334926486E-3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515.95000000000005</v>
      </c>
      <c r="E97" s="316">
        <v>514.98333333333335</v>
      </c>
      <c r="F97" s="317">
        <v>512.4666666666667</v>
      </c>
      <c r="G97" s="317">
        <v>508.98333333333335</v>
      </c>
      <c r="H97" s="317">
        <v>506.4666666666667</v>
      </c>
      <c r="I97" s="317">
        <v>518.4666666666667</v>
      </c>
      <c r="J97" s="317">
        <v>520.98333333333335</v>
      </c>
      <c r="K97" s="317">
        <v>524.4666666666667</v>
      </c>
      <c r="L97" s="304">
        <v>517.5</v>
      </c>
      <c r="M97" s="304">
        <v>511.5</v>
      </c>
      <c r="N97" s="319">
        <v>13631250</v>
      </c>
      <c r="O97" s="320">
        <v>-3.9276580197296308E-3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588.15</v>
      </c>
      <c r="E98" s="316">
        <v>586.4</v>
      </c>
      <c r="F98" s="317">
        <v>583.04999999999995</v>
      </c>
      <c r="G98" s="317">
        <v>577.94999999999993</v>
      </c>
      <c r="H98" s="317">
        <v>574.59999999999991</v>
      </c>
      <c r="I98" s="317">
        <v>591.5</v>
      </c>
      <c r="J98" s="317">
        <v>594.85000000000014</v>
      </c>
      <c r="K98" s="317">
        <v>599.95000000000005</v>
      </c>
      <c r="L98" s="304">
        <v>589.75</v>
      </c>
      <c r="M98" s="304">
        <v>581.29999999999995</v>
      </c>
      <c r="N98" s="319">
        <v>2286700</v>
      </c>
      <c r="O98" s="320">
        <v>-5.6818181818181815E-4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829.6</v>
      </c>
      <c r="E99" s="316">
        <v>825.58333333333337</v>
      </c>
      <c r="F99" s="317">
        <v>819.11666666666679</v>
      </c>
      <c r="G99" s="317">
        <v>808.63333333333344</v>
      </c>
      <c r="H99" s="317">
        <v>802.16666666666686</v>
      </c>
      <c r="I99" s="317">
        <v>836.06666666666672</v>
      </c>
      <c r="J99" s="317">
        <v>842.53333333333319</v>
      </c>
      <c r="K99" s="317">
        <v>853.01666666666665</v>
      </c>
      <c r="L99" s="304">
        <v>832.05</v>
      </c>
      <c r="M99" s="304">
        <v>815.1</v>
      </c>
      <c r="N99" s="319">
        <v>1773000</v>
      </c>
      <c r="O99" s="320">
        <v>2.3744911804613297E-3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1338.2</v>
      </c>
      <c r="E100" s="316">
        <v>1325.2833333333335</v>
      </c>
      <c r="F100" s="317">
        <v>1301.4666666666672</v>
      </c>
      <c r="G100" s="317">
        <v>1264.7333333333336</v>
      </c>
      <c r="H100" s="317">
        <v>1240.9166666666672</v>
      </c>
      <c r="I100" s="317">
        <v>1362.0166666666671</v>
      </c>
      <c r="J100" s="317">
        <v>1385.8333333333333</v>
      </c>
      <c r="K100" s="317">
        <v>1422.5666666666671</v>
      </c>
      <c r="L100" s="304">
        <v>1349.1</v>
      </c>
      <c r="M100" s="304">
        <v>1288.55</v>
      </c>
      <c r="N100" s="319">
        <v>1810400</v>
      </c>
      <c r="O100" s="320">
        <v>0.37903717245581964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107.7</v>
      </c>
      <c r="E101" s="316">
        <v>107.10000000000001</v>
      </c>
      <c r="F101" s="317">
        <v>105.85000000000002</v>
      </c>
      <c r="G101" s="317">
        <v>104.00000000000001</v>
      </c>
      <c r="H101" s="317">
        <v>102.75000000000003</v>
      </c>
      <c r="I101" s="317">
        <v>108.95000000000002</v>
      </c>
      <c r="J101" s="317">
        <v>110.19999999999999</v>
      </c>
      <c r="K101" s="317">
        <v>112.05000000000001</v>
      </c>
      <c r="L101" s="304">
        <v>108.35</v>
      </c>
      <c r="M101" s="304">
        <v>105.25</v>
      </c>
      <c r="N101" s="319">
        <v>25956000</v>
      </c>
      <c r="O101" s="320">
        <v>2.3461219983439138E-2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60097.95</v>
      </c>
      <c r="E102" s="316">
        <v>59513.599999999999</v>
      </c>
      <c r="F102" s="317">
        <v>58810.35</v>
      </c>
      <c r="G102" s="317">
        <v>57522.75</v>
      </c>
      <c r="H102" s="317">
        <v>56819.5</v>
      </c>
      <c r="I102" s="317">
        <v>60801.2</v>
      </c>
      <c r="J102" s="317">
        <v>61504.45</v>
      </c>
      <c r="K102" s="317">
        <v>62792.049999999996</v>
      </c>
      <c r="L102" s="304">
        <v>60216.85</v>
      </c>
      <c r="M102" s="304">
        <v>58226</v>
      </c>
      <c r="N102" s="319">
        <v>38970</v>
      </c>
      <c r="O102" s="320">
        <v>5.1347881899871633E-4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1222.3499999999999</v>
      </c>
      <c r="E103" s="316">
        <v>1212.2833333333333</v>
      </c>
      <c r="F103" s="317">
        <v>1192.0666666666666</v>
      </c>
      <c r="G103" s="317">
        <v>1161.7833333333333</v>
      </c>
      <c r="H103" s="317">
        <v>1141.5666666666666</v>
      </c>
      <c r="I103" s="317">
        <v>1242.5666666666666</v>
      </c>
      <c r="J103" s="317">
        <v>1262.7833333333333</v>
      </c>
      <c r="K103" s="317">
        <v>1293.0666666666666</v>
      </c>
      <c r="L103" s="304">
        <v>1232.5</v>
      </c>
      <c r="M103" s="304">
        <v>1182</v>
      </c>
      <c r="N103" s="319">
        <v>3715500</v>
      </c>
      <c r="O103" s="320">
        <v>-2.2108172127911566E-2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31.5</v>
      </c>
      <c r="E104" s="316">
        <v>31.149999999999995</v>
      </c>
      <c r="F104" s="317">
        <v>30.749999999999989</v>
      </c>
      <c r="G104" s="317">
        <v>29.999999999999993</v>
      </c>
      <c r="H104" s="317">
        <v>29.599999999999987</v>
      </c>
      <c r="I104" s="317">
        <v>31.899999999999991</v>
      </c>
      <c r="J104" s="317">
        <v>32.299999999999997</v>
      </c>
      <c r="K104" s="317">
        <v>33.049999999999997</v>
      </c>
      <c r="L104" s="304">
        <v>31.55</v>
      </c>
      <c r="M104" s="304">
        <v>30.4</v>
      </c>
      <c r="N104" s="319">
        <v>56355000</v>
      </c>
      <c r="O104" s="320">
        <v>8.8669950738916259E-2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3488.55</v>
      </c>
      <c r="E105" s="316">
        <v>3527.85</v>
      </c>
      <c r="F105" s="317">
        <v>3435.7</v>
      </c>
      <c r="G105" s="317">
        <v>3382.85</v>
      </c>
      <c r="H105" s="317">
        <v>3290.7</v>
      </c>
      <c r="I105" s="317">
        <v>3580.7</v>
      </c>
      <c r="J105" s="317">
        <v>3672.8500000000004</v>
      </c>
      <c r="K105" s="317">
        <v>3725.7</v>
      </c>
      <c r="L105" s="304">
        <v>3620</v>
      </c>
      <c r="M105" s="304">
        <v>3475</v>
      </c>
      <c r="N105" s="319">
        <v>670000</v>
      </c>
      <c r="O105" s="320">
        <v>7.1401728673431038E-3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16020.7</v>
      </c>
      <c r="E106" s="316">
        <v>15839.283333333333</v>
      </c>
      <c r="F106" s="317">
        <v>15592.566666666666</v>
      </c>
      <c r="G106" s="317">
        <v>15164.433333333332</v>
      </c>
      <c r="H106" s="317">
        <v>14917.716666666665</v>
      </c>
      <c r="I106" s="317">
        <v>16267.416666666666</v>
      </c>
      <c r="J106" s="317">
        <v>16514.133333333331</v>
      </c>
      <c r="K106" s="317">
        <v>16942.266666666666</v>
      </c>
      <c r="L106" s="304">
        <v>16086</v>
      </c>
      <c r="M106" s="304">
        <v>15411.15</v>
      </c>
      <c r="N106" s="319">
        <v>413800</v>
      </c>
      <c r="O106" s="320">
        <v>-3.4080298786181136E-2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84.85</v>
      </c>
      <c r="E107" s="316">
        <v>84.3</v>
      </c>
      <c r="F107" s="317">
        <v>83.5</v>
      </c>
      <c r="G107" s="317">
        <v>82.15</v>
      </c>
      <c r="H107" s="317">
        <v>81.350000000000009</v>
      </c>
      <c r="I107" s="317">
        <v>85.649999999999991</v>
      </c>
      <c r="J107" s="317">
        <v>86.449999999999974</v>
      </c>
      <c r="K107" s="317">
        <v>87.799999999999983</v>
      </c>
      <c r="L107" s="304">
        <v>85.1</v>
      </c>
      <c r="M107" s="304">
        <v>82.95</v>
      </c>
      <c r="N107" s="319">
        <v>36367600</v>
      </c>
      <c r="O107" s="320">
        <v>-1.4166363966581911E-2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82.05</v>
      </c>
      <c r="E108" s="316">
        <v>82.11666666666666</v>
      </c>
      <c r="F108" s="317">
        <v>80.783333333333317</v>
      </c>
      <c r="G108" s="317">
        <v>79.516666666666652</v>
      </c>
      <c r="H108" s="317">
        <v>78.183333333333309</v>
      </c>
      <c r="I108" s="317">
        <v>83.383333333333326</v>
      </c>
      <c r="J108" s="317">
        <v>84.716666666666669</v>
      </c>
      <c r="K108" s="317">
        <v>85.983333333333334</v>
      </c>
      <c r="L108" s="304">
        <v>83.45</v>
      </c>
      <c r="M108" s="304">
        <v>80.849999999999994</v>
      </c>
      <c r="N108" s="319">
        <v>61337700</v>
      </c>
      <c r="O108" s="320">
        <v>2.0290129894756804E-2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69.599999999999994</v>
      </c>
      <c r="E109" s="316">
        <v>69.416666666666671</v>
      </c>
      <c r="F109" s="317">
        <v>68.13333333333334</v>
      </c>
      <c r="G109" s="317">
        <v>66.666666666666671</v>
      </c>
      <c r="H109" s="317">
        <v>65.38333333333334</v>
      </c>
      <c r="I109" s="317">
        <v>70.88333333333334</v>
      </c>
      <c r="J109" s="317">
        <v>72.166666666666671</v>
      </c>
      <c r="K109" s="317">
        <v>73.63333333333334</v>
      </c>
      <c r="L109" s="304">
        <v>70.7</v>
      </c>
      <c r="M109" s="304">
        <v>67.95</v>
      </c>
      <c r="N109" s="319">
        <v>54192600</v>
      </c>
      <c r="O109" s="320">
        <v>2.1358393848782574E-3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20869.900000000001</v>
      </c>
      <c r="E110" s="316">
        <v>20787.233333333334</v>
      </c>
      <c r="F110" s="317">
        <v>20547.716666666667</v>
      </c>
      <c r="G110" s="317">
        <v>20225.533333333333</v>
      </c>
      <c r="H110" s="317">
        <v>19986.016666666666</v>
      </c>
      <c r="I110" s="317">
        <v>21109.416666666668</v>
      </c>
      <c r="J110" s="317">
        <v>21348.933333333338</v>
      </c>
      <c r="K110" s="317">
        <v>21671.116666666669</v>
      </c>
      <c r="L110" s="304">
        <v>21026.75</v>
      </c>
      <c r="M110" s="304">
        <v>20465.05</v>
      </c>
      <c r="N110" s="319">
        <v>91830</v>
      </c>
      <c r="O110" s="320">
        <v>-3.5807291666666665E-3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1326.75</v>
      </c>
      <c r="E111" s="316">
        <v>1322.1333333333334</v>
      </c>
      <c r="F111" s="317">
        <v>1308.6166666666668</v>
      </c>
      <c r="G111" s="317">
        <v>1290.4833333333333</v>
      </c>
      <c r="H111" s="317">
        <v>1276.9666666666667</v>
      </c>
      <c r="I111" s="317">
        <v>1340.2666666666669</v>
      </c>
      <c r="J111" s="317">
        <v>1353.7833333333338</v>
      </c>
      <c r="K111" s="317">
        <v>1371.916666666667</v>
      </c>
      <c r="L111" s="304">
        <v>1335.65</v>
      </c>
      <c r="M111" s="304">
        <v>1304</v>
      </c>
      <c r="N111" s="319">
        <v>3064050</v>
      </c>
      <c r="O111" s="320">
        <v>-2.1945224719101125E-2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223.45</v>
      </c>
      <c r="E112" s="316">
        <v>222.29999999999998</v>
      </c>
      <c r="F112" s="317">
        <v>220.74999999999997</v>
      </c>
      <c r="G112" s="317">
        <v>218.04999999999998</v>
      </c>
      <c r="H112" s="317">
        <v>216.49999999999997</v>
      </c>
      <c r="I112" s="317">
        <v>224.99999999999997</v>
      </c>
      <c r="J112" s="317">
        <v>226.54999999999998</v>
      </c>
      <c r="K112" s="317">
        <v>229.24999999999997</v>
      </c>
      <c r="L112" s="304">
        <v>223.85</v>
      </c>
      <c r="M112" s="304">
        <v>219.6</v>
      </c>
      <c r="N112" s="319">
        <v>12297000</v>
      </c>
      <c r="O112" s="320">
        <v>1.2098765432098766E-2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87.5</v>
      </c>
      <c r="E113" s="316">
        <v>86.7</v>
      </c>
      <c r="F113" s="317">
        <v>85.65</v>
      </c>
      <c r="G113" s="317">
        <v>83.8</v>
      </c>
      <c r="H113" s="317">
        <v>82.75</v>
      </c>
      <c r="I113" s="317">
        <v>88.550000000000011</v>
      </c>
      <c r="J113" s="317">
        <v>89.6</v>
      </c>
      <c r="K113" s="317">
        <v>91.450000000000017</v>
      </c>
      <c r="L113" s="304">
        <v>87.75</v>
      </c>
      <c r="M113" s="304">
        <v>84.85</v>
      </c>
      <c r="N113" s="319">
        <v>44249400</v>
      </c>
      <c r="O113" s="320">
        <v>1.392243216365961E-2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1540.5</v>
      </c>
      <c r="E114" s="316">
        <v>1524.6333333333332</v>
      </c>
      <c r="F114" s="317">
        <v>1502.2666666666664</v>
      </c>
      <c r="G114" s="317">
        <v>1464.0333333333333</v>
      </c>
      <c r="H114" s="317">
        <v>1441.6666666666665</v>
      </c>
      <c r="I114" s="317">
        <v>1562.8666666666663</v>
      </c>
      <c r="J114" s="317">
        <v>1585.2333333333331</v>
      </c>
      <c r="K114" s="317">
        <v>1623.4666666666662</v>
      </c>
      <c r="L114" s="304">
        <v>1547</v>
      </c>
      <c r="M114" s="304">
        <v>1486.4</v>
      </c>
      <c r="N114" s="319">
        <v>3590000</v>
      </c>
      <c r="O114" s="320">
        <v>4.7869235259778167E-2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28.15</v>
      </c>
      <c r="E115" s="316">
        <v>28</v>
      </c>
      <c r="F115" s="317">
        <v>27.45</v>
      </c>
      <c r="G115" s="317">
        <v>26.75</v>
      </c>
      <c r="H115" s="317">
        <v>26.2</v>
      </c>
      <c r="I115" s="317">
        <v>28.7</v>
      </c>
      <c r="J115" s="317">
        <v>29.249999999999996</v>
      </c>
      <c r="K115" s="317">
        <v>29.95</v>
      </c>
      <c r="L115" s="304">
        <v>28.55</v>
      </c>
      <c r="M115" s="304">
        <v>27.3</v>
      </c>
      <c r="N115" s="319">
        <v>72044000</v>
      </c>
      <c r="O115" s="320">
        <v>-2.0742150333016175E-2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160.35</v>
      </c>
      <c r="E116" s="316">
        <v>161.11666666666665</v>
      </c>
      <c r="F116" s="317">
        <v>159.2833333333333</v>
      </c>
      <c r="G116" s="317">
        <v>158.21666666666667</v>
      </c>
      <c r="H116" s="317">
        <v>156.38333333333333</v>
      </c>
      <c r="I116" s="317">
        <v>162.18333333333328</v>
      </c>
      <c r="J116" s="317">
        <v>164.01666666666659</v>
      </c>
      <c r="K116" s="317">
        <v>165.08333333333326</v>
      </c>
      <c r="L116" s="304">
        <v>162.94999999999999</v>
      </c>
      <c r="M116" s="304">
        <v>160.05000000000001</v>
      </c>
      <c r="N116" s="319">
        <v>18608000</v>
      </c>
      <c r="O116" s="320">
        <v>-1.2733446519524618E-2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1149.4000000000001</v>
      </c>
      <c r="E117" s="316">
        <v>1157.4666666666667</v>
      </c>
      <c r="F117" s="317">
        <v>1131.9333333333334</v>
      </c>
      <c r="G117" s="317">
        <v>1114.4666666666667</v>
      </c>
      <c r="H117" s="317">
        <v>1088.9333333333334</v>
      </c>
      <c r="I117" s="317">
        <v>1174.9333333333334</v>
      </c>
      <c r="J117" s="317">
        <v>1200.4666666666667</v>
      </c>
      <c r="K117" s="317">
        <v>1217.9333333333334</v>
      </c>
      <c r="L117" s="304">
        <v>1183</v>
      </c>
      <c r="M117" s="304">
        <v>1140</v>
      </c>
      <c r="N117" s="319">
        <v>1592591</v>
      </c>
      <c r="O117" s="320">
        <v>-1.9543973941368076E-2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786.7</v>
      </c>
      <c r="E118" s="316">
        <v>783.15</v>
      </c>
      <c r="F118" s="317">
        <v>777.8</v>
      </c>
      <c r="G118" s="317">
        <v>768.9</v>
      </c>
      <c r="H118" s="317">
        <v>763.55</v>
      </c>
      <c r="I118" s="317">
        <v>792.05</v>
      </c>
      <c r="J118" s="317">
        <v>797.40000000000009</v>
      </c>
      <c r="K118" s="317">
        <v>806.3</v>
      </c>
      <c r="L118" s="304">
        <v>788.5</v>
      </c>
      <c r="M118" s="304">
        <v>774.25</v>
      </c>
      <c r="N118" s="319">
        <v>1557200</v>
      </c>
      <c r="O118" s="320">
        <v>-3.0174695606140816E-2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179.35</v>
      </c>
      <c r="E119" s="316">
        <v>178.16666666666666</v>
      </c>
      <c r="F119" s="317">
        <v>174.88333333333333</v>
      </c>
      <c r="G119" s="317">
        <v>170.41666666666666</v>
      </c>
      <c r="H119" s="317">
        <v>167.13333333333333</v>
      </c>
      <c r="I119" s="317">
        <v>182.63333333333333</v>
      </c>
      <c r="J119" s="317">
        <v>185.91666666666669</v>
      </c>
      <c r="K119" s="317">
        <v>190.38333333333333</v>
      </c>
      <c r="L119" s="304">
        <v>181.45</v>
      </c>
      <c r="M119" s="304">
        <v>173.7</v>
      </c>
      <c r="N119" s="319">
        <v>16393000</v>
      </c>
      <c r="O119" s="320">
        <v>9.7693786034593211E-3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96.3</v>
      </c>
      <c r="E120" s="316">
        <v>95.516666666666666</v>
      </c>
      <c r="F120" s="317">
        <v>94.533333333333331</v>
      </c>
      <c r="G120" s="317">
        <v>92.766666666666666</v>
      </c>
      <c r="H120" s="317">
        <v>91.783333333333331</v>
      </c>
      <c r="I120" s="317">
        <v>97.283333333333331</v>
      </c>
      <c r="J120" s="317">
        <v>98.266666666666652</v>
      </c>
      <c r="K120" s="317">
        <v>100.03333333333333</v>
      </c>
      <c r="L120" s="304">
        <v>96.5</v>
      </c>
      <c r="M120" s="304">
        <v>93.75</v>
      </c>
      <c r="N120" s="319">
        <v>26184000</v>
      </c>
      <c r="O120" s="320">
        <v>2.9245283018867925E-2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2183.8000000000002</v>
      </c>
      <c r="E121" s="316">
        <v>2191.0166666666669</v>
      </c>
      <c r="F121" s="317">
        <v>2150.5333333333338</v>
      </c>
      <c r="G121" s="317">
        <v>2117.2666666666669</v>
      </c>
      <c r="H121" s="317">
        <v>2076.7833333333338</v>
      </c>
      <c r="I121" s="317">
        <v>2224.2833333333338</v>
      </c>
      <c r="J121" s="317">
        <v>2264.7666666666664</v>
      </c>
      <c r="K121" s="317">
        <v>2298.0333333333338</v>
      </c>
      <c r="L121" s="304">
        <v>2231.5</v>
      </c>
      <c r="M121" s="304">
        <v>2157.75</v>
      </c>
      <c r="N121" s="319">
        <v>31206475</v>
      </c>
      <c r="O121" s="320">
        <v>9.6067443266293073E-3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34.75</v>
      </c>
      <c r="E122" s="316">
        <v>34.56666666666667</v>
      </c>
      <c r="F122" s="317">
        <v>34.233333333333341</v>
      </c>
      <c r="G122" s="317">
        <v>33.716666666666669</v>
      </c>
      <c r="H122" s="317">
        <v>33.38333333333334</v>
      </c>
      <c r="I122" s="317">
        <v>35.083333333333343</v>
      </c>
      <c r="J122" s="317">
        <v>35.416666666666671</v>
      </c>
      <c r="K122" s="317">
        <v>35.933333333333344</v>
      </c>
      <c r="L122" s="304">
        <v>34.9</v>
      </c>
      <c r="M122" s="304">
        <v>34.049999999999997</v>
      </c>
      <c r="N122" s="319">
        <v>50540000</v>
      </c>
      <c r="O122" s="320">
        <v>-3.8670039754246474E-2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801.6</v>
      </c>
      <c r="E123" s="316">
        <v>802.56666666666661</v>
      </c>
      <c r="F123" s="317">
        <v>795.73333333333323</v>
      </c>
      <c r="G123" s="317">
        <v>789.86666666666667</v>
      </c>
      <c r="H123" s="317">
        <v>783.0333333333333</v>
      </c>
      <c r="I123" s="317">
        <v>808.43333333333317</v>
      </c>
      <c r="J123" s="317">
        <v>815.26666666666665</v>
      </c>
      <c r="K123" s="317">
        <v>821.1333333333331</v>
      </c>
      <c r="L123" s="304">
        <v>809.4</v>
      </c>
      <c r="M123" s="304">
        <v>796.7</v>
      </c>
      <c r="N123" s="319">
        <v>5351250</v>
      </c>
      <c r="O123" s="320">
        <v>2.2475066722854333E-3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204.75</v>
      </c>
      <c r="E124" s="316">
        <v>202.38333333333333</v>
      </c>
      <c r="F124" s="317">
        <v>199.36666666666665</v>
      </c>
      <c r="G124" s="317">
        <v>193.98333333333332</v>
      </c>
      <c r="H124" s="317">
        <v>190.96666666666664</v>
      </c>
      <c r="I124" s="317">
        <v>207.76666666666665</v>
      </c>
      <c r="J124" s="317">
        <v>210.7833333333333</v>
      </c>
      <c r="K124" s="317">
        <v>216.16666666666666</v>
      </c>
      <c r="L124" s="304">
        <v>205.4</v>
      </c>
      <c r="M124" s="304">
        <v>197</v>
      </c>
      <c r="N124" s="319">
        <v>115686000</v>
      </c>
      <c r="O124" s="320">
        <v>0.11184153619929071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21192.5</v>
      </c>
      <c r="E125" s="316">
        <v>21245.5</v>
      </c>
      <c r="F125" s="317">
        <v>21047</v>
      </c>
      <c r="G125" s="317">
        <v>20901.5</v>
      </c>
      <c r="H125" s="317">
        <v>20703</v>
      </c>
      <c r="I125" s="317">
        <v>21391</v>
      </c>
      <c r="J125" s="317">
        <v>21589.5</v>
      </c>
      <c r="K125" s="317">
        <v>21735</v>
      </c>
      <c r="L125" s="304">
        <v>21444</v>
      </c>
      <c r="M125" s="304">
        <v>21100</v>
      </c>
      <c r="N125" s="319">
        <v>140600</v>
      </c>
      <c r="O125" s="320">
        <v>5.3628888094386842E-3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1280.95</v>
      </c>
      <c r="E126" s="316">
        <v>1274.2833333333335</v>
      </c>
      <c r="F126" s="317">
        <v>1263.666666666667</v>
      </c>
      <c r="G126" s="317">
        <v>1246.3833333333334</v>
      </c>
      <c r="H126" s="317">
        <v>1235.7666666666669</v>
      </c>
      <c r="I126" s="317">
        <v>1291.5666666666671</v>
      </c>
      <c r="J126" s="317">
        <v>1302.1833333333334</v>
      </c>
      <c r="K126" s="317">
        <v>1319.4666666666672</v>
      </c>
      <c r="L126" s="304">
        <v>1284.9000000000001</v>
      </c>
      <c r="M126" s="304">
        <v>1257</v>
      </c>
      <c r="N126" s="319">
        <v>1867800</v>
      </c>
      <c r="O126" s="320">
        <v>-7.0175438596491229E-3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4462.1000000000004</v>
      </c>
      <c r="E127" s="316">
        <v>4459.416666666667</v>
      </c>
      <c r="F127" s="317">
        <v>4398.8333333333339</v>
      </c>
      <c r="G127" s="317">
        <v>4335.5666666666666</v>
      </c>
      <c r="H127" s="317">
        <v>4274.9833333333336</v>
      </c>
      <c r="I127" s="317">
        <v>4522.6833333333343</v>
      </c>
      <c r="J127" s="317">
        <v>4583.2666666666682</v>
      </c>
      <c r="K127" s="317">
        <v>4646.5333333333347</v>
      </c>
      <c r="L127" s="304">
        <v>4520</v>
      </c>
      <c r="M127" s="304">
        <v>4396.1499999999996</v>
      </c>
      <c r="N127" s="319">
        <v>602500</v>
      </c>
      <c r="O127" s="320">
        <v>-4.5544554455445543E-2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659.35</v>
      </c>
      <c r="E128" s="316">
        <v>657.51666666666677</v>
      </c>
      <c r="F128" s="317">
        <v>647.83333333333348</v>
      </c>
      <c r="G128" s="317">
        <v>636.31666666666672</v>
      </c>
      <c r="H128" s="317">
        <v>626.63333333333344</v>
      </c>
      <c r="I128" s="317">
        <v>669.03333333333353</v>
      </c>
      <c r="J128" s="317">
        <v>678.7166666666667</v>
      </c>
      <c r="K128" s="317">
        <v>690.23333333333358</v>
      </c>
      <c r="L128" s="304">
        <v>667.2</v>
      </c>
      <c r="M128" s="304">
        <v>646</v>
      </c>
      <c r="N128" s="319">
        <v>4398198</v>
      </c>
      <c r="O128" s="320">
        <v>6.8546426835196891E-2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484.85</v>
      </c>
      <c r="E129" s="316">
        <v>487.38333333333338</v>
      </c>
      <c r="F129" s="317">
        <v>478.91666666666674</v>
      </c>
      <c r="G129" s="317">
        <v>472.98333333333335</v>
      </c>
      <c r="H129" s="317">
        <v>464.51666666666671</v>
      </c>
      <c r="I129" s="317">
        <v>493.31666666666678</v>
      </c>
      <c r="J129" s="317">
        <v>501.78333333333336</v>
      </c>
      <c r="K129" s="317">
        <v>507.71666666666681</v>
      </c>
      <c r="L129" s="304">
        <v>495.85</v>
      </c>
      <c r="M129" s="304">
        <v>481.45</v>
      </c>
      <c r="N129" s="319">
        <v>39999400</v>
      </c>
      <c r="O129" s="320">
        <v>1.3515431003902094E-2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428.6</v>
      </c>
      <c r="E130" s="316">
        <v>431.86666666666662</v>
      </c>
      <c r="F130" s="317">
        <v>422.83333333333326</v>
      </c>
      <c r="G130" s="317">
        <v>417.06666666666666</v>
      </c>
      <c r="H130" s="317">
        <v>408.0333333333333</v>
      </c>
      <c r="I130" s="317">
        <v>437.63333333333321</v>
      </c>
      <c r="J130" s="317">
        <v>446.66666666666663</v>
      </c>
      <c r="K130" s="317">
        <v>452.43333333333317</v>
      </c>
      <c r="L130" s="304">
        <v>440.9</v>
      </c>
      <c r="M130" s="304">
        <v>426.1</v>
      </c>
      <c r="N130" s="319">
        <v>4758000</v>
      </c>
      <c r="O130" s="320">
        <v>7.8178110129163828E-2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319.35000000000002</v>
      </c>
      <c r="E131" s="316">
        <v>321.26666666666665</v>
      </c>
      <c r="F131" s="317">
        <v>316.2833333333333</v>
      </c>
      <c r="G131" s="317">
        <v>313.21666666666664</v>
      </c>
      <c r="H131" s="317">
        <v>308.23333333333329</v>
      </c>
      <c r="I131" s="317">
        <v>324.33333333333331</v>
      </c>
      <c r="J131" s="317">
        <v>329.31666666666666</v>
      </c>
      <c r="K131" s="317">
        <v>332.38333333333333</v>
      </c>
      <c r="L131" s="304">
        <v>326.25</v>
      </c>
      <c r="M131" s="304">
        <v>318.2</v>
      </c>
      <c r="N131" s="319">
        <v>5420000</v>
      </c>
      <c r="O131" s="320">
        <v>1.7267267267267267E-2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477.55</v>
      </c>
      <c r="E132" s="316">
        <v>478.45</v>
      </c>
      <c r="F132" s="317">
        <v>472.2</v>
      </c>
      <c r="G132" s="317">
        <v>466.85</v>
      </c>
      <c r="H132" s="317">
        <v>460.6</v>
      </c>
      <c r="I132" s="317">
        <v>483.79999999999995</v>
      </c>
      <c r="J132" s="317">
        <v>490.04999999999995</v>
      </c>
      <c r="K132" s="317">
        <v>495.39999999999992</v>
      </c>
      <c r="L132" s="304">
        <v>484.7</v>
      </c>
      <c r="M132" s="304">
        <v>473.1</v>
      </c>
      <c r="N132" s="319">
        <v>22123800</v>
      </c>
      <c r="O132" s="320">
        <v>1.7382666997765087E-2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128.80000000000001</v>
      </c>
      <c r="E133" s="316">
        <v>128.88333333333333</v>
      </c>
      <c r="F133" s="317">
        <v>127.31666666666666</v>
      </c>
      <c r="G133" s="317">
        <v>125.83333333333334</v>
      </c>
      <c r="H133" s="317">
        <v>124.26666666666668</v>
      </c>
      <c r="I133" s="317">
        <v>130.36666666666665</v>
      </c>
      <c r="J133" s="317">
        <v>131.93333333333331</v>
      </c>
      <c r="K133" s="317">
        <v>133.41666666666663</v>
      </c>
      <c r="L133" s="304">
        <v>130.44999999999999</v>
      </c>
      <c r="M133" s="304">
        <v>127.4</v>
      </c>
      <c r="N133" s="319">
        <v>75656100</v>
      </c>
      <c r="O133" s="320">
        <v>-6.356709468040074E-2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55.4</v>
      </c>
      <c r="E134" s="316">
        <v>55.083333333333336</v>
      </c>
      <c r="F134" s="317">
        <v>54.416666666666671</v>
      </c>
      <c r="G134" s="317">
        <v>53.433333333333337</v>
      </c>
      <c r="H134" s="317">
        <v>52.766666666666673</v>
      </c>
      <c r="I134" s="317">
        <v>56.06666666666667</v>
      </c>
      <c r="J134" s="317">
        <v>56.733333333333341</v>
      </c>
      <c r="K134" s="317">
        <v>57.716666666666669</v>
      </c>
      <c r="L134" s="304">
        <v>55.75</v>
      </c>
      <c r="M134" s="304">
        <v>54.1</v>
      </c>
      <c r="N134" s="319">
        <v>76221000</v>
      </c>
      <c r="O134" s="320">
        <v>3.6153422646357132E-2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396.65</v>
      </c>
      <c r="E135" s="316">
        <v>396.81666666666666</v>
      </c>
      <c r="F135" s="317">
        <v>392.33333333333331</v>
      </c>
      <c r="G135" s="317">
        <v>388.01666666666665</v>
      </c>
      <c r="H135" s="317">
        <v>383.5333333333333</v>
      </c>
      <c r="I135" s="317">
        <v>401.13333333333333</v>
      </c>
      <c r="J135" s="317">
        <v>405.61666666666667</v>
      </c>
      <c r="K135" s="317">
        <v>409.93333333333334</v>
      </c>
      <c r="L135" s="304">
        <v>401.3</v>
      </c>
      <c r="M135" s="304">
        <v>392.5</v>
      </c>
      <c r="N135" s="319">
        <v>24126400</v>
      </c>
      <c r="O135" s="320">
        <v>-2.097130242825607E-2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2721.9</v>
      </c>
      <c r="E136" s="316">
        <v>2741.1666666666665</v>
      </c>
      <c r="F136" s="317">
        <v>2697.9833333333331</v>
      </c>
      <c r="G136" s="317">
        <v>2674.0666666666666</v>
      </c>
      <c r="H136" s="317">
        <v>2630.8833333333332</v>
      </c>
      <c r="I136" s="317">
        <v>2765.083333333333</v>
      </c>
      <c r="J136" s="317">
        <v>2808.2666666666664</v>
      </c>
      <c r="K136" s="317">
        <v>2832.1833333333329</v>
      </c>
      <c r="L136" s="304">
        <v>2784.35</v>
      </c>
      <c r="M136" s="304">
        <v>2717.25</v>
      </c>
      <c r="N136" s="319">
        <v>8233500</v>
      </c>
      <c r="O136" s="320">
        <v>6.4419795221843004E-2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826.5</v>
      </c>
      <c r="E137" s="316">
        <v>827.44999999999993</v>
      </c>
      <c r="F137" s="317">
        <v>816.94999999999982</v>
      </c>
      <c r="G137" s="317">
        <v>807.39999999999986</v>
      </c>
      <c r="H137" s="317">
        <v>796.89999999999975</v>
      </c>
      <c r="I137" s="317">
        <v>836.99999999999989</v>
      </c>
      <c r="J137" s="317">
        <v>847.50000000000011</v>
      </c>
      <c r="K137" s="317">
        <v>857.05</v>
      </c>
      <c r="L137" s="304">
        <v>837.95</v>
      </c>
      <c r="M137" s="304">
        <v>817.9</v>
      </c>
      <c r="N137" s="319">
        <v>11796000</v>
      </c>
      <c r="O137" s="320">
        <v>-1.5227409336806252E-2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1232.9000000000001</v>
      </c>
      <c r="E138" s="316">
        <v>1229.2833333333333</v>
      </c>
      <c r="F138" s="317">
        <v>1220.7166666666667</v>
      </c>
      <c r="G138" s="317">
        <v>1208.5333333333333</v>
      </c>
      <c r="H138" s="317">
        <v>1199.9666666666667</v>
      </c>
      <c r="I138" s="317">
        <v>1241.4666666666667</v>
      </c>
      <c r="J138" s="317">
        <v>1250.0333333333333</v>
      </c>
      <c r="K138" s="317">
        <v>1262.2166666666667</v>
      </c>
      <c r="L138" s="304">
        <v>1237.8499999999999</v>
      </c>
      <c r="M138" s="304">
        <v>1217.0999999999999</v>
      </c>
      <c r="N138" s="319">
        <v>5466750</v>
      </c>
      <c r="O138" s="320">
        <v>-7.894378657955628E-3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2681.65</v>
      </c>
      <c r="E139" s="316">
        <v>2698.7666666666669</v>
      </c>
      <c r="F139" s="317">
        <v>2646.9333333333338</v>
      </c>
      <c r="G139" s="317">
        <v>2612.2166666666672</v>
      </c>
      <c r="H139" s="317">
        <v>2560.3833333333341</v>
      </c>
      <c r="I139" s="317">
        <v>2733.4833333333336</v>
      </c>
      <c r="J139" s="317">
        <v>2785.3166666666666</v>
      </c>
      <c r="K139" s="317">
        <v>2820.0333333333333</v>
      </c>
      <c r="L139" s="304">
        <v>2750.6</v>
      </c>
      <c r="M139" s="304">
        <v>2664.05</v>
      </c>
      <c r="N139" s="319">
        <v>1032500</v>
      </c>
      <c r="O139" s="320">
        <v>6.9948186528497408E-2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305.10000000000002</v>
      </c>
      <c r="E140" s="316">
        <v>304.61666666666667</v>
      </c>
      <c r="F140" s="317">
        <v>302.38333333333333</v>
      </c>
      <c r="G140" s="317">
        <v>299.66666666666663</v>
      </c>
      <c r="H140" s="317">
        <v>297.43333333333328</v>
      </c>
      <c r="I140" s="317">
        <v>307.33333333333337</v>
      </c>
      <c r="J140" s="317">
        <v>309.56666666666672</v>
      </c>
      <c r="K140" s="317">
        <v>312.28333333333342</v>
      </c>
      <c r="L140" s="304">
        <v>306.85000000000002</v>
      </c>
      <c r="M140" s="304">
        <v>301.89999999999998</v>
      </c>
      <c r="N140" s="319">
        <v>2901000</v>
      </c>
      <c r="O140" s="320">
        <v>-1.4271151885830785E-2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456.15</v>
      </c>
      <c r="E141" s="316">
        <v>458.31666666666666</v>
      </c>
      <c r="F141" s="317">
        <v>449.08333333333331</v>
      </c>
      <c r="G141" s="317">
        <v>442.01666666666665</v>
      </c>
      <c r="H141" s="317">
        <v>432.7833333333333</v>
      </c>
      <c r="I141" s="317">
        <v>465.38333333333333</v>
      </c>
      <c r="J141" s="317">
        <v>474.61666666666667</v>
      </c>
      <c r="K141" s="317">
        <v>481.68333333333334</v>
      </c>
      <c r="L141" s="304">
        <v>467.55</v>
      </c>
      <c r="M141" s="304">
        <v>451.25</v>
      </c>
      <c r="N141" s="319">
        <v>5528600</v>
      </c>
      <c r="O141" s="320">
        <v>1.8045888115493684E-2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969.35</v>
      </c>
      <c r="E142" s="316">
        <v>972.68333333333339</v>
      </c>
      <c r="F142" s="317">
        <v>957.36666666666679</v>
      </c>
      <c r="G142" s="317">
        <v>945.38333333333344</v>
      </c>
      <c r="H142" s="317">
        <v>930.06666666666683</v>
      </c>
      <c r="I142" s="317">
        <v>984.66666666666674</v>
      </c>
      <c r="J142" s="317">
        <v>999.98333333333335</v>
      </c>
      <c r="K142" s="317">
        <v>1011.9666666666667</v>
      </c>
      <c r="L142" s="304">
        <v>988</v>
      </c>
      <c r="M142" s="304">
        <v>960.7</v>
      </c>
      <c r="N142" s="319">
        <v>1285900</v>
      </c>
      <c r="O142" s="320">
        <v>4.7320410490307871E-2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4534.8999999999996</v>
      </c>
      <c r="E143" s="316">
        <v>4524.9000000000005</v>
      </c>
      <c r="F143" s="317">
        <v>4482.5000000000009</v>
      </c>
      <c r="G143" s="317">
        <v>4430.1000000000004</v>
      </c>
      <c r="H143" s="317">
        <v>4387.7000000000007</v>
      </c>
      <c r="I143" s="317">
        <v>4577.3000000000011</v>
      </c>
      <c r="J143" s="317">
        <v>4619.7000000000007</v>
      </c>
      <c r="K143" s="317">
        <v>4672.1000000000013</v>
      </c>
      <c r="L143" s="304">
        <v>4567.3</v>
      </c>
      <c r="M143" s="304">
        <v>4472.5</v>
      </c>
      <c r="N143" s="319">
        <v>1979400</v>
      </c>
      <c r="O143" s="320">
        <v>2.7405792587978824E-2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465.45</v>
      </c>
      <c r="E144" s="316">
        <v>463.45</v>
      </c>
      <c r="F144" s="317">
        <v>451.34999999999997</v>
      </c>
      <c r="G144" s="317">
        <v>437.25</v>
      </c>
      <c r="H144" s="317">
        <v>425.15</v>
      </c>
      <c r="I144" s="317">
        <v>477.54999999999995</v>
      </c>
      <c r="J144" s="317">
        <v>489.65</v>
      </c>
      <c r="K144" s="317">
        <v>503.74999999999994</v>
      </c>
      <c r="L144" s="304">
        <v>475.55</v>
      </c>
      <c r="M144" s="304">
        <v>449.35</v>
      </c>
      <c r="N144" s="319">
        <v>15440100</v>
      </c>
      <c r="O144" s="320">
        <v>0.14289838337182448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96.95</v>
      </c>
      <c r="E145" s="316">
        <v>96.166666666666671</v>
      </c>
      <c r="F145" s="317">
        <v>93.683333333333337</v>
      </c>
      <c r="G145" s="317">
        <v>90.416666666666671</v>
      </c>
      <c r="H145" s="317">
        <v>87.933333333333337</v>
      </c>
      <c r="I145" s="317">
        <v>99.433333333333337</v>
      </c>
      <c r="J145" s="317">
        <v>101.91666666666666</v>
      </c>
      <c r="K145" s="317">
        <v>105.18333333333334</v>
      </c>
      <c r="L145" s="304">
        <v>98.65</v>
      </c>
      <c r="M145" s="304">
        <v>92.9</v>
      </c>
      <c r="N145" s="319">
        <v>86409400</v>
      </c>
      <c r="O145" s="320">
        <v>7.1170547997847972E-2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689.8</v>
      </c>
      <c r="E146" s="316">
        <v>694.4</v>
      </c>
      <c r="F146" s="317">
        <v>681.44999999999993</v>
      </c>
      <c r="G146" s="317">
        <v>673.09999999999991</v>
      </c>
      <c r="H146" s="317">
        <v>660.14999999999986</v>
      </c>
      <c r="I146" s="317">
        <v>702.75</v>
      </c>
      <c r="J146" s="317">
        <v>715.7</v>
      </c>
      <c r="K146" s="317">
        <v>724.05000000000007</v>
      </c>
      <c r="L146" s="304">
        <v>707.35</v>
      </c>
      <c r="M146" s="304">
        <v>686.05</v>
      </c>
      <c r="N146" s="319">
        <v>2534000</v>
      </c>
      <c r="O146" s="320">
        <v>6.8747363981442433E-2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343.85</v>
      </c>
      <c r="E147" s="316">
        <v>343.48333333333329</v>
      </c>
      <c r="F147" s="317">
        <v>339.76666666666659</v>
      </c>
      <c r="G147" s="317">
        <v>335.68333333333328</v>
      </c>
      <c r="H147" s="317">
        <v>331.96666666666658</v>
      </c>
      <c r="I147" s="317">
        <v>347.56666666666661</v>
      </c>
      <c r="J147" s="317">
        <v>351.2833333333333</v>
      </c>
      <c r="K147" s="317">
        <v>355.36666666666662</v>
      </c>
      <c r="L147" s="304">
        <v>347.2</v>
      </c>
      <c r="M147" s="304">
        <v>339.4</v>
      </c>
      <c r="N147" s="319">
        <v>34307200</v>
      </c>
      <c r="O147" s="320">
        <v>9.8463114754098358E-2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174.8</v>
      </c>
      <c r="E148" s="316">
        <v>175.58333333333334</v>
      </c>
      <c r="F148" s="317">
        <v>172.9666666666667</v>
      </c>
      <c r="G148" s="317">
        <v>171.13333333333335</v>
      </c>
      <c r="H148" s="317">
        <v>168.51666666666671</v>
      </c>
      <c r="I148" s="317">
        <v>177.41666666666669</v>
      </c>
      <c r="J148" s="317">
        <v>180.0333333333333</v>
      </c>
      <c r="K148" s="317">
        <v>181.86666666666667</v>
      </c>
      <c r="L148" s="304">
        <v>178.2</v>
      </c>
      <c r="M148" s="304">
        <v>173.75</v>
      </c>
      <c r="N148" s="319">
        <v>36186000</v>
      </c>
      <c r="O148" s="320">
        <v>1.763266683540032E-2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44124</v>
      </c>
    </row>
    <row r="7" spans="1:15">
      <c r="A7"/>
    </row>
    <row r="8" spans="1:15" ht="28.5" customHeight="1">
      <c r="A8" s="548" t="s">
        <v>16</v>
      </c>
      <c r="B8" s="549" t="s">
        <v>18</v>
      </c>
      <c r="C8" s="547" t="s">
        <v>19</v>
      </c>
      <c r="D8" s="547" t="s">
        <v>20</v>
      </c>
      <c r="E8" s="547" t="s">
        <v>21</v>
      </c>
      <c r="F8" s="547"/>
      <c r="G8" s="547"/>
      <c r="H8" s="547" t="s">
        <v>22</v>
      </c>
      <c r="I8" s="547"/>
      <c r="J8" s="547"/>
      <c r="K8" s="274"/>
      <c r="L8" s="282"/>
      <c r="M8" s="282"/>
    </row>
    <row r="9" spans="1:15" ht="36" customHeight="1">
      <c r="A9" s="543"/>
      <c r="B9" s="545"/>
      <c r="C9" s="550" t="s">
        <v>23</v>
      </c>
      <c r="D9" s="550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11873.05</v>
      </c>
      <c r="D10" s="303">
        <v>11863.9</v>
      </c>
      <c r="E10" s="303">
        <v>11829.55</v>
      </c>
      <c r="F10" s="303">
        <v>11786.05</v>
      </c>
      <c r="G10" s="303">
        <v>11751.699999999999</v>
      </c>
      <c r="H10" s="303">
        <v>11907.4</v>
      </c>
      <c r="I10" s="303">
        <v>11941.750000000002</v>
      </c>
      <c r="J10" s="303">
        <v>11985.25</v>
      </c>
      <c r="K10" s="302">
        <v>11898.25</v>
      </c>
      <c r="L10" s="302">
        <v>11820.4</v>
      </c>
      <c r="M10" s="307"/>
    </row>
    <row r="11" spans="1:15">
      <c r="A11" s="301">
        <v>2</v>
      </c>
      <c r="B11" s="277" t="s">
        <v>220</v>
      </c>
      <c r="C11" s="304">
        <v>24266.75</v>
      </c>
      <c r="D11" s="279">
        <v>24114.183333333331</v>
      </c>
      <c r="E11" s="279">
        <v>23907.416666666661</v>
      </c>
      <c r="F11" s="279">
        <v>23548.083333333328</v>
      </c>
      <c r="G11" s="279">
        <v>23341.316666666658</v>
      </c>
      <c r="H11" s="279">
        <v>24473.516666666663</v>
      </c>
      <c r="I11" s="279">
        <v>24680.283333333333</v>
      </c>
      <c r="J11" s="279">
        <v>25039.616666666665</v>
      </c>
      <c r="K11" s="304">
        <v>24320.95</v>
      </c>
      <c r="L11" s="304">
        <v>23754.85</v>
      </c>
      <c r="M11" s="307"/>
    </row>
    <row r="12" spans="1:15">
      <c r="A12" s="301">
        <v>3</v>
      </c>
      <c r="B12" s="285" t="s">
        <v>221</v>
      </c>
      <c r="C12" s="304">
        <v>1298.3499999999999</v>
      </c>
      <c r="D12" s="279">
        <v>1296.6499999999999</v>
      </c>
      <c r="E12" s="279">
        <v>1284.8999999999996</v>
      </c>
      <c r="F12" s="279">
        <v>1271.4499999999998</v>
      </c>
      <c r="G12" s="279">
        <v>1259.6999999999996</v>
      </c>
      <c r="H12" s="279">
        <v>1310.0999999999997</v>
      </c>
      <c r="I12" s="279">
        <v>1321.8500000000001</v>
      </c>
      <c r="J12" s="279">
        <v>1335.2999999999997</v>
      </c>
      <c r="K12" s="304">
        <v>1308.4000000000001</v>
      </c>
      <c r="L12" s="304">
        <v>1283.2</v>
      </c>
      <c r="M12" s="307"/>
    </row>
    <row r="13" spans="1:15">
      <c r="A13" s="301">
        <v>4</v>
      </c>
      <c r="B13" s="277" t="s">
        <v>222</v>
      </c>
      <c r="C13" s="304">
        <v>3090.75</v>
      </c>
      <c r="D13" s="279">
        <v>3088.0333333333333</v>
      </c>
      <c r="E13" s="279">
        <v>3077.3666666666668</v>
      </c>
      <c r="F13" s="279">
        <v>3063.9833333333336</v>
      </c>
      <c r="G13" s="279">
        <v>3053.3166666666671</v>
      </c>
      <c r="H13" s="279">
        <v>3101.4166666666665</v>
      </c>
      <c r="I13" s="279">
        <v>3112.0833333333335</v>
      </c>
      <c r="J13" s="279">
        <v>3125.4666666666662</v>
      </c>
      <c r="K13" s="304">
        <v>3098.7</v>
      </c>
      <c r="L13" s="304">
        <v>3074.65</v>
      </c>
      <c r="M13" s="307"/>
    </row>
    <row r="14" spans="1:15">
      <c r="A14" s="301">
        <v>5</v>
      </c>
      <c r="B14" s="277" t="s">
        <v>223</v>
      </c>
      <c r="C14" s="304">
        <v>21391.9</v>
      </c>
      <c r="D14" s="279">
        <v>21476.866666666665</v>
      </c>
      <c r="E14" s="279">
        <v>21269.933333333331</v>
      </c>
      <c r="F14" s="279">
        <v>21147.966666666667</v>
      </c>
      <c r="G14" s="279">
        <v>20941.033333333333</v>
      </c>
      <c r="H14" s="279">
        <v>21598.833333333328</v>
      </c>
      <c r="I14" s="279">
        <v>21805.766666666663</v>
      </c>
      <c r="J14" s="279">
        <v>21927.733333333326</v>
      </c>
      <c r="K14" s="304">
        <v>21683.8</v>
      </c>
      <c r="L14" s="304">
        <v>21354.9</v>
      </c>
      <c r="M14" s="307"/>
    </row>
    <row r="15" spans="1:15">
      <c r="A15" s="301">
        <v>6</v>
      </c>
      <c r="B15" s="277" t="s">
        <v>224</v>
      </c>
      <c r="C15" s="304">
        <v>2238.6</v>
      </c>
      <c r="D15" s="279">
        <v>2228.3166666666666</v>
      </c>
      <c r="E15" s="279">
        <v>2211.0333333333333</v>
      </c>
      <c r="F15" s="279">
        <v>2183.4666666666667</v>
      </c>
      <c r="G15" s="279">
        <v>2166.1833333333334</v>
      </c>
      <c r="H15" s="279">
        <v>2255.8833333333332</v>
      </c>
      <c r="I15" s="279">
        <v>2273.1666666666661</v>
      </c>
      <c r="J15" s="279">
        <v>2300.7333333333331</v>
      </c>
      <c r="K15" s="304">
        <v>2245.6</v>
      </c>
      <c r="L15" s="304">
        <v>2200.75</v>
      </c>
      <c r="M15" s="307"/>
    </row>
    <row r="16" spans="1:15">
      <c r="A16" s="301">
        <v>7</v>
      </c>
      <c r="B16" s="277" t="s">
        <v>225</v>
      </c>
      <c r="C16" s="304">
        <v>4656.8</v>
      </c>
      <c r="D16" s="279">
        <v>4641.4500000000007</v>
      </c>
      <c r="E16" s="279">
        <v>4621.3000000000011</v>
      </c>
      <c r="F16" s="279">
        <v>4585.8</v>
      </c>
      <c r="G16" s="279">
        <v>4565.6500000000005</v>
      </c>
      <c r="H16" s="279">
        <v>4676.9500000000016</v>
      </c>
      <c r="I16" s="279">
        <v>4697.1000000000013</v>
      </c>
      <c r="J16" s="279">
        <v>4732.6000000000022</v>
      </c>
      <c r="K16" s="304">
        <v>4661.6000000000004</v>
      </c>
      <c r="L16" s="304">
        <v>4605.95</v>
      </c>
      <c r="M16" s="307"/>
    </row>
    <row r="17" spans="1:13">
      <c r="A17" s="301">
        <v>8</v>
      </c>
      <c r="B17" s="277" t="s">
        <v>802</v>
      </c>
      <c r="C17" s="277">
        <v>974.35</v>
      </c>
      <c r="D17" s="279">
        <v>984.44999999999993</v>
      </c>
      <c r="E17" s="279">
        <v>961.99999999999989</v>
      </c>
      <c r="F17" s="279">
        <v>949.65</v>
      </c>
      <c r="G17" s="279">
        <v>927.19999999999993</v>
      </c>
      <c r="H17" s="279">
        <v>996.79999999999984</v>
      </c>
      <c r="I17" s="279">
        <v>1019.2499999999999</v>
      </c>
      <c r="J17" s="279">
        <v>1031.5999999999999</v>
      </c>
      <c r="K17" s="277">
        <v>1006.9</v>
      </c>
      <c r="L17" s="277">
        <v>972.1</v>
      </c>
      <c r="M17" s="277">
        <v>1.7913600000000001</v>
      </c>
    </row>
    <row r="18" spans="1:13">
      <c r="A18" s="301">
        <v>9</v>
      </c>
      <c r="B18" s="277" t="s">
        <v>295</v>
      </c>
      <c r="C18" s="277">
        <v>15808.35</v>
      </c>
      <c r="D18" s="279">
        <v>15912.016666666668</v>
      </c>
      <c r="E18" s="279">
        <v>15656.283333333336</v>
      </c>
      <c r="F18" s="279">
        <v>15504.216666666669</v>
      </c>
      <c r="G18" s="279">
        <v>15248.483333333337</v>
      </c>
      <c r="H18" s="279">
        <v>16064.083333333336</v>
      </c>
      <c r="I18" s="279">
        <v>16319.816666666669</v>
      </c>
      <c r="J18" s="279">
        <v>16471.883333333335</v>
      </c>
      <c r="K18" s="277">
        <v>16167.75</v>
      </c>
      <c r="L18" s="277">
        <v>15759.95</v>
      </c>
      <c r="M18" s="277">
        <v>8.0560000000000007E-2</v>
      </c>
    </row>
    <row r="19" spans="1:13">
      <c r="A19" s="301">
        <v>10</v>
      </c>
      <c r="B19" s="277" t="s">
        <v>227</v>
      </c>
      <c r="C19" s="277">
        <v>60.6</v>
      </c>
      <c r="D19" s="279">
        <v>60.6</v>
      </c>
      <c r="E19" s="279">
        <v>59.900000000000006</v>
      </c>
      <c r="F19" s="279">
        <v>59.2</v>
      </c>
      <c r="G19" s="279">
        <v>58.500000000000007</v>
      </c>
      <c r="H19" s="279">
        <v>61.300000000000004</v>
      </c>
      <c r="I19" s="279">
        <v>62.000000000000007</v>
      </c>
      <c r="J19" s="279">
        <v>62.7</v>
      </c>
      <c r="K19" s="277">
        <v>61.3</v>
      </c>
      <c r="L19" s="277">
        <v>59.9</v>
      </c>
      <c r="M19" s="277">
        <v>10.92177</v>
      </c>
    </row>
    <row r="20" spans="1:13">
      <c r="A20" s="301">
        <v>11</v>
      </c>
      <c r="B20" s="277" t="s">
        <v>228</v>
      </c>
      <c r="C20" s="277">
        <v>144.80000000000001</v>
      </c>
      <c r="D20" s="279">
        <v>142.85</v>
      </c>
      <c r="E20" s="279">
        <v>139.94999999999999</v>
      </c>
      <c r="F20" s="279">
        <v>135.1</v>
      </c>
      <c r="G20" s="279">
        <v>132.19999999999999</v>
      </c>
      <c r="H20" s="279">
        <v>147.69999999999999</v>
      </c>
      <c r="I20" s="279">
        <v>150.60000000000002</v>
      </c>
      <c r="J20" s="279">
        <v>155.44999999999999</v>
      </c>
      <c r="K20" s="277">
        <v>145.75</v>
      </c>
      <c r="L20" s="277">
        <v>138</v>
      </c>
      <c r="M20" s="277">
        <v>43.215110000000003</v>
      </c>
    </row>
    <row r="21" spans="1:13">
      <c r="A21" s="301">
        <v>12</v>
      </c>
      <c r="B21" s="277" t="s">
        <v>38</v>
      </c>
      <c r="C21" s="277">
        <v>1562.65</v>
      </c>
      <c r="D21" s="279">
        <v>1558.6166666666668</v>
      </c>
      <c r="E21" s="279">
        <v>1542.2333333333336</v>
      </c>
      <c r="F21" s="279">
        <v>1521.8166666666668</v>
      </c>
      <c r="G21" s="279">
        <v>1505.4333333333336</v>
      </c>
      <c r="H21" s="279">
        <v>1579.0333333333335</v>
      </c>
      <c r="I21" s="279">
        <v>1595.4166666666667</v>
      </c>
      <c r="J21" s="279">
        <v>1615.8333333333335</v>
      </c>
      <c r="K21" s="277">
        <v>1575</v>
      </c>
      <c r="L21" s="277">
        <v>1538.2</v>
      </c>
      <c r="M21" s="277">
        <v>16.43909</v>
      </c>
    </row>
    <row r="22" spans="1:13">
      <c r="A22" s="301">
        <v>13</v>
      </c>
      <c r="B22" s="277" t="s">
        <v>296</v>
      </c>
      <c r="C22" s="277">
        <v>185.9</v>
      </c>
      <c r="D22" s="279">
        <v>185.73333333333335</v>
      </c>
      <c r="E22" s="279">
        <v>182.51666666666671</v>
      </c>
      <c r="F22" s="279">
        <v>179.13333333333335</v>
      </c>
      <c r="G22" s="279">
        <v>175.91666666666671</v>
      </c>
      <c r="H22" s="279">
        <v>189.1166666666667</v>
      </c>
      <c r="I22" s="279">
        <v>192.33333333333334</v>
      </c>
      <c r="J22" s="279">
        <v>195.7166666666667</v>
      </c>
      <c r="K22" s="277">
        <v>188.95</v>
      </c>
      <c r="L22" s="277">
        <v>182.35</v>
      </c>
      <c r="M22" s="277">
        <v>12.08325</v>
      </c>
    </row>
    <row r="23" spans="1:13">
      <c r="A23" s="301">
        <v>14</v>
      </c>
      <c r="B23" s="277" t="s">
        <v>41</v>
      </c>
      <c r="C23" s="277">
        <v>347.55</v>
      </c>
      <c r="D23" s="279">
        <v>348.31666666666666</v>
      </c>
      <c r="E23" s="279">
        <v>344.0333333333333</v>
      </c>
      <c r="F23" s="279">
        <v>340.51666666666665</v>
      </c>
      <c r="G23" s="279">
        <v>336.23333333333329</v>
      </c>
      <c r="H23" s="279">
        <v>351.83333333333331</v>
      </c>
      <c r="I23" s="279">
        <v>356.11666666666673</v>
      </c>
      <c r="J23" s="279">
        <v>359.63333333333333</v>
      </c>
      <c r="K23" s="277">
        <v>352.6</v>
      </c>
      <c r="L23" s="277">
        <v>344.8</v>
      </c>
      <c r="M23" s="277">
        <v>21.819749999999999</v>
      </c>
    </row>
    <row r="24" spans="1:13">
      <c r="A24" s="301">
        <v>15</v>
      </c>
      <c r="B24" s="277" t="s">
        <v>43</v>
      </c>
      <c r="C24" s="277">
        <v>35.65</v>
      </c>
      <c r="D24" s="279">
        <v>35.766666666666666</v>
      </c>
      <c r="E24" s="279">
        <v>35.18333333333333</v>
      </c>
      <c r="F24" s="279">
        <v>34.716666666666661</v>
      </c>
      <c r="G24" s="279">
        <v>34.133333333333326</v>
      </c>
      <c r="H24" s="279">
        <v>36.233333333333334</v>
      </c>
      <c r="I24" s="279">
        <v>36.816666666666677</v>
      </c>
      <c r="J24" s="279">
        <v>37.283333333333339</v>
      </c>
      <c r="K24" s="277">
        <v>36.35</v>
      </c>
      <c r="L24" s="277">
        <v>35.299999999999997</v>
      </c>
      <c r="M24" s="277">
        <v>9.2387999999999995</v>
      </c>
    </row>
    <row r="25" spans="1:13">
      <c r="A25" s="301">
        <v>16</v>
      </c>
      <c r="B25" s="277" t="s">
        <v>298</v>
      </c>
      <c r="C25" s="277">
        <v>289.10000000000002</v>
      </c>
      <c r="D25" s="279">
        <v>290.10000000000002</v>
      </c>
      <c r="E25" s="279">
        <v>286.10000000000002</v>
      </c>
      <c r="F25" s="279">
        <v>283.10000000000002</v>
      </c>
      <c r="G25" s="279">
        <v>279.10000000000002</v>
      </c>
      <c r="H25" s="279">
        <v>293.10000000000002</v>
      </c>
      <c r="I25" s="279">
        <v>297.10000000000002</v>
      </c>
      <c r="J25" s="279">
        <v>300.10000000000002</v>
      </c>
      <c r="K25" s="277">
        <v>294.10000000000002</v>
      </c>
      <c r="L25" s="277">
        <v>287.10000000000002</v>
      </c>
      <c r="M25" s="277">
        <v>2.2568999999999999</v>
      </c>
    </row>
    <row r="26" spans="1:13">
      <c r="A26" s="301">
        <v>17</v>
      </c>
      <c r="B26" s="277" t="s">
        <v>229</v>
      </c>
      <c r="C26" s="277">
        <v>1542.8</v>
      </c>
      <c r="D26" s="279">
        <v>1538.6000000000001</v>
      </c>
      <c r="E26" s="279">
        <v>1520.2000000000003</v>
      </c>
      <c r="F26" s="279">
        <v>1497.6000000000001</v>
      </c>
      <c r="G26" s="279">
        <v>1479.2000000000003</v>
      </c>
      <c r="H26" s="279">
        <v>1561.2000000000003</v>
      </c>
      <c r="I26" s="279">
        <v>1579.6000000000004</v>
      </c>
      <c r="J26" s="279">
        <v>1602.2000000000003</v>
      </c>
      <c r="K26" s="277">
        <v>1557</v>
      </c>
      <c r="L26" s="277">
        <v>1516</v>
      </c>
      <c r="M26" s="277">
        <v>0.58603000000000005</v>
      </c>
    </row>
    <row r="27" spans="1:13">
      <c r="A27" s="301">
        <v>18</v>
      </c>
      <c r="B27" s="277" t="s">
        <v>230</v>
      </c>
      <c r="C27" s="277">
        <v>2651.4</v>
      </c>
      <c r="D27" s="279">
        <v>2653.2833333333333</v>
      </c>
      <c r="E27" s="279">
        <v>2631.6166666666668</v>
      </c>
      <c r="F27" s="279">
        <v>2611.8333333333335</v>
      </c>
      <c r="G27" s="279">
        <v>2590.166666666667</v>
      </c>
      <c r="H27" s="279">
        <v>2673.0666666666666</v>
      </c>
      <c r="I27" s="279">
        <v>2694.7333333333336</v>
      </c>
      <c r="J27" s="279">
        <v>2714.5166666666664</v>
      </c>
      <c r="K27" s="277">
        <v>2674.95</v>
      </c>
      <c r="L27" s="277">
        <v>2633.5</v>
      </c>
      <c r="M27" s="277">
        <v>1.0171699999999999</v>
      </c>
    </row>
    <row r="28" spans="1:13">
      <c r="A28" s="301">
        <v>19</v>
      </c>
      <c r="B28" s="277" t="s">
        <v>45</v>
      </c>
      <c r="C28" s="277">
        <v>732.1</v>
      </c>
      <c r="D28" s="279">
        <v>727.61666666666679</v>
      </c>
      <c r="E28" s="279">
        <v>720.68333333333362</v>
      </c>
      <c r="F28" s="279">
        <v>709.26666666666688</v>
      </c>
      <c r="G28" s="279">
        <v>702.33333333333371</v>
      </c>
      <c r="H28" s="279">
        <v>739.03333333333353</v>
      </c>
      <c r="I28" s="279">
        <v>745.9666666666667</v>
      </c>
      <c r="J28" s="279">
        <v>757.38333333333344</v>
      </c>
      <c r="K28" s="277">
        <v>734.55</v>
      </c>
      <c r="L28" s="277">
        <v>716.2</v>
      </c>
      <c r="M28" s="277">
        <v>5.5026299999999999</v>
      </c>
    </row>
    <row r="29" spans="1:13">
      <c r="A29" s="301">
        <v>20</v>
      </c>
      <c r="B29" s="277" t="s">
        <v>46</v>
      </c>
      <c r="C29" s="277">
        <v>247.6</v>
      </c>
      <c r="D29" s="279">
        <v>246.89999999999998</v>
      </c>
      <c r="E29" s="279">
        <v>244.09999999999997</v>
      </c>
      <c r="F29" s="279">
        <v>240.6</v>
      </c>
      <c r="G29" s="279">
        <v>237.79999999999998</v>
      </c>
      <c r="H29" s="279">
        <v>250.39999999999995</v>
      </c>
      <c r="I29" s="279">
        <v>253.19999999999996</v>
      </c>
      <c r="J29" s="279">
        <v>256.69999999999993</v>
      </c>
      <c r="K29" s="277">
        <v>249.7</v>
      </c>
      <c r="L29" s="277">
        <v>243.4</v>
      </c>
      <c r="M29" s="277">
        <v>109.69208</v>
      </c>
    </row>
    <row r="30" spans="1:13">
      <c r="A30" s="301">
        <v>21</v>
      </c>
      <c r="B30" s="277" t="s">
        <v>47</v>
      </c>
      <c r="C30" s="277">
        <v>2212.1</v>
      </c>
      <c r="D30" s="279">
        <v>2213.0500000000002</v>
      </c>
      <c r="E30" s="279">
        <v>2185.1000000000004</v>
      </c>
      <c r="F30" s="279">
        <v>2158.1000000000004</v>
      </c>
      <c r="G30" s="279">
        <v>2130.1500000000005</v>
      </c>
      <c r="H30" s="279">
        <v>2240.0500000000002</v>
      </c>
      <c r="I30" s="279">
        <v>2268</v>
      </c>
      <c r="J30" s="279">
        <v>2295</v>
      </c>
      <c r="K30" s="277">
        <v>2241</v>
      </c>
      <c r="L30" s="277">
        <v>2186.0500000000002</v>
      </c>
      <c r="M30" s="277">
        <v>7.6064100000000003</v>
      </c>
    </row>
    <row r="31" spans="1:13">
      <c r="A31" s="301">
        <v>22</v>
      </c>
      <c r="B31" s="277" t="s">
        <v>48</v>
      </c>
      <c r="C31" s="277">
        <v>131.4</v>
      </c>
      <c r="D31" s="279">
        <v>130.4</v>
      </c>
      <c r="E31" s="279">
        <v>129.05000000000001</v>
      </c>
      <c r="F31" s="279">
        <v>126.70000000000002</v>
      </c>
      <c r="G31" s="279">
        <v>125.35000000000002</v>
      </c>
      <c r="H31" s="279">
        <v>132.75</v>
      </c>
      <c r="I31" s="279">
        <v>134.09999999999997</v>
      </c>
      <c r="J31" s="279">
        <v>136.44999999999999</v>
      </c>
      <c r="K31" s="277">
        <v>131.75</v>
      </c>
      <c r="L31" s="277">
        <v>128.05000000000001</v>
      </c>
      <c r="M31" s="277">
        <v>40.871969999999997</v>
      </c>
    </row>
    <row r="32" spans="1:13">
      <c r="A32" s="301">
        <v>23</v>
      </c>
      <c r="B32" s="277" t="s">
        <v>49</v>
      </c>
      <c r="C32" s="277">
        <v>74.45</v>
      </c>
      <c r="D32" s="279">
        <v>74.766666666666666</v>
      </c>
      <c r="E32" s="279">
        <v>73.733333333333334</v>
      </c>
      <c r="F32" s="279">
        <v>73.016666666666666</v>
      </c>
      <c r="G32" s="279">
        <v>71.983333333333334</v>
      </c>
      <c r="H32" s="279">
        <v>75.483333333333334</v>
      </c>
      <c r="I32" s="279">
        <v>76.516666666666666</v>
      </c>
      <c r="J32" s="279">
        <v>77.233333333333334</v>
      </c>
      <c r="K32" s="277">
        <v>75.8</v>
      </c>
      <c r="L32" s="277">
        <v>74.05</v>
      </c>
      <c r="M32" s="277">
        <v>243.77671000000001</v>
      </c>
    </row>
    <row r="33" spans="1:13">
      <c r="A33" s="301">
        <v>24</v>
      </c>
      <c r="B33" s="277" t="s">
        <v>51</v>
      </c>
      <c r="C33" s="277">
        <v>2070.1</v>
      </c>
      <c r="D33" s="279">
        <v>2068.85</v>
      </c>
      <c r="E33" s="279">
        <v>2057.75</v>
      </c>
      <c r="F33" s="279">
        <v>2045.4</v>
      </c>
      <c r="G33" s="279">
        <v>2034.3000000000002</v>
      </c>
      <c r="H33" s="279">
        <v>2081.1999999999998</v>
      </c>
      <c r="I33" s="279">
        <v>2092.2999999999993</v>
      </c>
      <c r="J33" s="279">
        <v>2104.6499999999996</v>
      </c>
      <c r="K33" s="277">
        <v>2079.9499999999998</v>
      </c>
      <c r="L33" s="277">
        <v>2056.5</v>
      </c>
      <c r="M33" s="277">
        <v>13.384040000000001</v>
      </c>
    </row>
    <row r="34" spans="1:13">
      <c r="A34" s="301">
        <v>25</v>
      </c>
      <c r="B34" s="277" t="s">
        <v>226</v>
      </c>
      <c r="C34" s="277">
        <v>767.9</v>
      </c>
      <c r="D34" s="279">
        <v>755.63333333333333</v>
      </c>
      <c r="E34" s="279">
        <v>738.36666666666667</v>
      </c>
      <c r="F34" s="279">
        <v>708.83333333333337</v>
      </c>
      <c r="G34" s="279">
        <v>691.56666666666672</v>
      </c>
      <c r="H34" s="279">
        <v>785.16666666666663</v>
      </c>
      <c r="I34" s="279">
        <v>802.43333333333328</v>
      </c>
      <c r="J34" s="279">
        <v>831.96666666666658</v>
      </c>
      <c r="K34" s="277">
        <v>772.9</v>
      </c>
      <c r="L34" s="277">
        <v>726.1</v>
      </c>
      <c r="M34" s="277">
        <v>7.0107499999999998</v>
      </c>
    </row>
    <row r="35" spans="1:13">
      <c r="A35" s="301">
        <v>26</v>
      </c>
      <c r="B35" s="277" t="s">
        <v>53</v>
      </c>
      <c r="C35" s="277">
        <v>800.6</v>
      </c>
      <c r="D35" s="279">
        <v>802.65000000000009</v>
      </c>
      <c r="E35" s="279">
        <v>793.10000000000014</v>
      </c>
      <c r="F35" s="279">
        <v>785.6</v>
      </c>
      <c r="G35" s="279">
        <v>776.05000000000007</v>
      </c>
      <c r="H35" s="279">
        <v>810.1500000000002</v>
      </c>
      <c r="I35" s="279">
        <v>819.70000000000016</v>
      </c>
      <c r="J35" s="279">
        <v>827.20000000000027</v>
      </c>
      <c r="K35" s="277">
        <v>812.2</v>
      </c>
      <c r="L35" s="277">
        <v>795.15</v>
      </c>
      <c r="M35" s="277">
        <v>17.409510000000001</v>
      </c>
    </row>
    <row r="36" spans="1:13">
      <c r="A36" s="301">
        <v>27</v>
      </c>
      <c r="B36" s="277" t="s">
        <v>55</v>
      </c>
      <c r="C36" s="277">
        <v>492.95</v>
      </c>
      <c r="D36" s="279">
        <v>488.36666666666662</v>
      </c>
      <c r="E36" s="279">
        <v>480.83333333333326</v>
      </c>
      <c r="F36" s="279">
        <v>468.71666666666664</v>
      </c>
      <c r="G36" s="279">
        <v>461.18333333333328</v>
      </c>
      <c r="H36" s="279">
        <v>500.48333333333323</v>
      </c>
      <c r="I36" s="279">
        <v>508.01666666666665</v>
      </c>
      <c r="J36" s="279">
        <v>520.13333333333321</v>
      </c>
      <c r="K36" s="277">
        <v>495.9</v>
      </c>
      <c r="L36" s="277">
        <v>476.25</v>
      </c>
      <c r="M36" s="277">
        <v>281.31975</v>
      </c>
    </row>
    <row r="37" spans="1:13">
      <c r="A37" s="301">
        <v>28</v>
      </c>
      <c r="B37" s="277" t="s">
        <v>56</v>
      </c>
      <c r="C37" s="277">
        <v>2980</v>
      </c>
      <c r="D37" s="279">
        <v>3007.3833333333332</v>
      </c>
      <c r="E37" s="279">
        <v>2942.8166666666666</v>
      </c>
      <c r="F37" s="279">
        <v>2905.6333333333332</v>
      </c>
      <c r="G37" s="279">
        <v>2841.0666666666666</v>
      </c>
      <c r="H37" s="279">
        <v>3044.5666666666666</v>
      </c>
      <c r="I37" s="279">
        <v>3109.1333333333332</v>
      </c>
      <c r="J37" s="279">
        <v>3146.3166666666666</v>
      </c>
      <c r="K37" s="277">
        <v>3071.95</v>
      </c>
      <c r="L37" s="277">
        <v>2970.2</v>
      </c>
      <c r="M37" s="277">
        <v>5.98292</v>
      </c>
    </row>
    <row r="38" spans="1:13">
      <c r="A38" s="301">
        <v>29</v>
      </c>
      <c r="B38" s="277" t="s">
        <v>58</v>
      </c>
      <c r="C38" s="277">
        <v>5981.1</v>
      </c>
      <c r="D38" s="279">
        <v>5981.3833333333341</v>
      </c>
      <c r="E38" s="279">
        <v>5924.8166666666684</v>
      </c>
      <c r="F38" s="279">
        <v>5868.5333333333347</v>
      </c>
      <c r="G38" s="279">
        <v>5811.966666666669</v>
      </c>
      <c r="H38" s="279">
        <v>6037.6666666666679</v>
      </c>
      <c r="I38" s="279">
        <v>6094.2333333333336</v>
      </c>
      <c r="J38" s="279">
        <v>6150.5166666666673</v>
      </c>
      <c r="K38" s="277">
        <v>6037.95</v>
      </c>
      <c r="L38" s="277">
        <v>5925.1</v>
      </c>
      <c r="M38" s="277">
        <v>3.7968500000000001</v>
      </c>
    </row>
    <row r="39" spans="1:13">
      <c r="A39" s="301">
        <v>30</v>
      </c>
      <c r="B39" s="277" t="s">
        <v>232</v>
      </c>
      <c r="C39" s="277">
        <v>2363.65</v>
      </c>
      <c r="D39" s="279">
        <v>2369.1833333333334</v>
      </c>
      <c r="E39" s="279">
        <v>2349.4666666666667</v>
      </c>
      <c r="F39" s="279">
        <v>2335.2833333333333</v>
      </c>
      <c r="G39" s="279">
        <v>2315.5666666666666</v>
      </c>
      <c r="H39" s="279">
        <v>2383.3666666666668</v>
      </c>
      <c r="I39" s="279">
        <v>2403.0833333333339</v>
      </c>
      <c r="J39" s="279">
        <v>2417.2666666666669</v>
      </c>
      <c r="K39" s="277">
        <v>2388.9</v>
      </c>
      <c r="L39" s="277">
        <v>2355</v>
      </c>
      <c r="M39" s="277">
        <v>0.10034</v>
      </c>
    </row>
    <row r="40" spans="1:13">
      <c r="A40" s="301">
        <v>31</v>
      </c>
      <c r="B40" s="277" t="s">
        <v>59</v>
      </c>
      <c r="C40" s="277">
        <v>3267.2</v>
      </c>
      <c r="D40" s="279">
        <v>3252.8333333333335</v>
      </c>
      <c r="E40" s="279">
        <v>3210.9666666666672</v>
      </c>
      <c r="F40" s="279">
        <v>3154.7333333333336</v>
      </c>
      <c r="G40" s="279">
        <v>3112.8666666666672</v>
      </c>
      <c r="H40" s="279">
        <v>3309.0666666666671</v>
      </c>
      <c r="I40" s="279">
        <v>3350.9333333333329</v>
      </c>
      <c r="J40" s="279">
        <v>3407.166666666667</v>
      </c>
      <c r="K40" s="277">
        <v>3294.7</v>
      </c>
      <c r="L40" s="277">
        <v>3196.6</v>
      </c>
      <c r="M40" s="277">
        <v>42.068019999999997</v>
      </c>
    </row>
    <row r="41" spans="1:13">
      <c r="A41" s="301">
        <v>32</v>
      </c>
      <c r="B41" s="277" t="s">
        <v>60</v>
      </c>
      <c r="C41" s="277">
        <v>1376.1</v>
      </c>
      <c r="D41" s="279">
        <v>1373.3499999999997</v>
      </c>
      <c r="E41" s="279">
        <v>1347.8499999999995</v>
      </c>
      <c r="F41" s="279">
        <v>1319.5999999999997</v>
      </c>
      <c r="G41" s="279">
        <v>1294.0999999999995</v>
      </c>
      <c r="H41" s="279">
        <v>1401.5999999999995</v>
      </c>
      <c r="I41" s="279">
        <v>1427.1</v>
      </c>
      <c r="J41" s="279">
        <v>1455.3499999999995</v>
      </c>
      <c r="K41" s="277">
        <v>1398.85</v>
      </c>
      <c r="L41" s="277">
        <v>1345.1</v>
      </c>
      <c r="M41" s="277">
        <v>5.8918699999999999</v>
      </c>
    </row>
    <row r="42" spans="1:13">
      <c r="A42" s="301">
        <v>33</v>
      </c>
      <c r="B42" s="277" t="s">
        <v>233</v>
      </c>
      <c r="C42" s="277">
        <v>323.7</v>
      </c>
      <c r="D42" s="279">
        <v>322.06666666666666</v>
      </c>
      <c r="E42" s="279">
        <v>317.38333333333333</v>
      </c>
      <c r="F42" s="279">
        <v>311.06666666666666</v>
      </c>
      <c r="G42" s="279">
        <v>306.38333333333333</v>
      </c>
      <c r="H42" s="279">
        <v>328.38333333333333</v>
      </c>
      <c r="I42" s="279">
        <v>333.06666666666661</v>
      </c>
      <c r="J42" s="279">
        <v>339.38333333333333</v>
      </c>
      <c r="K42" s="277">
        <v>326.75</v>
      </c>
      <c r="L42" s="277">
        <v>315.75</v>
      </c>
      <c r="M42" s="277">
        <v>92.968170000000001</v>
      </c>
    </row>
    <row r="43" spans="1:13">
      <c r="A43" s="301">
        <v>34</v>
      </c>
      <c r="B43" s="277" t="s">
        <v>61</v>
      </c>
      <c r="C43" s="277">
        <v>43.6</v>
      </c>
      <c r="D43" s="279">
        <v>42.666666666666664</v>
      </c>
      <c r="E43" s="279">
        <v>41.483333333333327</v>
      </c>
      <c r="F43" s="279">
        <v>39.36666666666666</v>
      </c>
      <c r="G43" s="279">
        <v>38.183333333333323</v>
      </c>
      <c r="H43" s="279">
        <v>44.783333333333331</v>
      </c>
      <c r="I43" s="279">
        <v>45.966666666666669</v>
      </c>
      <c r="J43" s="279">
        <v>48.083333333333336</v>
      </c>
      <c r="K43" s="277">
        <v>43.85</v>
      </c>
      <c r="L43" s="277">
        <v>40.549999999999997</v>
      </c>
      <c r="M43" s="277">
        <v>430.38517999999999</v>
      </c>
    </row>
    <row r="44" spans="1:13">
      <c r="A44" s="301">
        <v>35</v>
      </c>
      <c r="B44" s="277" t="s">
        <v>62</v>
      </c>
      <c r="C44" s="277">
        <v>40.6</v>
      </c>
      <c r="D44" s="279">
        <v>40.4</v>
      </c>
      <c r="E44" s="279">
        <v>39.699999999999996</v>
      </c>
      <c r="F44" s="279">
        <v>38.799999999999997</v>
      </c>
      <c r="G44" s="279">
        <v>38.099999999999994</v>
      </c>
      <c r="H44" s="279">
        <v>41.3</v>
      </c>
      <c r="I44" s="279">
        <v>42</v>
      </c>
      <c r="J44" s="279">
        <v>42.9</v>
      </c>
      <c r="K44" s="277">
        <v>41.1</v>
      </c>
      <c r="L44" s="277">
        <v>39.5</v>
      </c>
      <c r="M44" s="277">
        <v>26.56016</v>
      </c>
    </row>
    <row r="45" spans="1:13">
      <c r="A45" s="301">
        <v>36</v>
      </c>
      <c r="B45" s="277" t="s">
        <v>63</v>
      </c>
      <c r="C45" s="277">
        <v>1387.6</v>
      </c>
      <c r="D45" s="279">
        <v>1382.2166666666665</v>
      </c>
      <c r="E45" s="279">
        <v>1370.4333333333329</v>
      </c>
      <c r="F45" s="279">
        <v>1353.2666666666664</v>
      </c>
      <c r="G45" s="279">
        <v>1341.4833333333329</v>
      </c>
      <c r="H45" s="279">
        <v>1399.383333333333</v>
      </c>
      <c r="I45" s="279">
        <v>1411.1666666666663</v>
      </c>
      <c r="J45" s="279">
        <v>1428.333333333333</v>
      </c>
      <c r="K45" s="277">
        <v>1394</v>
      </c>
      <c r="L45" s="277">
        <v>1365.05</v>
      </c>
      <c r="M45" s="277">
        <v>5.6436200000000003</v>
      </c>
    </row>
    <row r="46" spans="1:13">
      <c r="A46" s="301">
        <v>37</v>
      </c>
      <c r="B46" s="277" t="s">
        <v>234</v>
      </c>
      <c r="C46" s="277">
        <v>1218.9000000000001</v>
      </c>
      <c r="D46" s="279">
        <v>1223.1000000000001</v>
      </c>
      <c r="E46" s="279">
        <v>1208.6000000000004</v>
      </c>
      <c r="F46" s="279">
        <v>1198.3000000000002</v>
      </c>
      <c r="G46" s="279">
        <v>1183.8000000000004</v>
      </c>
      <c r="H46" s="279">
        <v>1233.4000000000003</v>
      </c>
      <c r="I46" s="279">
        <v>1247.8999999999999</v>
      </c>
      <c r="J46" s="279">
        <v>1258.2000000000003</v>
      </c>
      <c r="K46" s="277">
        <v>1237.5999999999999</v>
      </c>
      <c r="L46" s="277">
        <v>1212.8</v>
      </c>
      <c r="M46" s="277">
        <v>0.37692999999999999</v>
      </c>
    </row>
    <row r="47" spans="1:13">
      <c r="A47" s="301">
        <v>38</v>
      </c>
      <c r="B47" s="277" t="s">
        <v>65</v>
      </c>
      <c r="C47" s="277">
        <v>90.05</v>
      </c>
      <c r="D47" s="279">
        <v>90.149999999999991</v>
      </c>
      <c r="E47" s="279">
        <v>88.34999999999998</v>
      </c>
      <c r="F47" s="279">
        <v>86.649999999999991</v>
      </c>
      <c r="G47" s="279">
        <v>84.84999999999998</v>
      </c>
      <c r="H47" s="279">
        <v>91.84999999999998</v>
      </c>
      <c r="I47" s="279">
        <v>93.649999999999991</v>
      </c>
      <c r="J47" s="279">
        <v>95.34999999999998</v>
      </c>
      <c r="K47" s="277">
        <v>91.95</v>
      </c>
      <c r="L47" s="277">
        <v>88.45</v>
      </c>
      <c r="M47" s="277">
        <v>75.046130000000005</v>
      </c>
    </row>
    <row r="48" spans="1:13">
      <c r="A48" s="301">
        <v>39</v>
      </c>
      <c r="B48" s="277" t="s">
        <v>66</v>
      </c>
      <c r="C48" s="277">
        <v>610.70000000000005</v>
      </c>
      <c r="D48" s="279">
        <v>607.94999999999993</v>
      </c>
      <c r="E48" s="279">
        <v>603.34999999999991</v>
      </c>
      <c r="F48" s="279">
        <v>596</v>
      </c>
      <c r="G48" s="279">
        <v>591.4</v>
      </c>
      <c r="H48" s="279">
        <v>615.29999999999984</v>
      </c>
      <c r="I48" s="279">
        <v>619.9</v>
      </c>
      <c r="J48" s="279">
        <v>627.24999999999977</v>
      </c>
      <c r="K48" s="277">
        <v>612.54999999999995</v>
      </c>
      <c r="L48" s="277">
        <v>600.6</v>
      </c>
      <c r="M48" s="277">
        <v>12.13522</v>
      </c>
    </row>
    <row r="49" spans="1:13">
      <c r="A49" s="301">
        <v>40</v>
      </c>
      <c r="B49" s="277" t="s">
        <v>67</v>
      </c>
      <c r="C49" s="277">
        <v>451.45</v>
      </c>
      <c r="D49" s="279">
        <v>453.4666666666667</v>
      </c>
      <c r="E49" s="279">
        <v>448.48333333333341</v>
      </c>
      <c r="F49" s="279">
        <v>445.51666666666671</v>
      </c>
      <c r="G49" s="279">
        <v>440.53333333333342</v>
      </c>
      <c r="H49" s="279">
        <v>456.43333333333339</v>
      </c>
      <c r="I49" s="279">
        <v>461.41666666666674</v>
      </c>
      <c r="J49" s="279">
        <v>464.38333333333338</v>
      </c>
      <c r="K49" s="277">
        <v>458.45</v>
      </c>
      <c r="L49" s="277">
        <v>450.5</v>
      </c>
      <c r="M49" s="277">
        <v>10.77596</v>
      </c>
    </row>
    <row r="50" spans="1:13">
      <c r="A50" s="301">
        <v>41</v>
      </c>
      <c r="B50" s="277" t="s">
        <v>69</v>
      </c>
      <c r="C50" s="277">
        <v>397.7</v>
      </c>
      <c r="D50" s="279">
        <v>398.7833333333333</v>
      </c>
      <c r="E50" s="279">
        <v>392.91666666666663</v>
      </c>
      <c r="F50" s="279">
        <v>388.13333333333333</v>
      </c>
      <c r="G50" s="279">
        <v>382.26666666666665</v>
      </c>
      <c r="H50" s="279">
        <v>403.56666666666661</v>
      </c>
      <c r="I50" s="279">
        <v>409.43333333333328</v>
      </c>
      <c r="J50" s="279">
        <v>414.21666666666658</v>
      </c>
      <c r="K50" s="277">
        <v>404.65</v>
      </c>
      <c r="L50" s="277">
        <v>394</v>
      </c>
      <c r="M50" s="277">
        <v>169.21274</v>
      </c>
    </row>
    <row r="51" spans="1:13">
      <c r="A51" s="301">
        <v>42</v>
      </c>
      <c r="B51" s="277" t="s">
        <v>70</v>
      </c>
      <c r="C51" s="277">
        <v>28.65</v>
      </c>
      <c r="D51" s="279">
        <v>28.216666666666669</v>
      </c>
      <c r="E51" s="279">
        <v>27.583333333333336</v>
      </c>
      <c r="F51" s="279">
        <v>26.516666666666666</v>
      </c>
      <c r="G51" s="279">
        <v>25.883333333333333</v>
      </c>
      <c r="H51" s="279">
        <v>29.283333333333339</v>
      </c>
      <c r="I51" s="279">
        <v>29.916666666666671</v>
      </c>
      <c r="J51" s="279">
        <v>30.983333333333341</v>
      </c>
      <c r="K51" s="277">
        <v>28.85</v>
      </c>
      <c r="L51" s="277">
        <v>27.15</v>
      </c>
      <c r="M51" s="277">
        <v>230.93020000000001</v>
      </c>
    </row>
    <row r="52" spans="1:13">
      <c r="A52" s="301">
        <v>43</v>
      </c>
      <c r="B52" s="277" t="s">
        <v>71</v>
      </c>
      <c r="C52" s="277">
        <v>437.9</v>
      </c>
      <c r="D52" s="279">
        <v>440.23333333333335</v>
      </c>
      <c r="E52" s="279">
        <v>431.9666666666667</v>
      </c>
      <c r="F52" s="279">
        <v>426.03333333333336</v>
      </c>
      <c r="G52" s="279">
        <v>417.76666666666671</v>
      </c>
      <c r="H52" s="279">
        <v>446.16666666666669</v>
      </c>
      <c r="I52" s="279">
        <v>454.43333333333334</v>
      </c>
      <c r="J52" s="279">
        <v>460.36666666666667</v>
      </c>
      <c r="K52" s="277">
        <v>448.5</v>
      </c>
      <c r="L52" s="277">
        <v>434.3</v>
      </c>
      <c r="M52" s="277">
        <v>30.27835</v>
      </c>
    </row>
    <row r="53" spans="1:13">
      <c r="A53" s="301">
        <v>44</v>
      </c>
      <c r="B53" s="277" t="s">
        <v>72</v>
      </c>
      <c r="C53" s="277">
        <v>11903.65</v>
      </c>
      <c r="D53" s="279">
        <v>11954.85</v>
      </c>
      <c r="E53" s="279">
        <v>11738.800000000001</v>
      </c>
      <c r="F53" s="279">
        <v>11573.95</v>
      </c>
      <c r="G53" s="279">
        <v>11357.900000000001</v>
      </c>
      <c r="H53" s="279">
        <v>12119.7</v>
      </c>
      <c r="I53" s="279">
        <v>12335.75</v>
      </c>
      <c r="J53" s="279">
        <v>12500.6</v>
      </c>
      <c r="K53" s="277">
        <v>12170.9</v>
      </c>
      <c r="L53" s="277">
        <v>11790</v>
      </c>
      <c r="M53" s="277">
        <v>0.33700999999999998</v>
      </c>
    </row>
    <row r="54" spans="1:13">
      <c r="A54" s="301">
        <v>45</v>
      </c>
      <c r="B54" s="277" t="s">
        <v>74</v>
      </c>
      <c r="C54" s="277">
        <v>346.65</v>
      </c>
      <c r="D54" s="279">
        <v>345.16666666666669</v>
      </c>
      <c r="E54" s="279">
        <v>342.53333333333336</v>
      </c>
      <c r="F54" s="279">
        <v>338.41666666666669</v>
      </c>
      <c r="G54" s="279">
        <v>335.78333333333336</v>
      </c>
      <c r="H54" s="279">
        <v>349.28333333333336</v>
      </c>
      <c r="I54" s="279">
        <v>351.91666666666669</v>
      </c>
      <c r="J54" s="279">
        <v>356.03333333333336</v>
      </c>
      <c r="K54" s="277">
        <v>347.8</v>
      </c>
      <c r="L54" s="277">
        <v>341.05</v>
      </c>
      <c r="M54" s="277">
        <v>73.752870000000001</v>
      </c>
    </row>
    <row r="55" spans="1:13">
      <c r="A55" s="301">
        <v>46</v>
      </c>
      <c r="B55" s="277" t="s">
        <v>75</v>
      </c>
      <c r="C55" s="277">
        <v>3772.45</v>
      </c>
      <c r="D55" s="279">
        <v>3769.15</v>
      </c>
      <c r="E55" s="279">
        <v>3743.3</v>
      </c>
      <c r="F55" s="279">
        <v>3714.15</v>
      </c>
      <c r="G55" s="279">
        <v>3688.3</v>
      </c>
      <c r="H55" s="279">
        <v>3798.3</v>
      </c>
      <c r="I55" s="279">
        <v>3824.1499999999996</v>
      </c>
      <c r="J55" s="279">
        <v>3853.3</v>
      </c>
      <c r="K55" s="277">
        <v>3795</v>
      </c>
      <c r="L55" s="277">
        <v>3740</v>
      </c>
      <c r="M55" s="277">
        <v>4.7326699999999997</v>
      </c>
    </row>
    <row r="56" spans="1:13">
      <c r="A56" s="301">
        <v>47</v>
      </c>
      <c r="B56" s="277" t="s">
        <v>76</v>
      </c>
      <c r="C56" s="277">
        <v>422.7</v>
      </c>
      <c r="D56" s="279">
        <v>426.13333333333327</v>
      </c>
      <c r="E56" s="279">
        <v>416.36666666666656</v>
      </c>
      <c r="F56" s="279">
        <v>410.0333333333333</v>
      </c>
      <c r="G56" s="279">
        <v>400.26666666666659</v>
      </c>
      <c r="H56" s="279">
        <v>432.46666666666653</v>
      </c>
      <c r="I56" s="279">
        <v>442.23333333333329</v>
      </c>
      <c r="J56" s="279">
        <v>448.56666666666649</v>
      </c>
      <c r="K56" s="277">
        <v>435.9</v>
      </c>
      <c r="L56" s="277">
        <v>419.8</v>
      </c>
      <c r="M56" s="277">
        <v>36.214979999999997</v>
      </c>
    </row>
    <row r="57" spans="1:13">
      <c r="A57" s="301">
        <v>48</v>
      </c>
      <c r="B57" s="277" t="s">
        <v>77</v>
      </c>
      <c r="C57" s="277">
        <v>89.4</v>
      </c>
      <c r="D57" s="279">
        <v>89.433333333333337</v>
      </c>
      <c r="E57" s="279">
        <v>88.26666666666668</v>
      </c>
      <c r="F57" s="279">
        <v>87.13333333333334</v>
      </c>
      <c r="G57" s="279">
        <v>85.966666666666683</v>
      </c>
      <c r="H57" s="279">
        <v>90.566666666666677</v>
      </c>
      <c r="I57" s="279">
        <v>91.733333333333334</v>
      </c>
      <c r="J57" s="279">
        <v>92.866666666666674</v>
      </c>
      <c r="K57" s="277">
        <v>90.6</v>
      </c>
      <c r="L57" s="277">
        <v>88.3</v>
      </c>
      <c r="M57" s="277">
        <v>55.23301</v>
      </c>
    </row>
    <row r="58" spans="1:13">
      <c r="A58" s="301">
        <v>49</v>
      </c>
      <c r="B58" s="277" t="s">
        <v>78</v>
      </c>
      <c r="C58" s="277">
        <v>111.6</v>
      </c>
      <c r="D58" s="279">
        <v>110.5</v>
      </c>
      <c r="E58" s="279">
        <v>108.75</v>
      </c>
      <c r="F58" s="279">
        <v>105.9</v>
      </c>
      <c r="G58" s="279">
        <v>104.15</v>
      </c>
      <c r="H58" s="279">
        <v>113.35</v>
      </c>
      <c r="I58" s="279">
        <v>115.1</v>
      </c>
      <c r="J58" s="279">
        <v>117.94999999999999</v>
      </c>
      <c r="K58" s="277">
        <v>112.25</v>
      </c>
      <c r="L58" s="277">
        <v>107.65</v>
      </c>
      <c r="M58" s="277">
        <v>8.3690800000000003</v>
      </c>
    </row>
    <row r="59" spans="1:13">
      <c r="A59" s="301">
        <v>50</v>
      </c>
      <c r="B59" s="277" t="s">
        <v>81</v>
      </c>
      <c r="C59" s="277">
        <v>568.85</v>
      </c>
      <c r="D59" s="279">
        <v>574.94999999999993</v>
      </c>
      <c r="E59" s="279">
        <v>555.89999999999986</v>
      </c>
      <c r="F59" s="279">
        <v>542.94999999999993</v>
      </c>
      <c r="G59" s="279">
        <v>523.89999999999986</v>
      </c>
      <c r="H59" s="279">
        <v>587.89999999999986</v>
      </c>
      <c r="I59" s="279">
        <v>606.94999999999982</v>
      </c>
      <c r="J59" s="279">
        <v>619.89999999999986</v>
      </c>
      <c r="K59" s="277">
        <v>594</v>
      </c>
      <c r="L59" s="277">
        <v>562</v>
      </c>
      <c r="M59" s="277">
        <v>2.2074199999999999</v>
      </c>
    </row>
    <row r="60" spans="1:13">
      <c r="A60" s="301">
        <v>51</v>
      </c>
      <c r="B60" s="277" t="s">
        <v>82</v>
      </c>
      <c r="C60" s="277">
        <v>239.9</v>
      </c>
      <c r="D60" s="279">
        <v>238.25</v>
      </c>
      <c r="E60" s="279">
        <v>235.55</v>
      </c>
      <c r="F60" s="279">
        <v>231.20000000000002</v>
      </c>
      <c r="G60" s="279">
        <v>228.50000000000003</v>
      </c>
      <c r="H60" s="279">
        <v>242.6</v>
      </c>
      <c r="I60" s="279">
        <v>245.29999999999998</v>
      </c>
      <c r="J60" s="279">
        <v>249.64999999999998</v>
      </c>
      <c r="K60" s="277">
        <v>240.95</v>
      </c>
      <c r="L60" s="277">
        <v>233.9</v>
      </c>
      <c r="M60" s="277">
        <v>46.56147</v>
      </c>
    </row>
    <row r="61" spans="1:13">
      <c r="A61" s="301">
        <v>52</v>
      </c>
      <c r="B61" s="277" t="s">
        <v>83</v>
      </c>
      <c r="C61" s="277">
        <v>764</v>
      </c>
      <c r="D61" s="279">
        <v>770.08333333333337</v>
      </c>
      <c r="E61" s="279">
        <v>756.06666666666672</v>
      </c>
      <c r="F61" s="279">
        <v>748.13333333333333</v>
      </c>
      <c r="G61" s="279">
        <v>734.11666666666667</v>
      </c>
      <c r="H61" s="279">
        <v>778.01666666666677</v>
      </c>
      <c r="I61" s="279">
        <v>792.03333333333342</v>
      </c>
      <c r="J61" s="279">
        <v>799.96666666666681</v>
      </c>
      <c r="K61" s="277">
        <v>784.1</v>
      </c>
      <c r="L61" s="277">
        <v>762.15</v>
      </c>
      <c r="M61" s="277">
        <v>43.519570000000002</v>
      </c>
    </row>
    <row r="62" spans="1:13">
      <c r="A62" s="301">
        <v>53</v>
      </c>
      <c r="B62" s="277" t="s">
        <v>84</v>
      </c>
      <c r="C62" s="277">
        <v>114.7</v>
      </c>
      <c r="D62" s="279">
        <v>113.76666666666667</v>
      </c>
      <c r="E62" s="279">
        <v>112.18333333333334</v>
      </c>
      <c r="F62" s="279">
        <v>109.66666666666667</v>
      </c>
      <c r="G62" s="279">
        <v>108.08333333333334</v>
      </c>
      <c r="H62" s="279">
        <v>116.28333333333333</v>
      </c>
      <c r="I62" s="279">
        <v>117.86666666666667</v>
      </c>
      <c r="J62" s="279">
        <v>120.38333333333333</v>
      </c>
      <c r="K62" s="277">
        <v>115.35</v>
      </c>
      <c r="L62" s="277">
        <v>111.25</v>
      </c>
      <c r="M62" s="277">
        <v>181.11349999999999</v>
      </c>
    </row>
    <row r="63" spans="1:13">
      <c r="A63" s="301">
        <v>54</v>
      </c>
      <c r="B63" s="277" t="s">
        <v>3634</v>
      </c>
      <c r="C63" s="277">
        <v>2543.4499999999998</v>
      </c>
      <c r="D63" s="279">
        <v>2563.0666666666666</v>
      </c>
      <c r="E63" s="279">
        <v>2498.3833333333332</v>
      </c>
      <c r="F63" s="279">
        <v>2453.3166666666666</v>
      </c>
      <c r="G63" s="279">
        <v>2388.6333333333332</v>
      </c>
      <c r="H63" s="279">
        <v>2608.1333333333332</v>
      </c>
      <c r="I63" s="279">
        <v>2672.8166666666666</v>
      </c>
      <c r="J63" s="279">
        <v>2717.8833333333332</v>
      </c>
      <c r="K63" s="277">
        <v>2627.75</v>
      </c>
      <c r="L63" s="277">
        <v>2518</v>
      </c>
      <c r="M63" s="277">
        <v>6.9119700000000002</v>
      </c>
    </row>
    <row r="64" spans="1:13">
      <c r="A64" s="301">
        <v>55</v>
      </c>
      <c r="B64" s="277" t="s">
        <v>85</v>
      </c>
      <c r="C64" s="277">
        <v>1476.7</v>
      </c>
      <c r="D64" s="279">
        <v>1468.5666666666666</v>
      </c>
      <c r="E64" s="279">
        <v>1448.1333333333332</v>
      </c>
      <c r="F64" s="279">
        <v>1419.5666666666666</v>
      </c>
      <c r="G64" s="279">
        <v>1399.1333333333332</v>
      </c>
      <c r="H64" s="279">
        <v>1497.1333333333332</v>
      </c>
      <c r="I64" s="279">
        <v>1517.5666666666666</v>
      </c>
      <c r="J64" s="279">
        <v>1546.1333333333332</v>
      </c>
      <c r="K64" s="277">
        <v>1489</v>
      </c>
      <c r="L64" s="277">
        <v>1440</v>
      </c>
      <c r="M64" s="277">
        <v>13.161239999999999</v>
      </c>
    </row>
    <row r="65" spans="1:13">
      <c r="A65" s="301">
        <v>56</v>
      </c>
      <c r="B65" s="277" t="s">
        <v>86</v>
      </c>
      <c r="C65" s="277">
        <v>382.95</v>
      </c>
      <c r="D65" s="279">
        <v>379.93333333333334</v>
      </c>
      <c r="E65" s="279">
        <v>373.9666666666667</v>
      </c>
      <c r="F65" s="279">
        <v>364.98333333333335</v>
      </c>
      <c r="G65" s="279">
        <v>359.01666666666671</v>
      </c>
      <c r="H65" s="279">
        <v>388.91666666666669</v>
      </c>
      <c r="I65" s="279">
        <v>394.88333333333327</v>
      </c>
      <c r="J65" s="279">
        <v>403.86666666666667</v>
      </c>
      <c r="K65" s="277">
        <v>385.9</v>
      </c>
      <c r="L65" s="277">
        <v>370.95</v>
      </c>
      <c r="M65" s="277">
        <v>20.333320000000001</v>
      </c>
    </row>
    <row r="66" spans="1:13">
      <c r="A66" s="301">
        <v>57</v>
      </c>
      <c r="B66" s="277" t="s">
        <v>236</v>
      </c>
      <c r="C66" s="277">
        <v>697.15</v>
      </c>
      <c r="D66" s="279">
        <v>695.69999999999993</v>
      </c>
      <c r="E66" s="279">
        <v>683.44999999999982</v>
      </c>
      <c r="F66" s="279">
        <v>669.74999999999989</v>
      </c>
      <c r="G66" s="279">
        <v>657.49999999999977</v>
      </c>
      <c r="H66" s="279">
        <v>709.39999999999986</v>
      </c>
      <c r="I66" s="279">
        <v>721.65000000000009</v>
      </c>
      <c r="J66" s="279">
        <v>735.34999999999991</v>
      </c>
      <c r="K66" s="277">
        <v>707.95</v>
      </c>
      <c r="L66" s="277">
        <v>682</v>
      </c>
      <c r="M66" s="277">
        <v>4.7341800000000003</v>
      </c>
    </row>
    <row r="67" spans="1:13">
      <c r="A67" s="301">
        <v>58</v>
      </c>
      <c r="B67" s="277" t="s">
        <v>237</v>
      </c>
      <c r="C67" s="277">
        <v>281.10000000000002</v>
      </c>
      <c r="D67" s="279">
        <v>280.81666666666666</v>
      </c>
      <c r="E67" s="279">
        <v>279.63333333333333</v>
      </c>
      <c r="F67" s="279">
        <v>278.16666666666669</v>
      </c>
      <c r="G67" s="279">
        <v>276.98333333333335</v>
      </c>
      <c r="H67" s="279">
        <v>282.2833333333333</v>
      </c>
      <c r="I67" s="279">
        <v>283.46666666666658</v>
      </c>
      <c r="J67" s="279">
        <v>284.93333333333328</v>
      </c>
      <c r="K67" s="277">
        <v>282</v>
      </c>
      <c r="L67" s="277">
        <v>279.35000000000002</v>
      </c>
      <c r="M67" s="277">
        <v>2.7526199999999998</v>
      </c>
    </row>
    <row r="68" spans="1:13">
      <c r="A68" s="301">
        <v>59</v>
      </c>
      <c r="B68" s="277" t="s">
        <v>235</v>
      </c>
      <c r="C68" s="277">
        <v>149.75</v>
      </c>
      <c r="D68" s="279">
        <v>147.1</v>
      </c>
      <c r="E68" s="279">
        <v>144.19999999999999</v>
      </c>
      <c r="F68" s="279">
        <v>138.65</v>
      </c>
      <c r="G68" s="279">
        <v>135.75</v>
      </c>
      <c r="H68" s="279">
        <v>152.64999999999998</v>
      </c>
      <c r="I68" s="279">
        <v>155.55000000000001</v>
      </c>
      <c r="J68" s="279">
        <v>161.09999999999997</v>
      </c>
      <c r="K68" s="277">
        <v>150</v>
      </c>
      <c r="L68" s="277">
        <v>141.55000000000001</v>
      </c>
      <c r="M68" s="277">
        <v>16.814720000000001</v>
      </c>
    </row>
    <row r="69" spans="1:13">
      <c r="A69" s="301">
        <v>60</v>
      </c>
      <c r="B69" s="277" t="s">
        <v>87</v>
      </c>
      <c r="C69" s="277">
        <v>470.85</v>
      </c>
      <c r="D69" s="279">
        <v>466.65000000000003</v>
      </c>
      <c r="E69" s="279">
        <v>460.55000000000007</v>
      </c>
      <c r="F69" s="279">
        <v>450.25000000000006</v>
      </c>
      <c r="G69" s="279">
        <v>444.15000000000009</v>
      </c>
      <c r="H69" s="279">
        <v>476.95000000000005</v>
      </c>
      <c r="I69" s="279">
        <v>483.05000000000007</v>
      </c>
      <c r="J69" s="279">
        <v>493.35</v>
      </c>
      <c r="K69" s="277">
        <v>472.75</v>
      </c>
      <c r="L69" s="277">
        <v>456.35</v>
      </c>
      <c r="M69" s="277">
        <v>10.210800000000001</v>
      </c>
    </row>
    <row r="70" spans="1:13">
      <c r="A70" s="301">
        <v>61</v>
      </c>
      <c r="B70" s="277" t="s">
        <v>88</v>
      </c>
      <c r="C70" s="277">
        <v>519.29999999999995</v>
      </c>
      <c r="D70" s="279">
        <v>517.16666666666663</v>
      </c>
      <c r="E70" s="279">
        <v>512.33333333333326</v>
      </c>
      <c r="F70" s="279">
        <v>505.36666666666662</v>
      </c>
      <c r="G70" s="279">
        <v>500.53333333333325</v>
      </c>
      <c r="H70" s="279">
        <v>524.13333333333321</v>
      </c>
      <c r="I70" s="279">
        <v>528.96666666666647</v>
      </c>
      <c r="J70" s="279">
        <v>535.93333333333328</v>
      </c>
      <c r="K70" s="277">
        <v>522</v>
      </c>
      <c r="L70" s="277">
        <v>510.2</v>
      </c>
      <c r="M70" s="277">
        <v>24.345680000000002</v>
      </c>
    </row>
    <row r="71" spans="1:13">
      <c r="A71" s="301">
        <v>62</v>
      </c>
      <c r="B71" s="277" t="s">
        <v>238</v>
      </c>
      <c r="C71" s="277">
        <v>804.9</v>
      </c>
      <c r="D71" s="279">
        <v>803</v>
      </c>
      <c r="E71" s="279">
        <v>792.5</v>
      </c>
      <c r="F71" s="279">
        <v>780.1</v>
      </c>
      <c r="G71" s="279">
        <v>769.6</v>
      </c>
      <c r="H71" s="279">
        <v>815.4</v>
      </c>
      <c r="I71" s="279">
        <v>825.9</v>
      </c>
      <c r="J71" s="279">
        <v>838.3</v>
      </c>
      <c r="K71" s="277">
        <v>813.5</v>
      </c>
      <c r="L71" s="277">
        <v>790.6</v>
      </c>
      <c r="M71" s="277">
        <v>1.08829</v>
      </c>
    </row>
    <row r="72" spans="1:13">
      <c r="A72" s="301">
        <v>63</v>
      </c>
      <c r="B72" s="277" t="s">
        <v>91</v>
      </c>
      <c r="C72" s="277">
        <v>3093.4</v>
      </c>
      <c r="D72" s="279">
        <v>3141.7666666666664</v>
      </c>
      <c r="E72" s="279">
        <v>3036.6333333333328</v>
      </c>
      <c r="F72" s="279">
        <v>2979.8666666666663</v>
      </c>
      <c r="G72" s="279">
        <v>2874.7333333333327</v>
      </c>
      <c r="H72" s="279">
        <v>3198.5333333333328</v>
      </c>
      <c r="I72" s="279">
        <v>3303.6666666666661</v>
      </c>
      <c r="J72" s="279">
        <v>3360.4333333333329</v>
      </c>
      <c r="K72" s="277">
        <v>3246.9</v>
      </c>
      <c r="L72" s="277">
        <v>3085</v>
      </c>
      <c r="M72" s="277">
        <v>13.29702</v>
      </c>
    </row>
    <row r="73" spans="1:13">
      <c r="A73" s="301">
        <v>64</v>
      </c>
      <c r="B73" s="277" t="s">
        <v>93</v>
      </c>
      <c r="C73" s="277">
        <v>164.7</v>
      </c>
      <c r="D73" s="279">
        <v>164.76666666666665</v>
      </c>
      <c r="E73" s="279">
        <v>161.68333333333331</v>
      </c>
      <c r="F73" s="279">
        <v>158.66666666666666</v>
      </c>
      <c r="G73" s="279">
        <v>155.58333333333331</v>
      </c>
      <c r="H73" s="279">
        <v>167.7833333333333</v>
      </c>
      <c r="I73" s="279">
        <v>170.86666666666667</v>
      </c>
      <c r="J73" s="279">
        <v>173.8833333333333</v>
      </c>
      <c r="K73" s="277">
        <v>167.85</v>
      </c>
      <c r="L73" s="277">
        <v>161.75</v>
      </c>
      <c r="M73" s="277">
        <v>129.02014</v>
      </c>
    </row>
    <row r="74" spans="1:13">
      <c r="A74" s="301">
        <v>65</v>
      </c>
      <c r="B74" s="277" t="s">
        <v>231</v>
      </c>
      <c r="C74" s="277">
        <v>2094.3000000000002</v>
      </c>
      <c r="D74" s="279">
        <v>2063.0499999999997</v>
      </c>
      <c r="E74" s="279">
        <v>1986.0999999999995</v>
      </c>
      <c r="F74" s="279">
        <v>1877.8999999999996</v>
      </c>
      <c r="G74" s="279">
        <v>1800.9499999999994</v>
      </c>
      <c r="H74" s="279">
        <v>2171.2499999999995</v>
      </c>
      <c r="I74" s="279">
        <v>2248.1999999999994</v>
      </c>
      <c r="J74" s="279">
        <v>2356.3999999999996</v>
      </c>
      <c r="K74" s="277">
        <v>2140</v>
      </c>
      <c r="L74" s="277">
        <v>1954.85</v>
      </c>
      <c r="M74" s="277">
        <v>32.676400000000001</v>
      </c>
    </row>
    <row r="75" spans="1:13">
      <c r="A75" s="301">
        <v>66</v>
      </c>
      <c r="B75" s="277" t="s">
        <v>94</v>
      </c>
      <c r="C75" s="277">
        <v>5058.1499999999996</v>
      </c>
      <c r="D75" s="279">
        <v>5105.0666666666666</v>
      </c>
      <c r="E75" s="279">
        <v>4995.1333333333332</v>
      </c>
      <c r="F75" s="279">
        <v>4932.1166666666668</v>
      </c>
      <c r="G75" s="279">
        <v>4822.1833333333334</v>
      </c>
      <c r="H75" s="279">
        <v>5168.083333333333</v>
      </c>
      <c r="I75" s="279">
        <v>5278.0166666666655</v>
      </c>
      <c r="J75" s="279">
        <v>5341.0333333333328</v>
      </c>
      <c r="K75" s="277">
        <v>5215</v>
      </c>
      <c r="L75" s="277">
        <v>5042.05</v>
      </c>
      <c r="M75" s="277">
        <v>21.507339999999999</v>
      </c>
    </row>
    <row r="76" spans="1:13">
      <c r="A76" s="301">
        <v>67</v>
      </c>
      <c r="B76" s="277" t="s">
        <v>239</v>
      </c>
      <c r="C76" s="277">
        <v>56.85</v>
      </c>
      <c r="D76" s="279">
        <v>57.066666666666663</v>
      </c>
      <c r="E76" s="279">
        <v>55.833333333333329</v>
      </c>
      <c r="F76" s="279">
        <v>54.816666666666663</v>
      </c>
      <c r="G76" s="279">
        <v>53.583333333333329</v>
      </c>
      <c r="H76" s="279">
        <v>58.083333333333329</v>
      </c>
      <c r="I76" s="279">
        <v>59.316666666666663</v>
      </c>
      <c r="J76" s="279">
        <v>60.333333333333329</v>
      </c>
      <c r="K76" s="277">
        <v>58.3</v>
      </c>
      <c r="L76" s="277">
        <v>56.05</v>
      </c>
      <c r="M76" s="277">
        <v>8.5035799999999995</v>
      </c>
    </row>
    <row r="77" spans="1:13">
      <c r="A77" s="301">
        <v>68</v>
      </c>
      <c r="B77" s="277" t="s">
        <v>95</v>
      </c>
      <c r="C77" s="277">
        <v>2198.15</v>
      </c>
      <c r="D77" s="279">
        <v>2221.1166666666663</v>
      </c>
      <c r="E77" s="279">
        <v>2162.2333333333327</v>
      </c>
      <c r="F77" s="279">
        <v>2126.3166666666662</v>
      </c>
      <c r="G77" s="279">
        <v>2067.4333333333325</v>
      </c>
      <c r="H77" s="279">
        <v>2257.0333333333328</v>
      </c>
      <c r="I77" s="279">
        <v>2315.916666666667</v>
      </c>
      <c r="J77" s="279">
        <v>2351.833333333333</v>
      </c>
      <c r="K77" s="277">
        <v>2280</v>
      </c>
      <c r="L77" s="277">
        <v>2185.1999999999998</v>
      </c>
      <c r="M77" s="277">
        <v>12.63185</v>
      </c>
    </row>
    <row r="78" spans="1:13">
      <c r="A78" s="301">
        <v>69</v>
      </c>
      <c r="B78" s="277" t="s">
        <v>240</v>
      </c>
      <c r="C78" s="277">
        <v>361.4</v>
      </c>
      <c r="D78" s="279">
        <v>357.7</v>
      </c>
      <c r="E78" s="279">
        <v>350.45</v>
      </c>
      <c r="F78" s="279">
        <v>339.5</v>
      </c>
      <c r="G78" s="279">
        <v>332.25</v>
      </c>
      <c r="H78" s="279">
        <v>368.65</v>
      </c>
      <c r="I78" s="279">
        <v>375.9</v>
      </c>
      <c r="J78" s="279">
        <v>386.84999999999997</v>
      </c>
      <c r="K78" s="277">
        <v>364.95</v>
      </c>
      <c r="L78" s="277">
        <v>346.75</v>
      </c>
      <c r="M78" s="277">
        <v>3.9805899999999999</v>
      </c>
    </row>
    <row r="79" spans="1:13">
      <c r="A79" s="301">
        <v>70</v>
      </c>
      <c r="B79" s="277" t="s">
        <v>241</v>
      </c>
      <c r="C79" s="277">
        <v>1062.5999999999999</v>
      </c>
      <c r="D79" s="279">
        <v>1070.8833333333332</v>
      </c>
      <c r="E79" s="279">
        <v>1046.7666666666664</v>
      </c>
      <c r="F79" s="279">
        <v>1030.9333333333332</v>
      </c>
      <c r="G79" s="279">
        <v>1006.8166666666664</v>
      </c>
      <c r="H79" s="279">
        <v>1086.7166666666665</v>
      </c>
      <c r="I79" s="279">
        <v>1110.8333333333333</v>
      </c>
      <c r="J79" s="279">
        <v>1126.6666666666665</v>
      </c>
      <c r="K79" s="277">
        <v>1095</v>
      </c>
      <c r="L79" s="277">
        <v>1055.05</v>
      </c>
      <c r="M79" s="277">
        <v>0.24365000000000001</v>
      </c>
    </row>
    <row r="80" spans="1:13">
      <c r="A80" s="301">
        <v>71</v>
      </c>
      <c r="B80" s="277" t="s">
        <v>97</v>
      </c>
      <c r="C80" s="277">
        <v>1183.05</v>
      </c>
      <c r="D80" s="279">
        <v>1177.7166666666667</v>
      </c>
      <c r="E80" s="279">
        <v>1162.4333333333334</v>
      </c>
      <c r="F80" s="279">
        <v>1141.8166666666666</v>
      </c>
      <c r="G80" s="279">
        <v>1126.5333333333333</v>
      </c>
      <c r="H80" s="279">
        <v>1198.3333333333335</v>
      </c>
      <c r="I80" s="279">
        <v>1213.6166666666668</v>
      </c>
      <c r="J80" s="279">
        <v>1234.2333333333336</v>
      </c>
      <c r="K80" s="277">
        <v>1193</v>
      </c>
      <c r="L80" s="277">
        <v>1157.0999999999999</v>
      </c>
      <c r="M80" s="277">
        <v>9.9358199999999997</v>
      </c>
    </row>
    <row r="81" spans="1:13">
      <c r="A81" s="301">
        <v>72</v>
      </c>
      <c r="B81" s="277" t="s">
        <v>98</v>
      </c>
      <c r="C81" s="277">
        <v>158.94999999999999</v>
      </c>
      <c r="D81" s="279">
        <v>159.76666666666665</v>
      </c>
      <c r="E81" s="279">
        <v>157.7833333333333</v>
      </c>
      <c r="F81" s="279">
        <v>156.61666666666665</v>
      </c>
      <c r="G81" s="279">
        <v>154.6333333333333</v>
      </c>
      <c r="H81" s="279">
        <v>160.93333333333331</v>
      </c>
      <c r="I81" s="279">
        <v>162.91666666666666</v>
      </c>
      <c r="J81" s="279">
        <v>164.08333333333331</v>
      </c>
      <c r="K81" s="277">
        <v>161.75</v>
      </c>
      <c r="L81" s="277">
        <v>158.6</v>
      </c>
      <c r="M81" s="277">
        <v>13.065009999999999</v>
      </c>
    </row>
    <row r="82" spans="1:13">
      <c r="A82" s="301">
        <v>73</v>
      </c>
      <c r="B82" s="277" t="s">
        <v>99</v>
      </c>
      <c r="C82" s="277">
        <v>56.2</v>
      </c>
      <c r="D82" s="279">
        <v>55.333333333333336</v>
      </c>
      <c r="E82" s="279">
        <v>54.06666666666667</v>
      </c>
      <c r="F82" s="279">
        <v>51.933333333333337</v>
      </c>
      <c r="G82" s="279">
        <v>50.666666666666671</v>
      </c>
      <c r="H82" s="279">
        <v>57.466666666666669</v>
      </c>
      <c r="I82" s="279">
        <v>58.733333333333334</v>
      </c>
      <c r="J82" s="279">
        <v>60.866666666666667</v>
      </c>
      <c r="K82" s="277">
        <v>56.6</v>
      </c>
      <c r="L82" s="277">
        <v>53.2</v>
      </c>
      <c r="M82" s="277">
        <v>930.01568999999995</v>
      </c>
    </row>
    <row r="83" spans="1:13">
      <c r="A83" s="301">
        <v>74</v>
      </c>
      <c r="B83" s="277" t="s">
        <v>370</v>
      </c>
      <c r="C83" s="277">
        <v>126.9</v>
      </c>
      <c r="D83" s="279">
        <v>127.13333333333333</v>
      </c>
      <c r="E83" s="279">
        <v>125.86666666666665</v>
      </c>
      <c r="F83" s="279">
        <v>124.83333333333331</v>
      </c>
      <c r="G83" s="279">
        <v>123.56666666666663</v>
      </c>
      <c r="H83" s="279">
        <v>128.16666666666666</v>
      </c>
      <c r="I83" s="279">
        <v>129.43333333333334</v>
      </c>
      <c r="J83" s="279">
        <v>130.46666666666667</v>
      </c>
      <c r="K83" s="277">
        <v>128.4</v>
      </c>
      <c r="L83" s="277">
        <v>126.1</v>
      </c>
      <c r="M83" s="277">
        <v>14.646280000000001</v>
      </c>
    </row>
    <row r="84" spans="1:13">
      <c r="A84" s="301">
        <v>75</v>
      </c>
      <c r="B84" s="277" t="s">
        <v>244</v>
      </c>
      <c r="C84" s="277">
        <v>71.7</v>
      </c>
      <c r="D84" s="279">
        <v>72.316666666666663</v>
      </c>
      <c r="E84" s="279">
        <v>69.883333333333326</v>
      </c>
      <c r="F84" s="279">
        <v>68.066666666666663</v>
      </c>
      <c r="G84" s="279">
        <v>65.633333333333326</v>
      </c>
      <c r="H84" s="279">
        <v>74.133333333333326</v>
      </c>
      <c r="I84" s="279">
        <v>76.566666666666663</v>
      </c>
      <c r="J84" s="279">
        <v>78.383333333333326</v>
      </c>
      <c r="K84" s="277">
        <v>74.75</v>
      </c>
      <c r="L84" s="277">
        <v>70.5</v>
      </c>
      <c r="M84" s="277">
        <v>20.510570000000001</v>
      </c>
    </row>
    <row r="85" spans="1:13">
      <c r="A85" s="301">
        <v>76</v>
      </c>
      <c r="B85" s="277" t="s">
        <v>100</v>
      </c>
      <c r="C85" s="277">
        <v>87.45</v>
      </c>
      <c r="D85" s="279">
        <v>86.45</v>
      </c>
      <c r="E85" s="279">
        <v>85</v>
      </c>
      <c r="F85" s="279">
        <v>82.55</v>
      </c>
      <c r="G85" s="279">
        <v>81.099999999999994</v>
      </c>
      <c r="H85" s="279">
        <v>88.9</v>
      </c>
      <c r="I85" s="279">
        <v>90.350000000000023</v>
      </c>
      <c r="J85" s="279">
        <v>92.800000000000011</v>
      </c>
      <c r="K85" s="277">
        <v>87.9</v>
      </c>
      <c r="L85" s="277">
        <v>84</v>
      </c>
      <c r="M85" s="277">
        <v>171.39173</v>
      </c>
    </row>
    <row r="86" spans="1:13">
      <c r="A86" s="301">
        <v>77</v>
      </c>
      <c r="B86" s="277" t="s">
        <v>245</v>
      </c>
      <c r="C86" s="277">
        <v>125.75</v>
      </c>
      <c r="D86" s="279">
        <v>124.23333333333333</v>
      </c>
      <c r="E86" s="279">
        <v>120.56666666666666</v>
      </c>
      <c r="F86" s="279">
        <v>115.38333333333333</v>
      </c>
      <c r="G86" s="279">
        <v>111.71666666666665</v>
      </c>
      <c r="H86" s="279">
        <v>129.41666666666669</v>
      </c>
      <c r="I86" s="279">
        <v>133.08333333333331</v>
      </c>
      <c r="J86" s="279">
        <v>138.26666666666668</v>
      </c>
      <c r="K86" s="277">
        <v>127.9</v>
      </c>
      <c r="L86" s="277">
        <v>119.05</v>
      </c>
      <c r="M86" s="277">
        <v>3.95736</v>
      </c>
    </row>
    <row r="87" spans="1:13">
      <c r="A87" s="301">
        <v>78</v>
      </c>
      <c r="B87" s="277" t="s">
        <v>101</v>
      </c>
      <c r="C87" s="277">
        <v>476.7</v>
      </c>
      <c r="D87" s="279">
        <v>481.88333333333338</v>
      </c>
      <c r="E87" s="279">
        <v>468.81666666666678</v>
      </c>
      <c r="F87" s="279">
        <v>460.93333333333339</v>
      </c>
      <c r="G87" s="279">
        <v>447.86666666666679</v>
      </c>
      <c r="H87" s="279">
        <v>489.76666666666677</v>
      </c>
      <c r="I87" s="279">
        <v>502.83333333333337</v>
      </c>
      <c r="J87" s="279">
        <v>510.71666666666675</v>
      </c>
      <c r="K87" s="277">
        <v>494.95</v>
      </c>
      <c r="L87" s="277">
        <v>474</v>
      </c>
      <c r="M87" s="277">
        <v>38.065309999999997</v>
      </c>
    </row>
    <row r="88" spans="1:13">
      <c r="A88" s="301">
        <v>79</v>
      </c>
      <c r="B88" s="277" t="s">
        <v>103</v>
      </c>
      <c r="C88" s="277">
        <v>23.5</v>
      </c>
      <c r="D88" s="279">
        <v>23.650000000000002</v>
      </c>
      <c r="E88" s="279">
        <v>23.200000000000003</v>
      </c>
      <c r="F88" s="279">
        <v>22.900000000000002</v>
      </c>
      <c r="G88" s="279">
        <v>22.450000000000003</v>
      </c>
      <c r="H88" s="279">
        <v>23.950000000000003</v>
      </c>
      <c r="I88" s="279">
        <v>24.4</v>
      </c>
      <c r="J88" s="279">
        <v>24.700000000000003</v>
      </c>
      <c r="K88" s="277">
        <v>24.1</v>
      </c>
      <c r="L88" s="277">
        <v>23.35</v>
      </c>
      <c r="M88" s="277">
        <v>120.58353</v>
      </c>
    </row>
    <row r="89" spans="1:13">
      <c r="A89" s="301">
        <v>80</v>
      </c>
      <c r="B89" s="277" t="s">
        <v>246</v>
      </c>
      <c r="C89" s="277">
        <v>534.75</v>
      </c>
      <c r="D89" s="279">
        <v>531.44999999999993</v>
      </c>
      <c r="E89" s="279">
        <v>525.39999999999986</v>
      </c>
      <c r="F89" s="279">
        <v>516.04999999999995</v>
      </c>
      <c r="G89" s="279">
        <v>509.99999999999989</v>
      </c>
      <c r="H89" s="279">
        <v>540.79999999999984</v>
      </c>
      <c r="I89" s="279">
        <v>546.8499999999998</v>
      </c>
      <c r="J89" s="279">
        <v>556.19999999999982</v>
      </c>
      <c r="K89" s="277">
        <v>537.5</v>
      </c>
      <c r="L89" s="277">
        <v>522.1</v>
      </c>
      <c r="M89" s="277">
        <v>0.71355999999999997</v>
      </c>
    </row>
    <row r="90" spans="1:13">
      <c r="A90" s="301">
        <v>81</v>
      </c>
      <c r="B90" s="277" t="s">
        <v>104</v>
      </c>
      <c r="C90" s="277">
        <v>687.1</v>
      </c>
      <c r="D90" s="279">
        <v>683.63333333333321</v>
      </c>
      <c r="E90" s="279">
        <v>677.26666666666642</v>
      </c>
      <c r="F90" s="279">
        <v>667.43333333333317</v>
      </c>
      <c r="G90" s="279">
        <v>661.06666666666638</v>
      </c>
      <c r="H90" s="279">
        <v>693.46666666666647</v>
      </c>
      <c r="I90" s="279">
        <v>699.83333333333326</v>
      </c>
      <c r="J90" s="279">
        <v>709.66666666666652</v>
      </c>
      <c r="K90" s="277">
        <v>690</v>
      </c>
      <c r="L90" s="277">
        <v>673.8</v>
      </c>
      <c r="M90" s="277">
        <v>18.264119999999998</v>
      </c>
    </row>
    <row r="91" spans="1:13">
      <c r="A91" s="301">
        <v>82</v>
      </c>
      <c r="B91" s="277" t="s">
        <v>247</v>
      </c>
      <c r="C91" s="277">
        <v>375.9</v>
      </c>
      <c r="D91" s="279">
        <v>375.68333333333334</v>
      </c>
      <c r="E91" s="279">
        <v>371.51666666666665</v>
      </c>
      <c r="F91" s="279">
        <v>367.13333333333333</v>
      </c>
      <c r="G91" s="279">
        <v>362.96666666666664</v>
      </c>
      <c r="H91" s="279">
        <v>380.06666666666666</v>
      </c>
      <c r="I91" s="279">
        <v>384.23333333333329</v>
      </c>
      <c r="J91" s="279">
        <v>388.61666666666667</v>
      </c>
      <c r="K91" s="277">
        <v>379.85</v>
      </c>
      <c r="L91" s="277">
        <v>371.3</v>
      </c>
      <c r="M91" s="277">
        <v>0.46332000000000001</v>
      </c>
    </row>
    <row r="92" spans="1:13">
      <c r="A92" s="301">
        <v>83</v>
      </c>
      <c r="B92" s="277" t="s">
        <v>248</v>
      </c>
      <c r="C92" s="277">
        <v>900.95</v>
      </c>
      <c r="D92" s="279">
        <v>892.01666666666677</v>
      </c>
      <c r="E92" s="279">
        <v>879.03333333333353</v>
      </c>
      <c r="F92" s="279">
        <v>857.11666666666679</v>
      </c>
      <c r="G92" s="279">
        <v>844.13333333333355</v>
      </c>
      <c r="H92" s="279">
        <v>913.93333333333351</v>
      </c>
      <c r="I92" s="279">
        <v>926.91666666666686</v>
      </c>
      <c r="J92" s="279">
        <v>948.83333333333348</v>
      </c>
      <c r="K92" s="277">
        <v>905</v>
      </c>
      <c r="L92" s="277">
        <v>870.1</v>
      </c>
      <c r="M92" s="277">
        <v>11.517709999999999</v>
      </c>
    </row>
    <row r="93" spans="1:13">
      <c r="A93" s="301">
        <v>84</v>
      </c>
      <c r="B93" s="277" t="s">
        <v>105</v>
      </c>
      <c r="C93" s="277">
        <v>773.15</v>
      </c>
      <c r="D93" s="279">
        <v>772.36666666666667</v>
      </c>
      <c r="E93" s="279">
        <v>762.33333333333337</v>
      </c>
      <c r="F93" s="279">
        <v>751.51666666666665</v>
      </c>
      <c r="G93" s="279">
        <v>741.48333333333335</v>
      </c>
      <c r="H93" s="279">
        <v>783.18333333333339</v>
      </c>
      <c r="I93" s="279">
        <v>793.2166666666667</v>
      </c>
      <c r="J93" s="279">
        <v>804.03333333333342</v>
      </c>
      <c r="K93" s="277">
        <v>782.4</v>
      </c>
      <c r="L93" s="277">
        <v>761.55</v>
      </c>
      <c r="M93" s="277">
        <v>21.346990000000002</v>
      </c>
    </row>
    <row r="94" spans="1:13">
      <c r="A94" s="301">
        <v>85</v>
      </c>
      <c r="B94" s="277" t="s">
        <v>250</v>
      </c>
      <c r="C94" s="277">
        <v>187.25</v>
      </c>
      <c r="D94" s="279">
        <v>186.5</v>
      </c>
      <c r="E94" s="279">
        <v>184</v>
      </c>
      <c r="F94" s="279">
        <v>180.75</v>
      </c>
      <c r="G94" s="279">
        <v>178.25</v>
      </c>
      <c r="H94" s="279">
        <v>189.75</v>
      </c>
      <c r="I94" s="279">
        <v>192.25</v>
      </c>
      <c r="J94" s="279">
        <v>195.5</v>
      </c>
      <c r="K94" s="277">
        <v>189</v>
      </c>
      <c r="L94" s="277">
        <v>183.25</v>
      </c>
      <c r="M94" s="277">
        <v>7.2089299999999996</v>
      </c>
    </row>
    <row r="95" spans="1:13">
      <c r="A95" s="301">
        <v>86</v>
      </c>
      <c r="B95" s="277" t="s">
        <v>386</v>
      </c>
      <c r="C95" s="277">
        <v>289.64999999999998</v>
      </c>
      <c r="D95" s="279">
        <v>290.93333333333334</v>
      </c>
      <c r="E95" s="279">
        <v>287.2166666666667</v>
      </c>
      <c r="F95" s="279">
        <v>284.78333333333336</v>
      </c>
      <c r="G95" s="279">
        <v>281.06666666666672</v>
      </c>
      <c r="H95" s="279">
        <v>293.36666666666667</v>
      </c>
      <c r="I95" s="279">
        <v>297.08333333333326</v>
      </c>
      <c r="J95" s="279">
        <v>299.51666666666665</v>
      </c>
      <c r="K95" s="277">
        <v>294.64999999999998</v>
      </c>
      <c r="L95" s="277">
        <v>288.5</v>
      </c>
      <c r="M95" s="277">
        <v>7.17075</v>
      </c>
    </row>
    <row r="96" spans="1:13">
      <c r="A96" s="301">
        <v>87</v>
      </c>
      <c r="B96" s="277" t="s">
        <v>106</v>
      </c>
      <c r="C96" s="277">
        <v>706</v>
      </c>
      <c r="D96" s="279">
        <v>703</v>
      </c>
      <c r="E96" s="279">
        <v>696</v>
      </c>
      <c r="F96" s="279">
        <v>686</v>
      </c>
      <c r="G96" s="279">
        <v>679</v>
      </c>
      <c r="H96" s="279">
        <v>713</v>
      </c>
      <c r="I96" s="279">
        <v>720</v>
      </c>
      <c r="J96" s="279">
        <v>730</v>
      </c>
      <c r="K96" s="277">
        <v>710</v>
      </c>
      <c r="L96" s="277">
        <v>693</v>
      </c>
      <c r="M96" s="277">
        <v>10.141109999999999</v>
      </c>
    </row>
    <row r="97" spans="1:13">
      <c r="A97" s="301">
        <v>88</v>
      </c>
      <c r="B97" s="277" t="s">
        <v>108</v>
      </c>
      <c r="C97" s="277">
        <v>844.75</v>
      </c>
      <c r="D97" s="279">
        <v>846.48333333333323</v>
      </c>
      <c r="E97" s="279">
        <v>831.26666666666642</v>
      </c>
      <c r="F97" s="279">
        <v>817.78333333333319</v>
      </c>
      <c r="G97" s="279">
        <v>802.56666666666638</v>
      </c>
      <c r="H97" s="279">
        <v>859.96666666666647</v>
      </c>
      <c r="I97" s="279">
        <v>875.18333333333339</v>
      </c>
      <c r="J97" s="279">
        <v>888.66666666666652</v>
      </c>
      <c r="K97" s="277">
        <v>861.7</v>
      </c>
      <c r="L97" s="277">
        <v>833</v>
      </c>
      <c r="M97" s="277">
        <v>156.71736999999999</v>
      </c>
    </row>
    <row r="98" spans="1:13">
      <c r="A98" s="301">
        <v>89</v>
      </c>
      <c r="B98" s="277" t="s">
        <v>109</v>
      </c>
      <c r="C98" s="277">
        <v>2031.5</v>
      </c>
      <c r="D98" s="279">
        <v>2018.1666666666667</v>
      </c>
      <c r="E98" s="279">
        <v>1996.4333333333334</v>
      </c>
      <c r="F98" s="279">
        <v>1961.3666666666666</v>
      </c>
      <c r="G98" s="279">
        <v>1939.6333333333332</v>
      </c>
      <c r="H98" s="279">
        <v>2053.2333333333336</v>
      </c>
      <c r="I98" s="279">
        <v>2074.9666666666667</v>
      </c>
      <c r="J98" s="279">
        <v>2110.0333333333338</v>
      </c>
      <c r="K98" s="277">
        <v>2039.9</v>
      </c>
      <c r="L98" s="277">
        <v>1983.1</v>
      </c>
      <c r="M98" s="277">
        <v>65.916169999999994</v>
      </c>
    </row>
    <row r="99" spans="1:13">
      <c r="A99" s="301">
        <v>90</v>
      </c>
      <c r="B99" s="277" t="s">
        <v>252</v>
      </c>
      <c r="C99" s="277">
        <v>2328.9499999999998</v>
      </c>
      <c r="D99" s="279">
        <v>2316.35</v>
      </c>
      <c r="E99" s="279">
        <v>2297.6999999999998</v>
      </c>
      <c r="F99" s="279">
        <v>2266.4499999999998</v>
      </c>
      <c r="G99" s="279">
        <v>2247.7999999999997</v>
      </c>
      <c r="H99" s="279">
        <v>2347.6</v>
      </c>
      <c r="I99" s="279">
        <v>2366.2500000000005</v>
      </c>
      <c r="J99" s="279">
        <v>2397.5</v>
      </c>
      <c r="K99" s="277">
        <v>2335</v>
      </c>
      <c r="L99" s="277">
        <v>2285.1</v>
      </c>
      <c r="M99" s="277">
        <v>2.85033</v>
      </c>
    </row>
    <row r="100" spans="1:13">
      <c r="A100" s="301">
        <v>91</v>
      </c>
      <c r="B100" s="277" t="s">
        <v>110</v>
      </c>
      <c r="C100" s="277">
        <v>1203.55</v>
      </c>
      <c r="D100" s="279">
        <v>1210.3833333333334</v>
      </c>
      <c r="E100" s="279">
        <v>1185.7666666666669</v>
      </c>
      <c r="F100" s="279">
        <v>1167.9833333333333</v>
      </c>
      <c r="G100" s="279">
        <v>1143.3666666666668</v>
      </c>
      <c r="H100" s="279">
        <v>1228.166666666667</v>
      </c>
      <c r="I100" s="279">
        <v>1252.7833333333333</v>
      </c>
      <c r="J100" s="279">
        <v>1270.5666666666671</v>
      </c>
      <c r="K100" s="277">
        <v>1235</v>
      </c>
      <c r="L100" s="277">
        <v>1192.5999999999999</v>
      </c>
      <c r="M100" s="277">
        <v>211.79884000000001</v>
      </c>
    </row>
    <row r="101" spans="1:13">
      <c r="A101" s="301">
        <v>92</v>
      </c>
      <c r="B101" s="277" t="s">
        <v>253</v>
      </c>
      <c r="C101" s="277">
        <v>570.5</v>
      </c>
      <c r="D101" s="279">
        <v>569.69999999999993</v>
      </c>
      <c r="E101" s="279">
        <v>565.09999999999991</v>
      </c>
      <c r="F101" s="279">
        <v>559.69999999999993</v>
      </c>
      <c r="G101" s="279">
        <v>555.09999999999991</v>
      </c>
      <c r="H101" s="279">
        <v>575.09999999999991</v>
      </c>
      <c r="I101" s="279">
        <v>579.70000000000005</v>
      </c>
      <c r="J101" s="279">
        <v>585.09999999999991</v>
      </c>
      <c r="K101" s="277">
        <v>574.29999999999995</v>
      </c>
      <c r="L101" s="277">
        <v>564.29999999999995</v>
      </c>
      <c r="M101" s="277">
        <v>33.6235</v>
      </c>
    </row>
    <row r="102" spans="1:13">
      <c r="A102" s="301">
        <v>93</v>
      </c>
      <c r="B102" s="277" t="s">
        <v>111</v>
      </c>
      <c r="C102" s="277">
        <v>3248.7</v>
      </c>
      <c r="D102" s="279">
        <v>3279.25</v>
      </c>
      <c r="E102" s="279">
        <v>3200</v>
      </c>
      <c r="F102" s="279">
        <v>3151.3</v>
      </c>
      <c r="G102" s="279">
        <v>3072.05</v>
      </c>
      <c r="H102" s="279">
        <v>3327.95</v>
      </c>
      <c r="I102" s="279">
        <v>3407.2</v>
      </c>
      <c r="J102" s="279">
        <v>3455.8999999999996</v>
      </c>
      <c r="K102" s="277">
        <v>3358.5</v>
      </c>
      <c r="L102" s="277">
        <v>3230.55</v>
      </c>
      <c r="M102" s="277">
        <v>10.56738</v>
      </c>
    </row>
    <row r="103" spans="1:13">
      <c r="A103" s="301">
        <v>94</v>
      </c>
      <c r="B103" s="277" t="s">
        <v>112</v>
      </c>
      <c r="C103" s="277">
        <v>467.65</v>
      </c>
      <c r="D103" s="279">
        <v>467.5333333333333</v>
      </c>
      <c r="E103" s="279">
        <v>466.66666666666663</v>
      </c>
      <c r="F103" s="279">
        <v>465.68333333333334</v>
      </c>
      <c r="G103" s="279">
        <v>464.81666666666666</v>
      </c>
      <c r="H103" s="279">
        <v>468.51666666666659</v>
      </c>
      <c r="I103" s="279">
        <v>469.38333333333327</v>
      </c>
      <c r="J103" s="279">
        <v>470.36666666666656</v>
      </c>
      <c r="K103" s="277">
        <v>468.4</v>
      </c>
      <c r="L103" s="277">
        <v>466.55</v>
      </c>
      <c r="M103" s="277">
        <v>0.58565999999999996</v>
      </c>
    </row>
    <row r="104" spans="1:13">
      <c r="A104" s="301">
        <v>95</v>
      </c>
      <c r="B104" s="277" t="s">
        <v>114</v>
      </c>
      <c r="C104" s="277">
        <v>182.7</v>
      </c>
      <c r="D104" s="279">
        <v>181.41666666666666</v>
      </c>
      <c r="E104" s="279">
        <v>178.98333333333332</v>
      </c>
      <c r="F104" s="279">
        <v>175.26666666666665</v>
      </c>
      <c r="G104" s="279">
        <v>172.83333333333331</v>
      </c>
      <c r="H104" s="279">
        <v>185.13333333333333</v>
      </c>
      <c r="I104" s="279">
        <v>187.56666666666666</v>
      </c>
      <c r="J104" s="279">
        <v>191.28333333333333</v>
      </c>
      <c r="K104" s="277">
        <v>183.85</v>
      </c>
      <c r="L104" s="277">
        <v>177.7</v>
      </c>
      <c r="M104" s="277">
        <v>170.95600999999999</v>
      </c>
    </row>
    <row r="105" spans="1:13">
      <c r="A105" s="301">
        <v>96</v>
      </c>
      <c r="B105" s="277" t="s">
        <v>115</v>
      </c>
      <c r="C105" s="277">
        <v>175.85</v>
      </c>
      <c r="D105" s="279">
        <v>174.25</v>
      </c>
      <c r="E105" s="279">
        <v>171.6</v>
      </c>
      <c r="F105" s="279">
        <v>167.35</v>
      </c>
      <c r="G105" s="279">
        <v>164.7</v>
      </c>
      <c r="H105" s="279">
        <v>178.5</v>
      </c>
      <c r="I105" s="279">
        <v>181.14999999999998</v>
      </c>
      <c r="J105" s="279">
        <v>185.4</v>
      </c>
      <c r="K105" s="277">
        <v>176.9</v>
      </c>
      <c r="L105" s="277">
        <v>170</v>
      </c>
      <c r="M105" s="277">
        <v>64.365729999999999</v>
      </c>
    </row>
    <row r="106" spans="1:13">
      <c r="A106" s="301">
        <v>97</v>
      </c>
      <c r="B106" s="277" t="s">
        <v>116</v>
      </c>
      <c r="C106" s="277">
        <v>2177.8000000000002</v>
      </c>
      <c r="D106" s="279">
        <v>2171.6333333333332</v>
      </c>
      <c r="E106" s="279">
        <v>2158.2666666666664</v>
      </c>
      <c r="F106" s="279">
        <v>2138.7333333333331</v>
      </c>
      <c r="G106" s="279">
        <v>2125.3666666666663</v>
      </c>
      <c r="H106" s="279">
        <v>2191.1666666666665</v>
      </c>
      <c r="I106" s="279">
        <v>2204.5333333333333</v>
      </c>
      <c r="J106" s="279">
        <v>2224.0666666666666</v>
      </c>
      <c r="K106" s="277">
        <v>2185</v>
      </c>
      <c r="L106" s="277">
        <v>2152.1</v>
      </c>
      <c r="M106" s="277">
        <v>16.060690000000001</v>
      </c>
    </row>
    <row r="107" spans="1:13">
      <c r="A107" s="301">
        <v>98</v>
      </c>
      <c r="B107" s="277" t="s">
        <v>254</v>
      </c>
      <c r="C107" s="277">
        <v>220.9</v>
      </c>
      <c r="D107" s="279">
        <v>218.68333333333331</v>
      </c>
      <c r="E107" s="279">
        <v>214.86666666666662</v>
      </c>
      <c r="F107" s="279">
        <v>208.83333333333331</v>
      </c>
      <c r="G107" s="279">
        <v>205.01666666666662</v>
      </c>
      <c r="H107" s="279">
        <v>224.71666666666661</v>
      </c>
      <c r="I107" s="279">
        <v>228.53333333333327</v>
      </c>
      <c r="J107" s="279">
        <v>234.56666666666661</v>
      </c>
      <c r="K107" s="277">
        <v>222.5</v>
      </c>
      <c r="L107" s="277">
        <v>212.65</v>
      </c>
      <c r="M107" s="277">
        <v>17.405470000000001</v>
      </c>
    </row>
    <row r="108" spans="1:13">
      <c r="A108" s="301">
        <v>99</v>
      </c>
      <c r="B108" s="277" t="s">
        <v>255</v>
      </c>
      <c r="C108" s="277">
        <v>31.4</v>
      </c>
      <c r="D108" s="279">
        <v>31.400000000000002</v>
      </c>
      <c r="E108" s="279">
        <v>31.200000000000003</v>
      </c>
      <c r="F108" s="279">
        <v>31</v>
      </c>
      <c r="G108" s="279">
        <v>30.8</v>
      </c>
      <c r="H108" s="279">
        <v>31.600000000000005</v>
      </c>
      <c r="I108" s="279">
        <v>31.8</v>
      </c>
      <c r="J108" s="279">
        <v>32.000000000000007</v>
      </c>
      <c r="K108" s="277">
        <v>31.6</v>
      </c>
      <c r="L108" s="277">
        <v>31.2</v>
      </c>
      <c r="M108" s="277">
        <v>4.1884899999999998</v>
      </c>
    </row>
    <row r="109" spans="1:13">
      <c r="A109" s="301">
        <v>100</v>
      </c>
      <c r="B109" s="277" t="s">
        <v>117</v>
      </c>
      <c r="C109" s="277">
        <v>153.1</v>
      </c>
      <c r="D109" s="279">
        <v>152.66666666666666</v>
      </c>
      <c r="E109" s="279">
        <v>150.48333333333332</v>
      </c>
      <c r="F109" s="279">
        <v>147.86666666666667</v>
      </c>
      <c r="G109" s="279">
        <v>145.68333333333334</v>
      </c>
      <c r="H109" s="279">
        <v>155.2833333333333</v>
      </c>
      <c r="I109" s="279">
        <v>157.46666666666664</v>
      </c>
      <c r="J109" s="279">
        <v>160.08333333333329</v>
      </c>
      <c r="K109" s="277">
        <v>154.85</v>
      </c>
      <c r="L109" s="277">
        <v>150.05000000000001</v>
      </c>
      <c r="M109" s="277">
        <v>83.903490000000005</v>
      </c>
    </row>
    <row r="110" spans="1:13">
      <c r="A110" s="301">
        <v>101</v>
      </c>
      <c r="B110" s="277" t="s">
        <v>258</v>
      </c>
      <c r="C110" s="277">
        <v>226.65</v>
      </c>
      <c r="D110" s="279">
        <v>228.86666666666667</v>
      </c>
      <c r="E110" s="279">
        <v>222.78333333333336</v>
      </c>
      <c r="F110" s="279">
        <v>218.91666666666669</v>
      </c>
      <c r="G110" s="279">
        <v>212.83333333333337</v>
      </c>
      <c r="H110" s="279">
        <v>232.73333333333335</v>
      </c>
      <c r="I110" s="279">
        <v>238.81666666666666</v>
      </c>
      <c r="J110" s="279">
        <v>242.68333333333334</v>
      </c>
      <c r="K110" s="277">
        <v>234.95</v>
      </c>
      <c r="L110" s="277">
        <v>225</v>
      </c>
      <c r="M110" s="277">
        <v>4.66005</v>
      </c>
    </row>
    <row r="111" spans="1:13">
      <c r="A111" s="301">
        <v>102</v>
      </c>
      <c r="B111" s="277" t="s">
        <v>118</v>
      </c>
      <c r="C111" s="277">
        <v>417.1</v>
      </c>
      <c r="D111" s="279">
        <v>412.33333333333331</v>
      </c>
      <c r="E111" s="279">
        <v>405.91666666666663</v>
      </c>
      <c r="F111" s="279">
        <v>394.73333333333329</v>
      </c>
      <c r="G111" s="279">
        <v>388.31666666666661</v>
      </c>
      <c r="H111" s="279">
        <v>423.51666666666665</v>
      </c>
      <c r="I111" s="279">
        <v>429.93333333333328</v>
      </c>
      <c r="J111" s="279">
        <v>441.11666666666667</v>
      </c>
      <c r="K111" s="277">
        <v>418.75</v>
      </c>
      <c r="L111" s="277">
        <v>401.15</v>
      </c>
      <c r="M111" s="277">
        <v>410.73</v>
      </c>
    </row>
    <row r="112" spans="1:13">
      <c r="A112" s="301">
        <v>103</v>
      </c>
      <c r="B112" s="277" t="s">
        <v>256</v>
      </c>
      <c r="C112" s="277">
        <v>1254.0999999999999</v>
      </c>
      <c r="D112" s="279">
        <v>1251.3666666666666</v>
      </c>
      <c r="E112" s="279">
        <v>1241.7333333333331</v>
      </c>
      <c r="F112" s="279">
        <v>1229.3666666666666</v>
      </c>
      <c r="G112" s="279">
        <v>1219.7333333333331</v>
      </c>
      <c r="H112" s="279">
        <v>1263.7333333333331</v>
      </c>
      <c r="I112" s="279">
        <v>1273.3666666666668</v>
      </c>
      <c r="J112" s="279">
        <v>1285.7333333333331</v>
      </c>
      <c r="K112" s="277">
        <v>1261</v>
      </c>
      <c r="L112" s="277">
        <v>1239</v>
      </c>
      <c r="M112" s="277">
        <v>2.4256000000000002</v>
      </c>
    </row>
    <row r="113" spans="1:13">
      <c r="A113" s="301">
        <v>104</v>
      </c>
      <c r="B113" s="277" t="s">
        <v>119</v>
      </c>
      <c r="C113" s="277">
        <v>423.25</v>
      </c>
      <c r="D113" s="279">
        <v>420.7166666666667</v>
      </c>
      <c r="E113" s="279">
        <v>415.93333333333339</v>
      </c>
      <c r="F113" s="279">
        <v>408.61666666666667</v>
      </c>
      <c r="G113" s="279">
        <v>403.83333333333337</v>
      </c>
      <c r="H113" s="279">
        <v>428.03333333333342</v>
      </c>
      <c r="I113" s="279">
        <v>432.81666666666672</v>
      </c>
      <c r="J113" s="279">
        <v>440.13333333333344</v>
      </c>
      <c r="K113" s="277">
        <v>425.5</v>
      </c>
      <c r="L113" s="277">
        <v>413.4</v>
      </c>
      <c r="M113" s="277">
        <v>9.6662099999999995</v>
      </c>
    </row>
    <row r="114" spans="1:13">
      <c r="A114" s="301">
        <v>105</v>
      </c>
      <c r="B114" s="277" t="s">
        <v>257</v>
      </c>
      <c r="C114" s="277">
        <v>37.799999999999997</v>
      </c>
      <c r="D114" s="279">
        <v>38.016666666666659</v>
      </c>
      <c r="E114" s="279">
        <v>37.133333333333319</v>
      </c>
      <c r="F114" s="279">
        <v>36.466666666666661</v>
      </c>
      <c r="G114" s="279">
        <v>35.583333333333321</v>
      </c>
      <c r="H114" s="279">
        <v>38.683333333333316</v>
      </c>
      <c r="I114" s="279">
        <v>39.566666666666656</v>
      </c>
      <c r="J114" s="279">
        <v>40.233333333333313</v>
      </c>
      <c r="K114" s="277">
        <v>38.9</v>
      </c>
      <c r="L114" s="277">
        <v>37.35</v>
      </c>
      <c r="M114" s="277">
        <v>37.953940000000003</v>
      </c>
    </row>
    <row r="115" spans="1:13">
      <c r="A115" s="301">
        <v>106</v>
      </c>
      <c r="B115" s="277" t="s">
        <v>120</v>
      </c>
      <c r="C115" s="277">
        <v>7.95</v>
      </c>
      <c r="D115" s="279">
        <v>7.9000000000000012</v>
      </c>
      <c r="E115" s="279">
        <v>7.6500000000000021</v>
      </c>
      <c r="F115" s="279">
        <v>7.3500000000000005</v>
      </c>
      <c r="G115" s="279">
        <v>7.1000000000000014</v>
      </c>
      <c r="H115" s="279">
        <v>8.2000000000000028</v>
      </c>
      <c r="I115" s="279">
        <v>8.4500000000000011</v>
      </c>
      <c r="J115" s="279">
        <v>8.7500000000000036</v>
      </c>
      <c r="K115" s="277">
        <v>8.15</v>
      </c>
      <c r="L115" s="277">
        <v>7.6</v>
      </c>
      <c r="M115" s="277">
        <v>2161.86805</v>
      </c>
    </row>
    <row r="116" spans="1:13">
      <c r="A116" s="301">
        <v>107</v>
      </c>
      <c r="B116" s="277" t="s">
        <v>121</v>
      </c>
      <c r="C116" s="277">
        <v>31.75</v>
      </c>
      <c r="D116" s="279">
        <v>31.400000000000002</v>
      </c>
      <c r="E116" s="279">
        <v>30.950000000000003</v>
      </c>
      <c r="F116" s="279">
        <v>30.150000000000002</v>
      </c>
      <c r="G116" s="279">
        <v>29.700000000000003</v>
      </c>
      <c r="H116" s="279">
        <v>32.200000000000003</v>
      </c>
      <c r="I116" s="279">
        <v>32.65</v>
      </c>
      <c r="J116" s="279">
        <v>33.450000000000003</v>
      </c>
      <c r="K116" s="277">
        <v>31.85</v>
      </c>
      <c r="L116" s="277">
        <v>30.6</v>
      </c>
      <c r="M116" s="277">
        <v>290.60512999999997</v>
      </c>
    </row>
    <row r="117" spans="1:13">
      <c r="A117" s="301">
        <v>108</v>
      </c>
      <c r="B117" s="277" t="s">
        <v>122</v>
      </c>
      <c r="C117" s="277">
        <v>376.8</v>
      </c>
      <c r="D117" s="279">
        <v>377.18333333333339</v>
      </c>
      <c r="E117" s="279">
        <v>373.76666666666677</v>
      </c>
      <c r="F117" s="279">
        <v>370.73333333333335</v>
      </c>
      <c r="G117" s="279">
        <v>367.31666666666672</v>
      </c>
      <c r="H117" s="279">
        <v>380.21666666666681</v>
      </c>
      <c r="I117" s="279">
        <v>383.63333333333344</v>
      </c>
      <c r="J117" s="279">
        <v>386.66666666666686</v>
      </c>
      <c r="K117" s="277">
        <v>380.6</v>
      </c>
      <c r="L117" s="277">
        <v>374.15</v>
      </c>
      <c r="M117" s="277">
        <v>27.75611</v>
      </c>
    </row>
    <row r="118" spans="1:13">
      <c r="A118" s="301">
        <v>109</v>
      </c>
      <c r="B118" s="277" t="s">
        <v>260</v>
      </c>
      <c r="C118" s="277">
        <v>97.1</v>
      </c>
      <c r="D118" s="279">
        <v>97.05</v>
      </c>
      <c r="E118" s="279">
        <v>96.25</v>
      </c>
      <c r="F118" s="279">
        <v>95.4</v>
      </c>
      <c r="G118" s="279">
        <v>94.600000000000009</v>
      </c>
      <c r="H118" s="279">
        <v>97.899999999999991</v>
      </c>
      <c r="I118" s="279">
        <v>98.699999999999974</v>
      </c>
      <c r="J118" s="279">
        <v>99.549999999999983</v>
      </c>
      <c r="K118" s="277">
        <v>97.85</v>
      </c>
      <c r="L118" s="277">
        <v>96.2</v>
      </c>
      <c r="M118" s="277">
        <v>39.059399999999997</v>
      </c>
    </row>
    <row r="119" spans="1:13">
      <c r="A119" s="301">
        <v>110</v>
      </c>
      <c r="B119" s="277" t="s">
        <v>123</v>
      </c>
      <c r="C119" s="277">
        <v>1366.3</v>
      </c>
      <c r="D119" s="279">
        <v>1357.9999999999998</v>
      </c>
      <c r="E119" s="279">
        <v>1339.3999999999996</v>
      </c>
      <c r="F119" s="279">
        <v>1312.4999999999998</v>
      </c>
      <c r="G119" s="279">
        <v>1293.8999999999996</v>
      </c>
      <c r="H119" s="279">
        <v>1384.8999999999996</v>
      </c>
      <c r="I119" s="279">
        <v>1403.4999999999995</v>
      </c>
      <c r="J119" s="279">
        <v>1430.3999999999996</v>
      </c>
      <c r="K119" s="277">
        <v>1376.6</v>
      </c>
      <c r="L119" s="277">
        <v>1331.1</v>
      </c>
      <c r="M119" s="277">
        <v>13.04101</v>
      </c>
    </row>
    <row r="120" spans="1:13">
      <c r="A120" s="301">
        <v>111</v>
      </c>
      <c r="B120" s="277" t="s">
        <v>124</v>
      </c>
      <c r="C120" s="277">
        <v>627.1</v>
      </c>
      <c r="D120" s="279">
        <v>621.31666666666672</v>
      </c>
      <c r="E120" s="279">
        <v>611.98333333333346</v>
      </c>
      <c r="F120" s="279">
        <v>596.86666666666679</v>
      </c>
      <c r="G120" s="279">
        <v>587.53333333333353</v>
      </c>
      <c r="H120" s="279">
        <v>636.43333333333339</v>
      </c>
      <c r="I120" s="279">
        <v>645.76666666666665</v>
      </c>
      <c r="J120" s="279">
        <v>660.88333333333333</v>
      </c>
      <c r="K120" s="277">
        <v>630.65</v>
      </c>
      <c r="L120" s="277">
        <v>606.20000000000005</v>
      </c>
      <c r="M120" s="277">
        <v>145.76824999999999</v>
      </c>
    </row>
    <row r="121" spans="1:13">
      <c r="A121" s="301">
        <v>112</v>
      </c>
      <c r="B121" s="277" t="s">
        <v>125</v>
      </c>
      <c r="C121" s="277">
        <v>181.1</v>
      </c>
      <c r="D121" s="279">
        <v>181.73333333333332</v>
      </c>
      <c r="E121" s="279">
        <v>178.51666666666665</v>
      </c>
      <c r="F121" s="279">
        <v>175.93333333333334</v>
      </c>
      <c r="G121" s="279">
        <v>172.71666666666667</v>
      </c>
      <c r="H121" s="279">
        <v>184.31666666666663</v>
      </c>
      <c r="I121" s="279">
        <v>187.53333333333327</v>
      </c>
      <c r="J121" s="279">
        <v>190.11666666666662</v>
      </c>
      <c r="K121" s="277">
        <v>184.95</v>
      </c>
      <c r="L121" s="277">
        <v>179.15</v>
      </c>
      <c r="M121" s="277">
        <v>36.553730000000002</v>
      </c>
    </row>
    <row r="122" spans="1:13">
      <c r="A122" s="301">
        <v>113</v>
      </c>
      <c r="B122" s="277" t="s">
        <v>126</v>
      </c>
      <c r="C122" s="277">
        <v>1125.9000000000001</v>
      </c>
      <c r="D122" s="279">
        <v>1126.7333333333333</v>
      </c>
      <c r="E122" s="279">
        <v>1114.4666666666667</v>
      </c>
      <c r="F122" s="279">
        <v>1103.0333333333333</v>
      </c>
      <c r="G122" s="279">
        <v>1090.7666666666667</v>
      </c>
      <c r="H122" s="279">
        <v>1138.1666666666667</v>
      </c>
      <c r="I122" s="279">
        <v>1150.4333333333336</v>
      </c>
      <c r="J122" s="279">
        <v>1161.8666666666668</v>
      </c>
      <c r="K122" s="277">
        <v>1139</v>
      </c>
      <c r="L122" s="277">
        <v>1115.3</v>
      </c>
      <c r="M122" s="277">
        <v>129.02145999999999</v>
      </c>
    </row>
    <row r="123" spans="1:13">
      <c r="A123" s="301">
        <v>114</v>
      </c>
      <c r="B123" s="277" t="s">
        <v>127</v>
      </c>
      <c r="C123" s="277">
        <v>76.8</v>
      </c>
      <c r="D123" s="279">
        <v>76.266666666666666</v>
      </c>
      <c r="E123" s="279">
        <v>75.133333333333326</v>
      </c>
      <c r="F123" s="279">
        <v>73.466666666666654</v>
      </c>
      <c r="G123" s="279">
        <v>72.333333333333314</v>
      </c>
      <c r="H123" s="279">
        <v>77.933333333333337</v>
      </c>
      <c r="I123" s="279">
        <v>79.066666666666691</v>
      </c>
      <c r="J123" s="279">
        <v>80.733333333333348</v>
      </c>
      <c r="K123" s="277">
        <v>77.400000000000006</v>
      </c>
      <c r="L123" s="277">
        <v>74.599999999999994</v>
      </c>
      <c r="M123" s="277">
        <v>232.07535999999999</v>
      </c>
    </row>
    <row r="124" spans="1:13">
      <c r="A124" s="301">
        <v>115</v>
      </c>
      <c r="B124" s="277" t="s">
        <v>262</v>
      </c>
      <c r="C124" s="277">
        <v>2095.4499999999998</v>
      </c>
      <c r="D124" s="279">
        <v>2099.2333333333331</v>
      </c>
      <c r="E124" s="279">
        <v>2069.4666666666662</v>
      </c>
      <c r="F124" s="279">
        <v>2043.4833333333331</v>
      </c>
      <c r="G124" s="279">
        <v>2013.7166666666662</v>
      </c>
      <c r="H124" s="279">
        <v>2125.2166666666662</v>
      </c>
      <c r="I124" s="279">
        <v>2154.9833333333336</v>
      </c>
      <c r="J124" s="279">
        <v>2180.9666666666662</v>
      </c>
      <c r="K124" s="277">
        <v>2129</v>
      </c>
      <c r="L124" s="277">
        <v>2073.25</v>
      </c>
      <c r="M124" s="277">
        <v>0.90251999999999999</v>
      </c>
    </row>
    <row r="125" spans="1:13">
      <c r="A125" s="301">
        <v>116</v>
      </c>
      <c r="B125" s="277" t="s">
        <v>2931</v>
      </c>
      <c r="C125" s="277">
        <v>1326.9</v>
      </c>
      <c r="D125" s="279">
        <v>1329.0666666666666</v>
      </c>
      <c r="E125" s="279">
        <v>1323.1333333333332</v>
      </c>
      <c r="F125" s="279">
        <v>1319.3666666666666</v>
      </c>
      <c r="G125" s="279">
        <v>1313.4333333333332</v>
      </c>
      <c r="H125" s="279">
        <v>1332.8333333333333</v>
      </c>
      <c r="I125" s="279">
        <v>1338.7666666666667</v>
      </c>
      <c r="J125" s="279">
        <v>1342.5333333333333</v>
      </c>
      <c r="K125" s="277">
        <v>1335</v>
      </c>
      <c r="L125" s="277">
        <v>1325.3</v>
      </c>
      <c r="M125" s="277">
        <v>1.1959599999999999</v>
      </c>
    </row>
    <row r="126" spans="1:13">
      <c r="A126" s="301">
        <v>117</v>
      </c>
      <c r="B126" s="277" t="s">
        <v>128</v>
      </c>
      <c r="C126" s="277">
        <v>168.25</v>
      </c>
      <c r="D126" s="279">
        <v>167.76666666666665</v>
      </c>
      <c r="E126" s="279">
        <v>166.6333333333333</v>
      </c>
      <c r="F126" s="279">
        <v>165.01666666666665</v>
      </c>
      <c r="G126" s="279">
        <v>163.8833333333333</v>
      </c>
      <c r="H126" s="279">
        <v>169.3833333333333</v>
      </c>
      <c r="I126" s="279">
        <v>170.51666666666662</v>
      </c>
      <c r="J126" s="279">
        <v>172.1333333333333</v>
      </c>
      <c r="K126" s="277">
        <v>168.9</v>
      </c>
      <c r="L126" s="277">
        <v>166.15</v>
      </c>
      <c r="M126" s="277">
        <v>190.16840999999999</v>
      </c>
    </row>
    <row r="127" spans="1:13">
      <c r="A127" s="301">
        <v>118</v>
      </c>
      <c r="B127" s="277" t="s">
        <v>129</v>
      </c>
      <c r="C127" s="277">
        <v>201.7</v>
      </c>
      <c r="D127" s="279">
        <v>198.43333333333331</v>
      </c>
      <c r="E127" s="279">
        <v>194.01666666666662</v>
      </c>
      <c r="F127" s="279">
        <v>186.33333333333331</v>
      </c>
      <c r="G127" s="279">
        <v>181.91666666666663</v>
      </c>
      <c r="H127" s="279">
        <v>206.11666666666662</v>
      </c>
      <c r="I127" s="279">
        <v>210.5333333333333</v>
      </c>
      <c r="J127" s="279">
        <v>218.21666666666661</v>
      </c>
      <c r="K127" s="277">
        <v>202.85</v>
      </c>
      <c r="L127" s="277">
        <v>190.75</v>
      </c>
      <c r="M127" s="277">
        <v>125.05282</v>
      </c>
    </row>
    <row r="128" spans="1:13">
      <c r="A128" s="301">
        <v>119</v>
      </c>
      <c r="B128" s="277" t="s">
        <v>263</v>
      </c>
      <c r="C128" s="277">
        <v>62.7</v>
      </c>
      <c r="D128" s="279">
        <v>62.900000000000006</v>
      </c>
      <c r="E128" s="279">
        <v>61.400000000000006</v>
      </c>
      <c r="F128" s="279">
        <v>60.1</v>
      </c>
      <c r="G128" s="279">
        <v>58.6</v>
      </c>
      <c r="H128" s="279">
        <v>64.200000000000017</v>
      </c>
      <c r="I128" s="279">
        <v>65.700000000000017</v>
      </c>
      <c r="J128" s="279">
        <v>67.000000000000014</v>
      </c>
      <c r="K128" s="277">
        <v>64.400000000000006</v>
      </c>
      <c r="L128" s="277">
        <v>61.6</v>
      </c>
      <c r="M128" s="277">
        <v>11.963559999999999</v>
      </c>
    </row>
    <row r="129" spans="1:13">
      <c r="A129" s="301">
        <v>120</v>
      </c>
      <c r="B129" s="277" t="s">
        <v>130</v>
      </c>
      <c r="C129" s="277">
        <v>313.5</v>
      </c>
      <c r="D129" s="279">
        <v>313.09999999999997</v>
      </c>
      <c r="E129" s="279">
        <v>308.09999999999991</v>
      </c>
      <c r="F129" s="279">
        <v>302.69999999999993</v>
      </c>
      <c r="G129" s="279">
        <v>297.69999999999987</v>
      </c>
      <c r="H129" s="279">
        <v>318.49999999999994</v>
      </c>
      <c r="I129" s="279">
        <v>323.50000000000006</v>
      </c>
      <c r="J129" s="279">
        <v>328.9</v>
      </c>
      <c r="K129" s="277">
        <v>318.10000000000002</v>
      </c>
      <c r="L129" s="277">
        <v>307.7</v>
      </c>
      <c r="M129" s="277">
        <v>188.84145000000001</v>
      </c>
    </row>
    <row r="130" spans="1:13">
      <c r="A130" s="301">
        <v>121</v>
      </c>
      <c r="B130" s="277" t="s">
        <v>264</v>
      </c>
      <c r="C130" s="277">
        <v>701.4</v>
      </c>
      <c r="D130" s="279">
        <v>697.68333333333339</v>
      </c>
      <c r="E130" s="279">
        <v>688.71666666666681</v>
      </c>
      <c r="F130" s="279">
        <v>676.03333333333342</v>
      </c>
      <c r="G130" s="279">
        <v>667.06666666666683</v>
      </c>
      <c r="H130" s="279">
        <v>710.36666666666679</v>
      </c>
      <c r="I130" s="279">
        <v>719.33333333333348</v>
      </c>
      <c r="J130" s="279">
        <v>732.01666666666677</v>
      </c>
      <c r="K130" s="277">
        <v>706.65</v>
      </c>
      <c r="L130" s="277">
        <v>685</v>
      </c>
      <c r="M130" s="277">
        <v>1.5240199999999999</v>
      </c>
    </row>
    <row r="131" spans="1:13">
      <c r="A131" s="301">
        <v>122</v>
      </c>
      <c r="B131" s="277" t="s">
        <v>131</v>
      </c>
      <c r="C131" s="277">
        <v>2248</v>
      </c>
      <c r="D131" s="279">
        <v>2270.6666666666665</v>
      </c>
      <c r="E131" s="279">
        <v>2213.7833333333328</v>
      </c>
      <c r="F131" s="279">
        <v>2179.5666666666662</v>
      </c>
      <c r="G131" s="279">
        <v>2122.6833333333325</v>
      </c>
      <c r="H131" s="279">
        <v>2304.8833333333332</v>
      </c>
      <c r="I131" s="279">
        <v>2361.7666666666673</v>
      </c>
      <c r="J131" s="279">
        <v>2395.9833333333336</v>
      </c>
      <c r="K131" s="277">
        <v>2327.5500000000002</v>
      </c>
      <c r="L131" s="277">
        <v>2236.4499999999998</v>
      </c>
      <c r="M131" s="277">
        <v>6.0287100000000002</v>
      </c>
    </row>
    <row r="132" spans="1:13">
      <c r="A132" s="301">
        <v>123</v>
      </c>
      <c r="B132" s="277" t="s">
        <v>133</v>
      </c>
      <c r="C132" s="277">
        <v>1376.7</v>
      </c>
      <c r="D132" s="279">
        <v>1363.3999999999999</v>
      </c>
      <c r="E132" s="279">
        <v>1346.7999999999997</v>
      </c>
      <c r="F132" s="279">
        <v>1316.8999999999999</v>
      </c>
      <c r="G132" s="279">
        <v>1300.2999999999997</v>
      </c>
      <c r="H132" s="279">
        <v>1393.2999999999997</v>
      </c>
      <c r="I132" s="279">
        <v>1409.8999999999996</v>
      </c>
      <c r="J132" s="279">
        <v>1439.7999999999997</v>
      </c>
      <c r="K132" s="277">
        <v>1380</v>
      </c>
      <c r="L132" s="277">
        <v>1333.5</v>
      </c>
      <c r="M132" s="277">
        <v>39.710279999999997</v>
      </c>
    </row>
    <row r="133" spans="1:13">
      <c r="A133" s="301">
        <v>124</v>
      </c>
      <c r="B133" s="277" t="s">
        <v>134</v>
      </c>
      <c r="C133" s="277">
        <v>63.3</v>
      </c>
      <c r="D133" s="279">
        <v>62.733333333333327</v>
      </c>
      <c r="E133" s="279">
        <v>61.566666666666656</v>
      </c>
      <c r="F133" s="279">
        <v>59.833333333333329</v>
      </c>
      <c r="G133" s="279">
        <v>58.666666666666657</v>
      </c>
      <c r="H133" s="279">
        <v>64.466666666666654</v>
      </c>
      <c r="I133" s="279">
        <v>65.633333333333326</v>
      </c>
      <c r="J133" s="279">
        <v>67.366666666666646</v>
      </c>
      <c r="K133" s="277">
        <v>63.9</v>
      </c>
      <c r="L133" s="277">
        <v>61</v>
      </c>
      <c r="M133" s="277">
        <v>135.28474</v>
      </c>
    </row>
    <row r="134" spans="1:13">
      <c r="A134" s="301">
        <v>125</v>
      </c>
      <c r="B134" s="277" t="s">
        <v>358</v>
      </c>
      <c r="C134" s="277">
        <v>2124.9</v>
      </c>
      <c r="D134" s="279">
        <v>2108.2999999999997</v>
      </c>
      <c r="E134" s="279">
        <v>2076.6999999999994</v>
      </c>
      <c r="F134" s="279">
        <v>2028.4999999999995</v>
      </c>
      <c r="G134" s="279">
        <v>1996.8999999999992</v>
      </c>
      <c r="H134" s="279">
        <v>2156.4999999999995</v>
      </c>
      <c r="I134" s="279">
        <v>2188.1</v>
      </c>
      <c r="J134" s="279">
        <v>2236.2999999999997</v>
      </c>
      <c r="K134" s="277">
        <v>2139.9</v>
      </c>
      <c r="L134" s="277">
        <v>2060.1</v>
      </c>
      <c r="M134" s="277">
        <v>1.72502</v>
      </c>
    </row>
    <row r="135" spans="1:13">
      <c r="A135" s="301">
        <v>126</v>
      </c>
      <c r="B135" s="277" t="s">
        <v>135</v>
      </c>
      <c r="C135" s="277">
        <v>291.60000000000002</v>
      </c>
      <c r="D135" s="279">
        <v>289.73333333333335</v>
      </c>
      <c r="E135" s="279">
        <v>285.91666666666669</v>
      </c>
      <c r="F135" s="279">
        <v>280.23333333333335</v>
      </c>
      <c r="G135" s="279">
        <v>276.41666666666669</v>
      </c>
      <c r="H135" s="279">
        <v>295.41666666666669</v>
      </c>
      <c r="I135" s="279">
        <v>299.23333333333329</v>
      </c>
      <c r="J135" s="279">
        <v>304.91666666666669</v>
      </c>
      <c r="K135" s="277">
        <v>293.55</v>
      </c>
      <c r="L135" s="277">
        <v>284.05</v>
      </c>
      <c r="M135" s="277">
        <v>44.017299999999999</v>
      </c>
    </row>
    <row r="136" spans="1:13">
      <c r="A136" s="301">
        <v>127</v>
      </c>
      <c r="B136" s="277" t="s">
        <v>136</v>
      </c>
      <c r="C136" s="277">
        <v>902.9</v>
      </c>
      <c r="D136" s="279">
        <v>897.63333333333333</v>
      </c>
      <c r="E136" s="279">
        <v>889.26666666666665</v>
      </c>
      <c r="F136" s="279">
        <v>875.63333333333333</v>
      </c>
      <c r="G136" s="279">
        <v>867.26666666666665</v>
      </c>
      <c r="H136" s="279">
        <v>911.26666666666665</v>
      </c>
      <c r="I136" s="279">
        <v>919.63333333333321</v>
      </c>
      <c r="J136" s="279">
        <v>933.26666666666665</v>
      </c>
      <c r="K136" s="277">
        <v>906</v>
      </c>
      <c r="L136" s="277">
        <v>884</v>
      </c>
      <c r="M136" s="277">
        <v>58.005279999999999</v>
      </c>
    </row>
    <row r="137" spans="1:13">
      <c r="A137" s="301">
        <v>128</v>
      </c>
      <c r="B137" s="277" t="s">
        <v>266</v>
      </c>
      <c r="C137" s="277">
        <v>3015.25</v>
      </c>
      <c r="D137" s="279">
        <v>3040.5499999999997</v>
      </c>
      <c r="E137" s="279">
        <v>2935.8999999999996</v>
      </c>
      <c r="F137" s="279">
        <v>2856.5499999999997</v>
      </c>
      <c r="G137" s="279">
        <v>2751.8999999999996</v>
      </c>
      <c r="H137" s="279">
        <v>3119.8999999999996</v>
      </c>
      <c r="I137" s="279">
        <v>3224.55</v>
      </c>
      <c r="J137" s="279">
        <v>3303.8999999999996</v>
      </c>
      <c r="K137" s="277">
        <v>3145.2</v>
      </c>
      <c r="L137" s="277">
        <v>2961.2</v>
      </c>
      <c r="M137" s="277">
        <v>4.8116099999999999</v>
      </c>
    </row>
    <row r="138" spans="1:13">
      <c r="A138" s="301">
        <v>129</v>
      </c>
      <c r="B138" s="277" t="s">
        <v>265</v>
      </c>
      <c r="C138" s="277">
        <v>1754.1</v>
      </c>
      <c r="D138" s="279">
        <v>1742.7666666666667</v>
      </c>
      <c r="E138" s="279">
        <v>1705.5333333333333</v>
      </c>
      <c r="F138" s="279">
        <v>1656.9666666666667</v>
      </c>
      <c r="G138" s="279">
        <v>1619.7333333333333</v>
      </c>
      <c r="H138" s="279">
        <v>1791.3333333333333</v>
      </c>
      <c r="I138" s="279">
        <v>1828.5666666666664</v>
      </c>
      <c r="J138" s="279">
        <v>1877.1333333333332</v>
      </c>
      <c r="K138" s="277">
        <v>1780</v>
      </c>
      <c r="L138" s="277">
        <v>1694.2</v>
      </c>
      <c r="M138" s="277">
        <v>1.6527099999999999</v>
      </c>
    </row>
    <row r="139" spans="1:13">
      <c r="A139" s="301">
        <v>130</v>
      </c>
      <c r="B139" s="277" t="s">
        <v>137</v>
      </c>
      <c r="C139" s="277">
        <v>1014.2</v>
      </c>
      <c r="D139" s="279">
        <v>1023.4</v>
      </c>
      <c r="E139" s="279">
        <v>1000.8</v>
      </c>
      <c r="F139" s="279">
        <v>987.4</v>
      </c>
      <c r="G139" s="279">
        <v>964.8</v>
      </c>
      <c r="H139" s="279">
        <v>1036.8</v>
      </c>
      <c r="I139" s="279">
        <v>1059.4000000000001</v>
      </c>
      <c r="J139" s="279">
        <v>1072.8</v>
      </c>
      <c r="K139" s="277">
        <v>1046</v>
      </c>
      <c r="L139" s="277">
        <v>1010</v>
      </c>
      <c r="M139" s="277">
        <v>27.12791</v>
      </c>
    </row>
    <row r="140" spans="1:13">
      <c r="A140" s="301">
        <v>131</v>
      </c>
      <c r="B140" s="277" t="s">
        <v>138</v>
      </c>
      <c r="C140" s="277">
        <v>597.45000000000005</v>
      </c>
      <c r="D140" s="279">
        <v>602.38333333333333</v>
      </c>
      <c r="E140" s="279">
        <v>590.26666666666665</v>
      </c>
      <c r="F140" s="279">
        <v>583.08333333333337</v>
      </c>
      <c r="G140" s="279">
        <v>570.9666666666667</v>
      </c>
      <c r="H140" s="279">
        <v>609.56666666666661</v>
      </c>
      <c r="I140" s="279">
        <v>621.68333333333317</v>
      </c>
      <c r="J140" s="279">
        <v>628.86666666666656</v>
      </c>
      <c r="K140" s="277">
        <v>614.5</v>
      </c>
      <c r="L140" s="277">
        <v>595.20000000000005</v>
      </c>
      <c r="M140" s="277">
        <v>36.463030000000003</v>
      </c>
    </row>
    <row r="141" spans="1:13">
      <c r="A141" s="301">
        <v>132</v>
      </c>
      <c r="B141" s="277" t="s">
        <v>139</v>
      </c>
      <c r="C141" s="277">
        <v>129.94999999999999</v>
      </c>
      <c r="D141" s="279">
        <v>128.78333333333333</v>
      </c>
      <c r="E141" s="279">
        <v>126.56666666666666</v>
      </c>
      <c r="F141" s="279">
        <v>123.18333333333334</v>
      </c>
      <c r="G141" s="279">
        <v>120.96666666666667</v>
      </c>
      <c r="H141" s="279">
        <v>132.16666666666666</v>
      </c>
      <c r="I141" s="279">
        <v>134.3833333333333</v>
      </c>
      <c r="J141" s="279">
        <v>137.76666666666665</v>
      </c>
      <c r="K141" s="277">
        <v>131</v>
      </c>
      <c r="L141" s="277">
        <v>125.4</v>
      </c>
      <c r="M141" s="277">
        <v>84.115160000000003</v>
      </c>
    </row>
    <row r="142" spans="1:13">
      <c r="A142" s="301">
        <v>133</v>
      </c>
      <c r="B142" s="277" t="s">
        <v>140</v>
      </c>
      <c r="C142" s="277">
        <v>164.8</v>
      </c>
      <c r="D142" s="279">
        <v>164.51666666666668</v>
      </c>
      <c r="E142" s="279">
        <v>162.53333333333336</v>
      </c>
      <c r="F142" s="279">
        <v>160.26666666666668</v>
      </c>
      <c r="G142" s="279">
        <v>158.28333333333336</v>
      </c>
      <c r="H142" s="279">
        <v>166.78333333333336</v>
      </c>
      <c r="I142" s="279">
        <v>168.76666666666665</v>
      </c>
      <c r="J142" s="279">
        <v>171.03333333333336</v>
      </c>
      <c r="K142" s="277">
        <v>166.5</v>
      </c>
      <c r="L142" s="277">
        <v>162.25</v>
      </c>
      <c r="M142" s="277">
        <v>37.894649999999999</v>
      </c>
    </row>
    <row r="143" spans="1:13">
      <c r="A143" s="301">
        <v>134</v>
      </c>
      <c r="B143" s="277" t="s">
        <v>141</v>
      </c>
      <c r="C143" s="277">
        <v>364.5</v>
      </c>
      <c r="D143" s="279">
        <v>364.45</v>
      </c>
      <c r="E143" s="279">
        <v>362.25</v>
      </c>
      <c r="F143" s="279">
        <v>360</v>
      </c>
      <c r="G143" s="279">
        <v>357.8</v>
      </c>
      <c r="H143" s="279">
        <v>366.7</v>
      </c>
      <c r="I143" s="279">
        <v>368.89999999999992</v>
      </c>
      <c r="J143" s="279">
        <v>371.15</v>
      </c>
      <c r="K143" s="277">
        <v>366.65</v>
      </c>
      <c r="L143" s="277">
        <v>362.2</v>
      </c>
      <c r="M143" s="277">
        <v>20.29318</v>
      </c>
    </row>
    <row r="144" spans="1:13">
      <c r="A144" s="301">
        <v>135</v>
      </c>
      <c r="B144" s="277" t="s">
        <v>142</v>
      </c>
      <c r="C144" s="277">
        <v>6851.95</v>
      </c>
      <c r="D144" s="279">
        <v>6885.6500000000005</v>
      </c>
      <c r="E144" s="279">
        <v>6791.3000000000011</v>
      </c>
      <c r="F144" s="279">
        <v>6730.6500000000005</v>
      </c>
      <c r="G144" s="279">
        <v>6636.3000000000011</v>
      </c>
      <c r="H144" s="279">
        <v>6946.3000000000011</v>
      </c>
      <c r="I144" s="279">
        <v>7040.6500000000015</v>
      </c>
      <c r="J144" s="279">
        <v>7101.3000000000011</v>
      </c>
      <c r="K144" s="277">
        <v>6980</v>
      </c>
      <c r="L144" s="277">
        <v>6825</v>
      </c>
      <c r="M144" s="277">
        <v>5.4847200000000003</v>
      </c>
    </row>
    <row r="145" spans="1:13">
      <c r="A145" s="301">
        <v>136</v>
      </c>
      <c r="B145" s="277" t="s">
        <v>143</v>
      </c>
      <c r="C145" s="277">
        <v>514.25</v>
      </c>
      <c r="D145" s="279">
        <v>513.98333333333335</v>
      </c>
      <c r="E145" s="279">
        <v>511.01666666666665</v>
      </c>
      <c r="F145" s="279">
        <v>507.7833333333333</v>
      </c>
      <c r="G145" s="279">
        <v>504.81666666666661</v>
      </c>
      <c r="H145" s="279">
        <v>517.2166666666667</v>
      </c>
      <c r="I145" s="279">
        <v>520.18333333333339</v>
      </c>
      <c r="J145" s="279">
        <v>523.41666666666674</v>
      </c>
      <c r="K145" s="277">
        <v>516.95000000000005</v>
      </c>
      <c r="L145" s="277">
        <v>510.75</v>
      </c>
      <c r="M145" s="277">
        <v>5.8794599999999999</v>
      </c>
    </row>
    <row r="146" spans="1:13">
      <c r="A146" s="301">
        <v>137</v>
      </c>
      <c r="B146" s="277" t="s">
        <v>144</v>
      </c>
      <c r="C146" s="277">
        <v>586.6</v>
      </c>
      <c r="D146" s="279">
        <v>585.61666666666667</v>
      </c>
      <c r="E146" s="279">
        <v>582.08333333333337</v>
      </c>
      <c r="F146" s="279">
        <v>577.56666666666672</v>
      </c>
      <c r="G146" s="279">
        <v>574.03333333333342</v>
      </c>
      <c r="H146" s="279">
        <v>590.13333333333333</v>
      </c>
      <c r="I146" s="279">
        <v>593.66666666666663</v>
      </c>
      <c r="J146" s="279">
        <v>598.18333333333328</v>
      </c>
      <c r="K146" s="277">
        <v>589.15</v>
      </c>
      <c r="L146" s="277">
        <v>581.1</v>
      </c>
      <c r="M146" s="277">
        <v>2.8148300000000002</v>
      </c>
    </row>
    <row r="147" spans="1:13">
      <c r="A147" s="301">
        <v>138</v>
      </c>
      <c r="B147" s="277" t="s">
        <v>145</v>
      </c>
      <c r="C147" s="277">
        <v>826.55</v>
      </c>
      <c r="D147" s="279">
        <v>822.88333333333321</v>
      </c>
      <c r="E147" s="279">
        <v>815.86666666666645</v>
      </c>
      <c r="F147" s="279">
        <v>805.18333333333328</v>
      </c>
      <c r="G147" s="279">
        <v>798.16666666666652</v>
      </c>
      <c r="H147" s="279">
        <v>833.56666666666638</v>
      </c>
      <c r="I147" s="279">
        <v>840.58333333333326</v>
      </c>
      <c r="J147" s="279">
        <v>851.26666666666631</v>
      </c>
      <c r="K147" s="277">
        <v>829.9</v>
      </c>
      <c r="L147" s="277">
        <v>812.2</v>
      </c>
      <c r="M147" s="277">
        <v>4.2915000000000001</v>
      </c>
    </row>
    <row r="148" spans="1:13">
      <c r="A148" s="301">
        <v>139</v>
      </c>
      <c r="B148" s="277" t="s">
        <v>146</v>
      </c>
      <c r="C148" s="277">
        <v>1341.75</v>
      </c>
      <c r="D148" s="279">
        <v>1328.25</v>
      </c>
      <c r="E148" s="279">
        <v>1306.5</v>
      </c>
      <c r="F148" s="279">
        <v>1271.25</v>
      </c>
      <c r="G148" s="279">
        <v>1249.5</v>
      </c>
      <c r="H148" s="279">
        <v>1363.5</v>
      </c>
      <c r="I148" s="279">
        <v>1385.25</v>
      </c>
      <c r="J148" s="279">
        <v>1420.5</v>
      </c>
      <c r="K148" s="277">
        <v>1350</v>
      </c>
      <c r="L148" s="277">
        <v>1293</v>
      </c>
      <c r="M148" s="277">
        <v>39.110880000000002</v>
      </c>
    </row>
    <row r="149" spans="1:13">
      <c r="A149" s="301">
        <v>140</v>
      </c>
      <c r="B149" s="277" t="s">
        <v>147</v>
      </c>
      <c r="C149" s="277">
        <v>107.55</v>
      </c>
      <c r="D149" s="279">
        <v>106.89999999999999</v>
      </c>
      <c r="E149" s="279">
        <v>105.59999999999998</v>
      </c>
      <c r="F149" s="279">
        <v>103.64999999999999</v>
      </c>
      <c r="G149" s="279">
        <v>102.34999999999998</v>
      </c>
      <c r="H149" s="279">
        <v>108.84999999999998</v>
      </c>
      <c r="I149" s="279">
        <v>110.14999999999999</v>
      </c>
      <c r="J149" s="279">
        <v>112.09999999999998</v>
      </c>
      <c r="K149" s="277">
        <v>108.2</v>
      </c>
      <c r="L149" s="277">
        <v>104.95</v>
      </c>
      <c r="M149" s="277">
        <v>138.26158000000001</v>
      </c>
    </row>
    <row r="150" spans="1:13">
      <c r="A150" s="301">
        <v>141</v>
      </c>
      <c r="B150" s="277" t="s">
        <v>268</v>
      </c>
      <c r="C150" s="277">
        <v>1301.9000000000001</v>
      </c>
      <c r="D150" s="279">
        <v>1317.1666666666667</v>
      </c>
      <c r="E150" s="279">
        <v>1284.3333333333335</v>
      </c>
      <c r="F150" s="279">
        <v>1266.7666666666667</v>
      </c>
      <c r="G150" s="279">
        <v>1233.9333333333334</v>
      </c>
      <c r="H150" s="279">
        <v>1334.7333333333336</v>
      </c>
      <c r="I150" s="279">
        <v>1367.5666666666671</v>
      </c>
      <c r="J150" s="279">
        <v>1385.1333333333337</v>
      </c>
      <c r="K150" s="277">
        <v>1350</v>
      </c>
      <c r="L150" s="277">
        <v>1299.5999999999999</v>
      </c>
      <c r="M150" s="277">
        <v>5.7909199999999998</v>
      </c>
    </row>
    <row r="151" spans="1:13">
      <c r="A151" s="301">
        <v>142</v>
      </c>
      <c r="B151" s="277" t="s">
        <v>148</v>
      </c>
      <c r="C151" s="277">
        <v>60009.85</v>
      </c>
      <c r="D151" s="279">
        <v>59403.283333333333</v>
      </c>
      <c r="E151" s="279">
        <v>58706.566666666666</v>
      </c>
      <c r="F151" s="279">
        <v>57403.283333333333</v>
      </c>
      <c r="G151" s="279">
        <v>56706.566666666666</v>
      </c>
      <c r="H151" s="279">
        <v>60706.566666666666</v>
      </c>
      <c r="I151" s="279">
        <v>61403.283333333326</v>
      </c>
      <c r="J151" s="279">
        <v>62706.566666666666</v>
      </c>
      <c r="K151" s="277">
        <v>60100</v>
      </c>
      <c r="L151" s="277">
        <v>58100</v>
      </c>
      <c r="M151" s="277">
        <v>0.21961</v>
      </c>
    </row>
    <row r="152" spans="1:13">
      <c r="A152" s="301">
        <v>143</v>
      </c>
      <c r="B152" s="277" t="s">
        <v>267</v>
      </c>
      <c r="C152" s="277">
        <v>26.1</v>
      </c>
      <c r="D152" s="279">
        <v>26.083333333333332</v>
      </c>
      <c r="E152" s="279">
        <v>25.766666666666666</v>
      </c>
      <c r="F152" s="279">
        <v>25.433333333333334</v>
      </c>
      <c r="G152" s="279">
        <v>25.116666666666667</v>
      </c>
      <c r="H152" s="279">
        <v>26.416666666666664</v>
      </c>
      <c r="I152" s="279">
        <v>26.733333333333334</v>
      </c>
      <c r="J152" s="279">
        <v>27.066666666666663</v>
      </c>
      <c r="K152" s="277">
        <v>26.4</v>
      </c>
      <c r="L152" s="277">
        <v>25.75</v>
      </c>
      <c r="M152" s="277">
        <v>4.2541000000000002</v>
      </c>
    </row>
    <row r="153" spans="1:13">
      <c r="A153" s="301">
        <v>144</v>
      </c>
      <c r="B153" s="277" t="s">
        <v>149</v>
      </c>
      <c r="C153" s="277">
        <v>1221.8499999999999</v>
      </c>
      <c r="D153" s="279">
        <v>1210.9666666666665</v>
      </c>
      <c r="E153" s="279">
        <v>1192.9333333333329</v>
      </c>
      <c r="F153" s="279">
        <v>1164.0166666666664</v>
      </c>
      <c r="G153" s="279">
        <v>1145.9833333333329</v>
      </c>
      <c r="H153" s="279">
        <v>1239.883333333333</v>
      </c>
      <c r="I153" s="279">
        <v>1257.9166666666663</v>
      </c>
      <c r="J153" s="279">
        <v>1286.833333333333</v>
      </c>
      <c r="K153" s="277">
        <v>1229</v>
      </c>
      <c r="L153" s="277">
        <v>1182.05</v>
      </c>
      <c r="M153" s="277">
        <v>23.833179999999999</v>
      </c>
    </row>
    <row r="154" spans="1:13">
      <c r="A154" s="301">
        <v>145</v>
      </c>
      <c r="B154" s="277" t="s">
        <v>3161</v>
      </c>
      <c r="C154" s="277">
        <v>272.89999999999998</v>
      </c>
      <c r="D154" s="279">
        <v>271.73333333333329</v>
      </c>
      <c r="E154" s="279">
        <v>269.76666666666659</v>
      </c>
      <c r="F154" s="279">
        <v>266.63333333333333</v>
      </c>
      <c r="G154" s="279">
        <v>264.66666666666663</v>
      </c>
      <c r="H154" s="279">
        <v>274.86666666666656</v>
      </c>
      <c r="I154" s="279">
        <v>276.83333333333326</v>
      </c>
      <c r="J154" s="279">
        <v>279.96666666666653</v>
      </c>
      <c r="K154" s="277">
        <v>273.7</v>
      </c>
      <c r="L154" s="277">
        <v>268.60000000000002</v>
      </c>
      <c r="M154" s="277">
        <v>2.6772100000000001</v>
      </c>
    </row>
    <row r="155" spans="1:13">
      <c r="A155" s="301">
        <v>146</v>
      </c>
      <c r="B155" s="277" t="s">
        <v>269</v>
      </c>
      <c r="C155" s="277">
        <v>917.2</v>
      </c>
      <c r="D155" s="279">
        <v>903.66666666666663</v>
      </c>
      <c r="E155" s="279">
        <v>882.5333333333333</v>
      </c>
      <c r="F155" s="279">
        <v>847.86666666666667</v>
      </c>
      <c r="G155" s="279">
        <v>826.73333333333335</v>
      </c>
      <c r="H155" s="279">
        <v>938.33333333333326</v>
      </c>
      <c r="I155" s="279">
        <v>959.4666666666667</v>
      </c>
      <c r="J155" s="279">
        <v>994.13333333333321</v>
      </c>
      <c r="K155" s="277">
        <v>924.8</v>
      </c>
      <c r="L155" s="277">
        <v>869</v>
      </c>
      <c r="M155" s="277">
        <v>4.2886699999999998</v>
      </c>
    </row>
    <row r="156" spans="1:13">
      <c r="A156" s="301">
        <v>147</v>
      </c>
      <c r="B156" s="277" t="s">
        <v>150</v>
      </c>
      <c r="C156" s="277">
        <v>31.4</v>
      </c>
      <c r="D156" s="279">
        <v>31.099999999999998</v>
      </c>
      <c r="E156" s="279">
        <v>30.699999999999996</v>
      </c>
      <c r="F156" s="279">
        <v>29.999999999999996</v>
      </c>
      <c r="G156" s="279">
        <v>29.599999999999994</v>
      </c>
      <c r="H156" s="279">
        <v>31.799999999999997</v>
      </c>
      <c r="I156" s="279">
        <v>32.199999999999996</v>
      </c>
      <c r="J156" s="279">
        <v>32.9</v>
      </c>
      <c r="K156" s="277">
        <v>31.5</v>
      </c>
      <c r="L156" s="277">
        <v>30.4</v>
      </c>
      <c r="M156" s="277">
        <v>117.41287</v>
      </c>
    </row>
    <row r="157" spans="1:13">
      <c r="A157" s="301">
        <v>148</v>
      </c>
      <c r="B157" s="277" t="s">
        <v>261</v>
      </c>
      <c r="C157" s="277">
        <v>3476.2</v>
      </c>
      <c r="D157" s="279">
        <v>3523.3833333333332</v>
      </c>
      <c r="E157" s="279">
        <v>3414.0166666666664</v>
      </c>
      <c r="F157" s="279">
        <v>3351.833333333333</v>
      </c>
      <c r="G157" s="279">
        <v>3242.4666666666662</v>
      </c>
      <c r="H157" s="279">
        <v>3585.5666666666666</v>
      </c>
      <c r="I157" s="279">
        <v>3694.9333333333334</v>
      </c>
      <c r="J157" s="279">
        <v>3757.1166666666668</v>
      </c>
      <c r="K157" s="277">
        <v>3632.75</v>
      </c>
      <c r="L157" s="277">
        <v>3461.2</v>
      </c>
      <c r="M157" s="277">
        <v>4.8545999999999996</v>
      </c>
    </row>
    <row r="158" spans="1:13">
      <c r="A158" s="301">
        <v>149</v>
      </c>
      <c r="B158" s="277" t="s">
        <v>153</v>
      </c>
      <c r="C158" s="277">
        <v>16093.15</v>
      </c>
      <c r="D158" s="279">
        <v>15898.733333333332</v>
      </c>
      <c r="E158" s="279">
        <v>15619.466666666664</v>
      </c>
      <c r="F158" s="279">
        <v>15145.783333333331</v>
      </c>
      <c r="G158" s="279">
        <v>14866.516666666663</v>
      </c>
      <c r="H158" s="279">
        <v>16372.416666666664</v>
      </c>
      <c r="I158" s="279">
        <v>16651.683333333331</v>
      </c>
      <c r="J158" s="279">
        <v>17125.366666666665</v>
      </c>
      <c r="K158" s="277">
        <v>16178</v>
      </c>
      <c r="L158" s="277">
        <v>15425.05</v>
      </c>
      <c r="M158" s="277">
        <v>1.82795</v>
      </c>
    </row>
    <row r="159" spans="1:13">
      <c r="A159" s="301">
        <v>150</v>
      </c>
      <c r="B159" s="277" t="s">
        <v>270</v>
      </c>
      <c r="C159" s="277">
        <v>20</v>
      </c>
      <c r="D159" s="279">
        <v>20</v>
      </c>
      <c r="E159" s="279">
        <v>19.899999999999999</v>
      </c>
      <c r="F159" s="279">
        <v>19.799999999999997</v>
      </c>
      <c r="G159" s="279">
        <v>19.699999999999996</v>
      </c>
      <c r="H159" s="279">
        <v>20.100000000000001</v>
      </c>
      <c r="I159" s="279">
        <v>20.200000000000003</v>
      </c>
      <c r="J159" s="279">
        <v>20.300000000000004</v>
      </c>
      <c r="K159" s="277">
        <v>20.100000000000001</v>
      </c>
      <c r="L159" s="277">
        <v>19.899999999999999</v>
      </c>
      <c r="M159" s="277">
        <v>13.76727</v>
      </c>
    </row>
    <row r="160" spans="1:13">
      <c r="A160" s="301">
        <v>151</v>
      </c>
      <c r="B160" s="277" t="s">
        <v>155</v>
      </c>
      <c r="C160" s="277">
        <v>84.55</v>
      </c>
      <c r="D160" s="279">
        <v>84</v>
      </c>
      <c r="E160" s="279">
        <v>83.2</v>
      </c>
      <c r="F160" s="279">
        <v>81.850000000000009</v>
      </c>
      <c r="G160" s="279">
        <v>81.050000000000011</v>
      </c>
      <c r="H160" s="279">
        <v>85.35</v>
      </c>
      <c r="I160" s="279">
        <v>86.15</v>
      </c>
      <c r="J160" s="279">
        <v>87.499999999999986</v>
      </c>
      <c r="K160" s="277">
        <v>84.8</v>
      </c>
      <c r="L160" s="277">
        <v>82.65</v>
      </c>
      <c r="M160" s="277">
        <v>45.742829999999998</v>
      </c>
    </row>
    <row r="161" spans="1:13">
      <c r="A161" s="301">
        <v>152</v>
      </c>
      <c r="B161" s="277" t="s">
        <v>156</v>
      </c>
      <c r="C161" s="277">
        <v>81.650000000000006</v>
      </c>
      <c r="D161" s="279">
        <v>81.766666666666666</v>
      </c>
      <c r="E161" s="279">
        <v>80.383333333333326</v>
      </c>
      <c r="F161" s="279">
        <v>79.11666666666666</v>
      </c>
      <c r="G161" s="279">
        <v>77.73333333333332</v>
      </c>
      <c r="H161" s="279">
        <v>83.033333333333331</v>
      </c>
      <c r="I161" s="279">
        <v>84.416666666666686</v>
      </c>
      <c r="J161" s="279">
        <v>85.683333333333337</v>
      </c>
      <c r="K161" s="277">
        <v>83.15</v>
      </c>
      <c r="L161" s="277">
        <v>80.5</v>
      </c>
      <c r="M161" s="277">
        <v>218.39955</v>
      </c>
    </row>
    <row r="162" spans="1:13">
      <c r="A162" s="301">
        <v>153</v>
      </c>
      <c r="B162" s="277" t="s">
        <v>271</v>
      </c>
      <c r="C162" s="277">
        <v>389.75</v>
      </c>
      <c r="D162" s="279">
        <v>393.18333333333334</v>
      </c>
      <c r="E162" s="279">
        <v>383.36666666666667</v>
      </c>
      <c r="F162" s="279">
        <v>376.98333333333335</v>
      </c>
      <c r="G162" s="279">
        <v>367.16666666666669</v>
      </c>
      <c r="H162" s="279">
        <v>399.56666666666666</v>
      </c>
      <c r="I162" s="279">
        <v>409.38333333333338</v>
      </c>
      <c r="J162" s="279">
        <v>415.76666666666665</v>
      </c>
      <c r="K162" s="277">
        <v>403</v>
      </c>
      <c r="L162" s="277">
        <v>386.8</v>
      </c>
      <c r="M162" s="277">
        <v>2.45668</v>
      </c>
    </row>
    <row r="163" spans="1:13">
      <c r="A163" s="301">
        <v>154</v>
      </c>
      <c r="B163" s="277" t="s">
        <v>272</v>
      </c>
      <c r="C163" s="277">
        <v>3302.75</v>
      </c>
      <c r="D163" s="279">
        <v>3312.5166666666664</v>
      </c>
      <c r="E163" s="279">
        <v>3280.0333333333328</v>
      </c>
      <c r="F163" s="279">
        <v>3257.3166666666666</v>
      </c>
      <c r="G163" s="279">
        <v>3224.833333333333</v>
      </c>
      <c r="H163" s="279">
        <v>3335.2333333333327</v>
      </c>
      <c r="I163" s="279">
        <v>3367.7166666666662</v>
      </c>
      <c r="J163" s="279">
        <v>3390.4333333333325</v>
      </c>
      <c r="K163" s="277">
        <v>3345</v>
      </c>
      <c r="L163" s="277">
        <v>3289.8</v>
      </c>
      <c r="M163" s="277">
        <v>1.12869</v>
      </c>
    </row>
    <row r="164" spans="1:13">
      <c r="A164" s="301">
        <v>155</v>
      </c>
      <c r="B164" s="277" t="s">
        <v>157</v>
      </c>
      <c r="C164" s="277">
        <v>89.15</v>
      </c>
      <c r="D164" s="279">
        <v>88.516666666666666</v>
      </c>
      <c r="E164" s="279">
        <v>87.433333333333337</v>
      </c>
      <c r="F164" s="279">
        <v>85.716666666666669</v>
      </c>
      <c r="G164" s="279">
        <v>84.63333333333334</v>
      </c>
      <c r="H164" s="279">
        <v>90.233333333333334</v>
      </c>
      <c r="I164" s="279">
        <v>91.316666666666677</v>
      </c>
      <c r="J164" s="279">
        <v>93.033333333333331</v>
      </c>
      <c r="K164" s="277">
        <v>89.6</v>
      </c>
      <c r="L164" s="277">
        <v>86.8</v>
      </c>
      <c r="M164" s="277">
        <v>9.2788900000000005</v>
      </c>
    </row>
    <row r="165" spans="1:13">
      <c r="A165" s="301">
        <v>156</v>
      </c>
      <c r="B165" s="277" t="s">
        <v>158</v>
      </c>
      <c r="C165" s="277">
        <v>69.3</v>
      </c>
      <c r="D165" s="279">
        <v>69.033333333333331</v>
      </c>
      <c r="E165" s="279">
        <v>67.61666666666666</v>
      </c>
      <c r="F165" s="279">
        <v>65.933333333333323</v>
      </c>
      <c r="G165" s="279">
        <v>64.516666666666652</v>
      </c>
      <c r="H165" s="279">
        <v>70.716666666666669</v>
      </c>
      <c r="I165" s="279">
        <v>72.133333333333354</v>
      </c>
      <c r="J165" s="279">
        <v>73.816666666666677</v>
      </c>
      <c r="K165" s="277">
        <v>70.45</v>
      </c>
      <c r="L165" s="277">
        <v>67.349999999999994</v>
      </c>
      <c r="M165" s="277">
        <v>259.87839000000002</v>
      </c>
    </row>
    <row r="166" spans="1:13">
      <c r="A166" s="301">
        <v>157</v>
      </c>
      <c r="B166" s="277" t="s">
        <v>159</v>
      </c>
      <c r="C166" s="277">
        <v>20826.25</v>
      </c>
      <c r="D166" s="279">
        <v>20747.55</v>
      </c>
      <c r="E166" s="279">
        <v>20515.149999999998</v>
      </c>
      <c r="F166" s="279">
        <v>20204.05</v>
      </c>
      <c r="G166" s="279">
        <v>19971.649999999998</v>
      </c>
      <c r="H166" s="279">
        <v>21058.649999999998</v>
      </c>
      <c r="I166" s="279">
        <v>21291.05</v>
      </c>
      <c r="J166" s="279">
        <v>21602.149999999998</v>
      </c>
      <c r="K166" s="277">
        <v>20979.95</v>
      </c>
      <c r="L166" s="277">
        <v>20436.45</v>
      </c>
      <c r="M166" s="277">
        <v>0.23776</v>
      </c>
    </row>
    <row r="167" spans="1:13">
      <c r="A167" s="301">
        <v>158</v>
      </c>
      <c r="B167" s="277" t="s">
        <v>160</v>
      </c>
      <c r="C167" s="277">
        <v>1324.1</v>
      </c>
      <c r="D167" s="279">
        <v>1318.4333333333334</v>
      </c>
      <c r="E167" s="279">
        <v>1305.8666666666668</v>
      </c>
      <c r="F167" s="279">
        <v>1287.6333333333334</v>
      </c>
      <c r="G167" s="279">
        <v>1275.0666666666668</v>
      </c>
      <c r="H167" s="279">
        <v>1336.6666666666667</v>
      </c>
      <c r="I167" s="279">
        <v>1349.2333333333333</v>
      </c>
      <c r="J167" s="279">
        <v>1367.4666666666667</v>
      </c>
      <c r="K167" s="277">
        <v>1331</v>
      </c>
      <c r="L167" s="277">
        <v>1300.2</v>
      </c>
      <c r="M167" s="277">
        <v>13.15184</v>
      </c>
    </row>
    <row r="168" spans="1:13">
      <c r="A168" s="301">
        <v>159</v>
      </c>
      <c r="B168" s="277" t="s">
        <v>161</v>
      </c>
      <c r="C168" s="277">
        <v>222.9</v>
      </c>
      <c r="D168" s="279">
        <v>221.76666666666665</v>
      </c>
      <c r="E168" s="279">
        <v>219.93333333333331</v>
      </c>
      <c r="F168" s="279">
        <v>216.96666666666667</v>
      </c>
      <c r="G168" s="279">
        <v>215.13333333333333</v>
      </c>
      <c r="H168" s="279">
        <v>224.73333333333329</v>
      </c>
      <c r="I168" s="279">
        <v>226.56666666666666</v>
      </c>
      <c r="J168" s="279">
        <v>229.53333333333327</v>
      </c>
      <c r="K168" s="277">
        <v>223.6</v>
      </c>
      <c r="L168" s="277">
        <v>218.8</v>
      </c>
      <c r="M168" s="277">
        <v>23.546880000000002</v>
      </c>
    </row>
    <row r="169" spans="1:13">
      <c r="A169" s="301">
        <v>160</v>
      </c>
      <c r="B169" s="277" t="s">
        <v>162</v>
      </c>
      <c r="C169" s="277">
        <v>87.25</v>
      </c>
      <c r="D169" s="279">
        <v>86.55</v>
      </c>
      <c r="E169" s="279">
        <v>85.5</v>
      </c>
      <c r="F169" s="279">
        <v>83.75</v>
      </c>
      <c r="G169" s="279">
        <v>82.7</v>
      </c>
      <c r="H169" s="279">
        <v>88.3</v>
      </c>
      <c r="I169" s="279">
        <v>89.34999999999998</v>
      </c>
      <c r="J169" s="279">
        <v>91.1</v>
      </c>
      <c r="K169" s="277">
        <v>87.6</v>
      </c>
      <c r="L169" s="277">
        <v>84.8</v>
      </c>
      <c r="M169" s="277">
        <v>62.870809999999999</v>
      </c>
    </row>
    <row r="170" spans="1:13">
      <c r="A170" s="301">
        <v>161</v>
      </c>
      <c r="B170" s="277" t="s">
        <v>275</v>
      </c>
      <c r="C170" s="277">
        <v>4996.1499999999996</v>
      </c>
      <c r="D170" s="279">
        <v>5007.083333333333</v>
      </c>
      <c r="E170" s="279">
        <v>4965.1666666666661</v>
      </c>
      <c r="F170" s="279">
        <v>4934.1833333333334</v>
      </c>
      <c r="G170" s="279">
        <v>4892.2666666666664</v>
      </c>
      <c r="H170" s="279">
        <v>5038.0666666666657</v>
      </c>
      <c r="I170" s="279">
        <v>5079.9833333333318</v>
      </c>
      <c r="J170" s="279">
        <v>5110.9666666666653</v>
      </c>
      <c r="K170" s="277">
        <v>5049</v>
      </c>
      <c r="L170" s="277">
        <v>4976.1000000000004</v>
      </c>
      <c r="M170" s="277">
        <v>0.46808</v>
      </c>
    </row>
    <row r="171" spans="1:13">
      <c r="A171" s="301">
        <v>162</v>
      </c>
      <c r="B171" s="277" t="s">
        <v>277</v>
      </c>
      <c r="C171" s="277">
        <v>10149.549999999999</v>
      </c>
      <c r="D171" s="279">
        <v>10135.216666666667</v>
      </c>
      <c r="E171" s="279">
        <v>10090.433333333334</v>
      </c>
      <c r="F171" s="279">
        <v>10031.316666666668</v>
      </c>
      <c r="G171" s="279">
        <v>9986.5333333333347</v>
      </c>
      <c r="H171" s="279">
        <v>10194.333333333334</v>
      </c>
      <c r="I171" s="279">
        <v>10239.116666666667</v>
      </c>
      <c r="J171" s="279">
        <v>10298.233333333334</v>
      </c>
      <c r="K171" s="277">
        <v>10180</v>
      </c>
      <c r="L171" s="277">
        <v>10076.1</v>
      </c>
      <c r="M171" s="277">
        <v>1.422E-2</v>
      </c>
    </row>
    <row r="172" spans="1:13">
      <c r="A172" s="301">
        <v>163</v>
      </c>
      <c r="B172" s="277" t="s">
        <v>163</v>
      </c>
      <c r="C172" s="277">
        <v>1536</v>
      </c>
      <c r="D172" s="279">
        <v>1519.75</v>
      </c>
      <c r="E172" s="279">
        <v>1497.5</v>
      </c>
      <c r="F172" s="279">
        <v>1459</v>
      </c>
      <c r="G172" s="279">
        <v>1436.75</v>
      </c>
      <c r="H172" s="279">
        <v>1558.25</v>
      </c>
      <c r="I172" s="279">
        <v>1580.5</v>
      </c>
      <c r="J172" s="279">
        <v>1619</v>
      </c>
      <c r="K172" s="277">
        <v>1542</v>
      </c>
      <c r="L172" s="277">
        <v>1481.25</v>
      </c>
      <c r="M172" s="277">
        <v>14.92582</v>
      </c>
    </row>
    <row r="173" spans="1:13">
      <c r="A173" s="301">
        <v>164</v>
      </c>
      <c r="B173" s="277" t="s">
        <v>273</v>
      </c>
      <c r="C173" s="277">
        <v>2145.6999999999998</v>
      </c>
      <c r="D173" s="279">
        <v>2129.0166666666669</v>
      </c>
      <c r="E173" s="279">
        <v>2098.1333333333337</v>
      </c>
      <c r="F173" s="279">
        <v>2050.5666666666666</v>
      </c>
      <c r="G173" s="279">
        <v>2019.6833333333334</v>
      </c>
      <c r="H173" s="279">
        <v>2176.5833333333339</v>
      </c>
      <c r="I173" s="279">
        <v>2207.4666666666672</v>
      </c>
      <c r="J173" s="279">
        <v>2255.0333333333342</v>
      </c>
      <c r="K173" s="277">
        <v>2159.9</v>
      </c>
      <c r="L173" s="277">
        <v>2081.4499999999998</v>
      </c>
      <c r="M173" s="277">
        <v>4.58826</v>
      </c>
    </row>
    <row r="174" spans="1:13">
      <c r="A174" s="301">
        <v>165</v>
      </c>
      <c r="B174" s="277" t="s">
        <v>164</v>
      </c>
      <c r="C174" s="277">
        <v>27.95</v>
      </c>
      <c r="D174" s="279">
        <v>27.866666666666664</v>
      </c>
      <c r="E174" s="279">
        <v>27.683333333333326</v>
      </c>
      <c r="F174" s="279">
        <v>27.416666666666664</v>
      </c>
      <c r="G174" s="279">
        <v>27.233333333333327</v>
      </c>
      <c r="H174" s="279">
        <v>28.133333333333326</v>
      </c>
      <c r="I174" s="279">
        <v>28.316666666666663</v>
      </c>
      <c r="J174" s="279">
        <v>28.583333333333325</v>
      </c>
      <c r="K174" s="277">
        <v>28.05</v>
      </c>
      <c r="L174" s="277">
        <v>27.6</v>
      </c>
      <c r="M174" s="277">
        <v>235.18959000000001</v>
      </c>
    </row>
    <row r="175" spans="1:13">
      <c r="A175" s="301">
        <v>166</v>
      </c>
      <c r="B175" s="277" t="s">
        <v>274</v>
      </c>
      <c r="C175" s="277">
        <v>363.9</v>
      </c>
      <c r="D175" s="279">
        <v>364.43333333333334</v>
      </c>
      <c r="E175" s="279">
        <v>361.7166666666667</v>
      </c>
      <c r="F175" s="279">
        <v>359.53333333333336</v>
      </c>
      <c r="G175" s="279">
        <v>356.81666666666672</v>
      </c>
      <c r="H175" s="279">
        <v>366.61666666666667</v>
      </c>
      <c r="I175" s="279">
        <v>369.33333333333326</v>
      </c>
      <c r="J175" s="279">
        <v>371.51666666666665</v>
      </c>
      <c r="K175" s="277">
        <v>367.15</v>
      </c>
      <c r="L175" s="277">
        <v>362.25</v>
      </c>
      <c r="M175" s="277">
        <v>1.01572</v>
      </c>
    </row>
    <row r="176" spans="1:13">
      <c r="A176" s="301">
        <v>167</v>
      </c>
      <c r="B176" s="277" t="s">
        <v>491</v>
      </c>
      <c r="C176" s="277">
        <v>804.25</v>
      </c>
      <c r="D176" s="279">
        <v>806.43333333333339</v>
      </c>
      <c r="E176" s="279">
        <v>799.86666666666679</v>
      </c>
      <c r="F176" s="279">
        <v>795.48333333333335</v>
      </c>
      <c r="G176" s="279">
        <v>788.91666666666674</v>
      </c>
      <c r="H176" s="279">
        <v>810.81666666666683</v>
      </c>
      <c r="I176" s="279">
        <v>817.38333333333344</v>
      </c>
      <c r="J176" s="279">
        <v>821.76666666666688</v>
      </c>
      <c r="K176" s="277">
        <v>813</v>
      </c>
      <c r="L176" s="277">
        <v>802.05</v>
      </c>
      <c r="M176" s="277">
        <v>0.68478000000000006</v>
      </c>
    </row>
    <row r="177" spans="1:13">
      <c r="A177" s="301">
        <v>168</v>
      </c>
      <c r="B177" s="277" t="s">
        <v>165</v>
      </c>
      <c r="C177" s="277">
        <v>159.75</v>
      </c>
      <c r="D177" s="279">
        <v>160.51666666666665</v>
      </c>
      <c r="E177" s="279">
        <v>158.6333333333333</v>
      </c>
      <c r="F177" s="279">
        <v>157.51666666666665</v>
      </c>
      <c r="G177" s="279">
        <v>155.6333333333333</v>
      </c>
      <c r="H177" s="279">
        <v>161.6333333333333</v>
      </c>
      <c r="I177" s="279">
        <v>163.51666666666662</v>
      </c>
      <c r="J177" s="279">
        <v>164.6333333333333</v>
      </c>
      <c r="K177" s="277">
        <v>162.4</v>
      </c>
      <c r="L177" s="277">
        <v>159.4</v>
      </c>
      <c r="M177" s="277">
        <v>105.7107</v>
      </c>
    </row>
    <row r="178" spans="1:13">
      <c r="A178" s="301">
        <v>169</v>
      </c>
      <c r="B178" s="277" t="s">
        <v>276</v>
      </c>
      <c r="C178" s="277">
        <v>258.05</v>
      </c>
      <c r="D178" s="279">
        <v>261.21666666666664</v>
      </c>
      <c r="E178" s="279">
        <v>251.43333333333328</v>
      </c>
      <c r="F178" s="279">
        <v>244.81666666666663</v>
      </c>
      <c r="G178" s="279">
        <v>235.03333333333327</v>
      </c>
      <c r="H178" s="279">
        <v>267.83333333333326</v>
      </c>
      <c r="I178" s="279">
        <v>277.61666666666667</v>
      </c>
      <c r="J178" s="279">
        <v>284.23333333333329</v>
      </c>
      <c r="K178" s="277">
        <v>271</v>
      </c>
      <c r="L178" s="277">
        <v>254.6</v>
      </c>
      <c r="M178" s="277">
        <v>10.98992</v>
      </c>
    </row>
    <row r="179" spans="1:13">
      <c r="A179" s="301">
        <v>170</v>
      </c>
      <c r="B179" s="277" t="s">
        <v>278</v>
      </c>
      <c r="C179" s="277">
        <v>413.25</v>
      </c>
      <c r="D179" s="279">
        <v>413.2833333333333</v>
      </c>
      <c r="E179" s="279">
        <v>402.16666666666663</v>
      </c>
      <c r="F179" s="279">
        <v>391.08333333333331</v>
      </c>
      <c r="G179" s="279">
        <v>379.96666666666664</v>
      </c>
      <c r="H179" s="279">
        <v>424.36666666666662</v>
      </c>
      <c r="I179" s="279">
        <v>435.48333333333329</v>
      </c>
      <c r="J179" s="279">
        <v>446.56666666666661</v>
      </c>
      <c r="K179" s="277">
        <v>424.4</v>
      </c>
      <c r="L179" s="277">
        <v>402.2</v>
      </c>
      <c r="M179" s="277">
        <v>0.80559999999999998</v>
      </c>
    </row>
    <row r="180" spans="1:13">
      <c r="A180" s="301">
        <v>171</v>
      </c>
      <c r="B180" s="277" t="s">
        <v>279</v>
      </c>
      <c r="C180" s="277">
        <v>446.1</v>
      </c>
      <c r="D180" s="279">
        <v>447.2833333333333</v>
      </c>
      <c r="E180" s="279">
        <v>443.81666666666661</v>
      </c>
      <c r="F180" s="279">
        <v>441.5333333333333</v>
      </c>
      <c r="G180" s="279">
        <v>438.06666666666661</v>
      </c>
      <c r="H180" s="279">
        <v>449.56666666666661</v>
      </c>
      <c r="I180" s="279">
        <v>453.0333333333333</v>
      </c>
      <c r="J180" s="279">
        <v>455.31666666666661</v>
      </c>
      <c r="K180" s="277">
        <v>450.75</v>
      </c>
      <c r="L180" s="277">
        <v>445</v>
      </c>
      <c r="M180" s="277">
        <v>0.39951999999999999</v>
      </c>
    </row>
    <row r="181" spans="1:13">
      <c r="A181" s="301">
        <v>172</v>
      </c>
      <c r="B181" s="277" t="s">
        <v>167</v>
      </c>
      <c r="C181" s="277">
        <v>784.75</v>
      </c>
      <c r="D181" s="279">
        <v>781.58333333333337</v>
      </c>
      <c r="E181" s="279">
        <v>775.16666666666674</v>
      </c>
      <c r="F181" s="279">
        <v>765.58333333333337</v>
      </c>
      <c r="G181" s="279">
        <v>759.16666666666674</v>
      </c>
      <c r="H181" s="279">
        <v>791.16666666666674</v>
      </c>
      <c r="I181" s="279">
        <v>797.58333333333348</v>
      </c>
      <c r="J181" s="279">
        <v>807.16666666666674</v>
      </c>
      <c r="K181" s="277">
        <v>788</v>
      </c>
      <c r="L181" s="277">
        <v>772</v>
      </c>
      <c r="M181" s="277">
        <v>4.7729600000000003</v>
      </c>
    </row>
    <row r="182" spans="1:13">
      <c r="A182" s="301">
        <v>173</v>
      </c>
      <c r="B182" s="277" t="s">
        <v>168</v>
      </c>
      <c r="C182" s="277">
        <v>178.85</v>
      </c>
      <c r="D182" s="279">
        <v>177.41666666666666</v>
      </c>
      <c r="E182" s="279">
        <v>173.93333333333331</v>
      </c>
      <c r="F182" s="279">
        <v>169.01666666666665</v>
      </c>
      <c r="G182" s="279">
        <v>165.5333333333333</v>
      </c>
      <c r="H182" s="279">
        <v>182.33333333333331</v>
      </c>
      <c r="I182" s="279">
        <v>185.81666666666666</v>
      </c>
      <c r="J182" s="279">
        <v>190.73333333333332</v>
      </c>
      <c r="K182" s="277">
        <v>180.9</v>
      </c>
      <c r="L182" s="277">
        <v>172.5</v>
      </c>
      <c r="M182" s="277">
        <v>210.8159</v>
      </c>
    </row>
    <row r="183" spans="1:13">
      <c r="A183" s="301">
        <v>174</v>
      </c>
      <c r="B183" s="277" t="s">
        <v>169</v>
      </c>
      <c r="C183" s="277">
        <v>96</v>
      </c>
      <c r="D183" s="279">
        <v>95.333333333333329</v>
      </c>
      <c r="E183" s="279">
        <v>94.266666666666652</v>
      </c>
      <c r="F183" s="279">
        <v>92.533333333333317</v>
      </c>
      <c r="G183" s="279">
        <v>91.46666666666664</v>
      </c>
      <c r="H183" s="279">
        <v>97.066666666666663</v>
      </c>
      <c r="I183" s="279">
        <v>98.133333333333354</v>
      </c>
      <c r="J183" s="279">
        <v>99.866666666666674</v>
      </c>
      <c r="K183" s="277">
        <v>96.4</v>
      </c>
      <c r="L183" s="277">
        <v>93.6</v>
      </c>
      <c r="M183" s="277">
        <v>39.615769999999998</v>
      </c>
    </row>
    <row r="184" spans="1:13">
      <c r="A184" s="301">
        <v>175</v>
      </c>
      <c r="B184" s="277" t="s">
        <v>170</v>
      </c>
      <c r="C184" s="277">
        <v>2176.1999999999998</v>
      </c>
      <c r="D184" s="279">
        <v>2186.6833333333329</v>
      </c>
      <c r="E184" s="279">
        <v>2144.6666666666661</v>
      </c>
      <c r="F184" s="279">
        <v>2113.1333333333332</v>
      </c>
      <c r="G184" s="279">
        <v>2071.1166666666663</v>
      </c>
      <c r="H184" s="279">
        <v>2218.2166666666658</v>
      </c>
      <c r="I184" s="279">
        <v>2260.2333333333331</v>
      </c>
      <c r="J184" s="279">
        <v>2291.7666666666655</v>
      </c>
      <c r="K184" s="277">
        <v>2228.6999999999998</v>
      </c>
      <c r="L184" s="277">
        <v>2155.15</v>
      </c>
      <c r="M184" s="277">
        <v>143.99062000000001</v>
      </c>
    </row>
    <row r="185" spans="1:13">
      <c r="A185" s="301">
        <v>176</v>
      </c>
      <c r="B185" s="277" t="s">
        <v>171</v>
      </c>
      <c r="C185" s="277">
        <v>34.75</v>
      </c>
      <c r="D185" s="279">
        <v>34.6</v>
      </c>
      <c r="E185" s="279">
        <v>34.25</v>
      </c>
      <c r="F185" s="279">
        <v>33.75</v>
      </c>
      <c r="G185" s="279">
        <v>33.4</v>
      </c>
      <c r="H185" s="279">
        <v>35.1</v>
      </c>
      <c r="I185" s="279">
        <v>35.45000000000001</v>
      </c>
      <c r="J185" s="279">
        <v>35.950000000000003</v>
      </c>
      <c r="K185" s="277">
        <v>34.950000000000003</v>
      </c>
      <c r="L185" s="277">
        <v>34.1</v>
      </c>
      <c r="M185" s="277">
        <v>151.58180999999999</v>
      </c>
    </row>
    <row r="186" spans="1:13">
      <c r="A186" s="301">
        <v>177</v>
      </c>
      <c r="B186" s="277" t="s">
        <v>3523</v>
      </c>
      <c r="C186" s="277">
        <v>883.2</v>
      </c>
      <c r="D186" s="279">
        <v>882.43333333333339</v>
      </c>
      <c r="E186" s="279">
        <v>876.06666666666683</v>
      </c>
      <c r="F186" s="279">
        <v>868.93333333333339</v>
      </c>
      <c r="G186" s="279">
        <v>862.56666666666683</v>
      </c>
      <c r="H186" s="279">
        <v>889.56666666666683</v>
      </c>
      <c r="I186" s="279">
        <v>895.93333333333339</v>
      </c>
      <c r="J186" s="279">
        <v>903.06666666666683</v>
      </c>
      <c r="K186" s="277">
        <v>888.8</v>
      </c>
      <c r="L186" s="277">
        <v>875.3</v>
      </c>
      <c r="M186" s="277">
        <v>8.9550900000000002</v>
      </c>
    </row>
    <row r="187" spans="1:13">
      <c r="A187" s="301">
        <v>178</v>
      </c>
      <c r="B187" s="277" t="s">
        <v>280</v>
      </c>
      <c r="C187" s="277">
        <v>798.3</v>
      </c>
      <c r="D187" s="279">
        <v>800.61666666666667</v>
      </c>
      <c r="E187" s="279">
        <v>792.68333333333339</v>
      </c>
      <c r="F187" s="279">
        <v>787.06666666666672</v>
      </c>
      <c r="G187" s="279">
        <v>779.13333333333344</v>
      </c>
      <c r="H187" s="279">
        <v>806.23333333333335</v>
      </c>
      <c r="I187" s="279">
        <v>814.16666666666652</v>
      </c>
      <c r="J187" s="279">
        <v>819.7833333333333</v>
      </c>
      <c r="K187" s="277">
        <v>808.55</v>
      </c>
      <c r="L187" s="277">
        <v>795</v>
      </c>
      <c r="M187" s="277">
        <v>6.6167800000000003</v>
      </c>
    </row>
    <row r="188" spans="1:13">
      <c r="A188" s="301">
        <v>179</v>
      </c>
      <c r="B188" s="277" t="s">
        <v>172</v>
      </c>
      <c r="C188" s="277">
        <v>204</v>
      </c>
      <c r="D188" s="279">
        <v>201.55000000000004</v>
      </c>
      <c r="E188" s="279">
        <v>198.50000000000009</v>
      </c>
      <c r="F188" s="279">
        <v>193.00000000000006</v>
      </c>
      <c r="G188" s="279">
        <v>189.9500000000001</v>
      </c>
      <c r="H188" s="279">
        <v>207.05000000000007</v>
      </c>
      <c r="I188" s="279">
        <v>210.10000000000002</v>
      </c>
      <c r="J188" s="279">
        <v>215.60000000000005</v>
      </c>
      <c r="K188" s="277">
        <v>204.6</v>
      </c>
      <c r="L188" s="277">
        <v>196.05</v>
      </c>
      <c r="M188" s="277">
        <v>602.23657000000003</v>
      </c>
    </row>
    <row r="189" spans="1:13">
      <c r="A189" s="301">
        <v>180</v>
      </c>
      <c r="B189" s="277" t="s">
        <v>173</v>
      </c>
      <c r="C189" s="277">
        <v>21102.25</v>
      </c>
      <c r="D189" s="279">
        <v>21174.783333333333</v>
      </c>
      <c r="E189" s="279">
        <v>20949.566666666666</v>
      </c>
      <c r="F189" s="279">
        <v>20796.883333333331</v>
      </c>
      <c r="G189" s="279">
        <v>20571.666666666664</v>
      </c>
      <c r="H189" s="279">
        <v>21327.466666666667</v>
      </c>
      <c r="I189" s="279">
        <v>21552.683333333334</v>
      </c>
      <c r="J189" s="279">
        <v>21705.366666666669</v>
      </c>
      <c r="K189" s="277">
        <v>21400</v>
      </c>
      <c r="L189" s="277">
        <v>21022.1</v>
      </c>
      <c r="M189" s="277">
        <v>0.48531999999999997</v>
      </c>
    </row>
    <row r="190" spans="1:13">
      <c r="A190" s="301">
        <v>181</v>
      </c>
      <c r="B190" s="277" t="s">
        <v>174</v>
      </c>
      <c r="C190" s="277">
        <v>1276.75</v>
      </c>
      <c r="D190" s="279">
        <v>1272.1499999999999</v>
      </c>
      <c r="E190" s="279">
        <v>1261.2999999999997</v>
      </c>
      <c r="F190" s="279">
        <v>1245.8499999999999</v>
      </c>
      <c r="G190" s="279">
        <v>1234.9999999999998</v>
      </c>
      <c r="H190" s="279">
        <v>1287.5999999999997</v>
      </c>
      <c r="I190" s="279">
        <v>1298.4499999999996</v>
      </c>
      <c r="J190" s="279">
        <v>1313.8999999999996</v>
      </c>
      <c r="K190" s="277">
        <v>1283</v>
      </c>
      <c r="L190" s="277">
        <v>1256.7</v>
      </c>
      <c r="M190" s="277">
        <v>3.6829200000000002</v>
      </c>
    </row>
    <row r="191" spans="1:13">
      <c r="A191" s="301">
        <v>182</v>
      </c>
      <c r="B191" s="277" t="s">
        <v>175</v>
      </c>
      <c r="C191" s="277">
        <v>4450.6499999999996</v>
      </c>
      <c r="D191" s="279">
        <v>4455.8833333333332</v>
      </c>
      <c r="E191" s="279">
        <v>4386.7666666666664</v>
      </c>
      <c r="F191" s="279">
        <v>4322.8833333333332</v>
      </c>
      <c r="G191" s="279">
        <v>4253.7666666666664</v>
      </c>
      <c r="H191" s="279">
        <v>4519.7666666666664</v>
      </c>
      <c r="I191" s="279">
        <v>4588.8833333333332</v>
      </c>
      <c r="J191" s="279">
        <v>4652.7666666666664</v>
      </c>
      <c r="K191" s="277">
        <v>4525</v>
      </c>
      <c r="L191" s="277">
        <v>4392</v>
      </c>
      <c r="M191" s="277">
        <v>2.9329000000000001</v>
      </c>
    </row>
    <row r="192" spans="1:13">
      <c r="A192" s="301">
        <v>183</v>
      </c>
      <c r="B192" s="277" t="s">
        <v>176</v>
      </c>
      <c r="C192" s="277">
        <v>657.75</v>
      </c>
      <c r="D192" s="279">
        <v>655.61666666666667</v>
      </c>
      <c r="E192" s="279">
        <v>646.33333333333337</v>
      </c>
      <c r="F192" s="279">
        <v>634.91666666666674</v>
      </c>
      <c r="G192" s="279">
        <v>625.63333333333344</v>
      </c>
      <c r="H192" s="279">
        <v>667.0333333333333</v>
      </c>
      <c r="I192" s="279">
        <v>676.31666666666661</v>
      </c>
      <c r="J192" s="279">
        <v>687.73333333333323</v>
      </c>
      <c r="K192" s="277">
        <v>664.9</v>
      </c>
      <c r="L192" s="277">
        <v>644.20000000000005</v>
      </c>
      <c r="M192" s="277">
        <v>25.5261</v>
      </c>
    </row>
    <row r="193" spans="1:13">
      <c r="A193" s="301">
        <v>184</v>
      </c>
      <c r="B193" s="277" t="s">
        <v>178</v>
      </c>
      <c r="C193" s="277">
        <v>483.65</v>
      </c>
      <c r="D193" s="279">
        <v>485.14999999999992</v>
      </c>
      <c r="E193" s="279">
        <v>479.39999999999986</v>
      </c>
      <c r="F193" s="279">
        <v>475.14999999999992</v>
      </c>
      <c r="G193" s="279">
        <v>469.39999999999986</v>
      </c>
      <c r="H193" s="279">
        <v>489.39999999999986</v>
      </c>
      <c r="I193" s="279">
        <v>495.15</v>
      </c>
      <c r="J193" s="279">
        <v>499.39999999999986</v>
      </c>
      <c r="K193" s="277">
        <v>490.9</v>
      </c>
      <c r="L193" s="277">
        <v>480.9</v>
      </c>
      <c r="M193" s="277">
        <v>51.588760000000001</v>
      </c>
    </row>
    <row r="194" spans="1:13">
      <c r="A194" s="301">
        <v>185</v>
      </c>
      <c r="B194" s="277" t="s">
        <v>179</v>
      </c>
      <c r="C194" s="277">
        <v>427</v>
      </c>
      <c r="D194" s="279">
        <v>430.7833333333333</v>
      </c>
      <c r="E194" s="279">
        <v>421.21666666666658</v>
      </c>
      <c r="F194" s="279">
        <v>415.43333333333328</v>
      </c>
      <c r="G194" s="279">
        <v>405.86666666666656</v>
      </c>
      <c r="H194" s="279">
        <v>436.56666666666661</v>
      </c>
      <c r="I194" s="279">
        <v>446.13333333333333</v>
      </c>
      <c r="J194" s="279">
        <v>451.91666666666663</v>
      </c>
      <c r="K194" s="277">
        <v>440.35</v>
      </c>
      <c r="L194" s="277">
        <v>425</v>
      </c>
      <c r="M194" s="277">
        <v>11.42972</v>
      </c>
    </row>
    <row r="195" spans="1:13">
      <c r="A195" s="301">
        <v>186</v>
      </c>
      <c r="B195" s="277" t="s">
        <v>282</v>
      </c>
      <c r="C195" s="277">
        <v>554.95000000000005</v>
      </c>
      <c r="D195" s="279">
        <v>555.5</v>
      </c>
      <c r="E195" s="279">
        <v>551.04999999999995</v>
      </c>
      <c r="F195" s="279">
        <v>547.15</v>
      </c>
      <c r="G195" s="279">
        <v>542.69999999999993</v>
      </c>
      <c r="H195" s="279">
        <v>559.4</v>
      </c>
      <c r="I195" s="279">
        <v>563.85</v>
      </c>
      <c r="J195" s="279">
        <v>567.75</v>
      </c>
      <c r="K195" s="277">
        <v>559.95000000000005</v>
      </c>
      <c r="L195" s="277">
        <v>551.6</v>
      </c>
      <c r="M195" s="277">
        <v>2.6908599999999998</v>
      </c>
    </row>
    <row r="196" spans="1:13">
      <c r="A196" s="301">
        <v>187</v>
      </c>
      <c r="B196" s="277" t="s">
        <v>3464</v>
      </c>
      <c r="C196" s="277">
        <v>475.85</v>
      </c>
      <c r="D196" s="279">
        <v>477.38333333333338</v>
      </c>
      <c r="E196" s="279">
        <v>470.51666666666677</v>
      </c>
      <c r="F196" s="279">
        <v>465.18333333333339</v>
      </c>
      <c r="G196" s="279">
        <v>458.31666666666678</v>
      </c>
      <c r="H196" s="279">
        <v>482.71666666666675</v>
      </c>
      <c r="I196" s="279">
        <v>489.58333333333343</v>
      </c>
      <c r="J196" s="279">
        <v>494.91666666666674</v>
      </c>
      <c r="K196" s="277">
        <v>484.25</v>
      </c>
      <c r="L196" s="277">
        <v>472.05</v>
      </c>
      <c r="M196" s="277">
        <v>31.620819999999998</v>
      </c>
    </row>
    <row r="197" spans="1:13">
      <c r="A197" s="301">
        <v>188</v>
      </c>
      <c r="B197" s="268" t="s">
        <v>183</v>
      </c>
      <c r="C197" s="268">
        <v>128.25</v>
      </c>
      <c r="D197" s="308">
        <v>128.81666666666666</v>
      </c>
      <c r="E197" s="308">
        <v>127.23333333333332</v>
      </c>
      <c r="F197" s="308">
        <v>126.21666666666665</v>
      </c>
      <c r="G197" s="308">
        <v>124.63333333333331</v>
      </c>
      <c r="H197" s="308">
        <v>129.83333333333331</v>
      </c>
      <c r="I197" s="308">
        <v>131.41666666666669</v>
      </c>
      <c r="J197" s="308">
        <v>132.43333333333334</v>
      </c>
      <c r="K197" s="268">
        <v>130.4</v>
      </c>
      <c r="L197" s="268">
        <v>127.8</v>
      </c>
      <c r="M197" s="268">
        <v>331.61414000000002</v>
      </c>
    </row>
    <row r="198" spans="1:13">
      <c r="A198" s="301">
        <v>189</v>
      </c>
      <c r="B198" s="268" t="s">
        <v>185</v>
      </c>
      <c r="C198" s="268">
        <v>55.2</v>
      </c>
      <c r="D198" s="308">
        <v>54.883333333333333</v>
      </c>
      <c r="E198" s="308">
        <v>54.216666666666669</v>
      </c>
      <c r="F198" s="308">
        <v>53.233333333333334</v>
      </c>
      <c r="G198" s="308">
        <v>52.56666666666667</v>
      </c>
      <c r="H198" s="308">
        <v>55.866666666666667</v>
      </c>
      <c r="I198" s="308">
        <v>56.533333333333339</v>
      </c>
      <c r="J198" s="308">
        <v>57.516666666666666</v>
      </c>
      <c r="K198" s="268">
        <v>55.55</v>
      </c>
      <c r="L198" s="268">
        <v>53.9</v>
      </c>
      <c r="M198" s="268">
        <v>188.75641999999999</v>
      </c>
    </row>
    <row r="199" spans="1:13">
      <c r="A199" s="301">
        <v>190</v>
      </c>
      <c r="B199" s="268" t="s">
        <v>186</v>
      </c>
      <c r="C199" s="268">
        <v>395.5</v>
      </c>
      <c r="D199" s="308">
        <v>395.76666666666665</v>
      </c>
      <c r="E199" s="308">
        <v>391.5333333333333</v>
      </c>
      <c r="F199" s="308">
        <v>387.56666666666666</v>
      </c>
      <c r="G199" s="308">
        <v>383.33333333333331</v>
      </c>
      <c r="H199" s="308">
        <v>399.73333333333329</v>
      </c>
      <c r="I199" s="308">
        <v>403.96666666666664</v>
      </c>
      <c r="J199" s="308">
        <v>407.93333333333328</v>
      </c>
      <c r="K199" s="268">
        <v>400</v>
      </c>
      <c r="L199" s="268">
        <v>391.8</v>
      </c>
      <c r="M199" s="268">
        <v>147.29993999999999</v>
      </c>
    </row>
    <row r="200" spans="1:13">
      <c r="A200" s="301">
        <v>191</v>
      </c>
      <c r="B200" s="268" t="s">
        <v>187</v>
      </c>
      <c r="C200" s="268">
        <v>2711.55</v>
      </c>
      <c r="D200" s="308">
        <v>2730.7166666666667</v>
      </c>
      <c r="E200" s="308">
        <v>2687.4333333333334</v>
      </c>
      <c r="F200" s="308">
        <v>2663.3166666666666</v>
      </c>
      <c r="G200" s="308">
        <v>2620.0333333333333</v>
      </c>
      <c r="H200" s="308">
        <v>2754.8333333333335</v>
      </c>
      <c r="I200" s="308">
        <v>2798.1166666666672</v>
      </c>
      <c r="J200" s="308">
        <v>2822.2333333333336</v>
      </c>
      <c r="K200" s="268">
        <v>2774</v>
      </c>
      <c r="L200" s="268">
        <v>2706.6</v>
      </c>
      <c r="M200" s="268">
        <v>33.31194</v>
      </c>
    </row>
    <row r="201" spans="1:13">
      <c r="A201" s="301">
        <v>192</v>
      </c>
      <c r="B201" s="268" t="s">
        <v>188</v>
      </c>
      <c r="C201" s="268">
        <v>824.15</v>
      </c>
      <c r="D201" s="308">
        <v>826.11666666666667</v>
      </c>
      <c r="E201" s="308">
        <v>815.63333333333333</v>
      </c>
      <c r="F201" s="308">
        <v>807.11666666666667</v>
      </c>
      <c r="G201" s="308">
        <v>796.63333333333333</v>
      </c>
      <c r="H201" s="308">
        <v>834.63333333333333</v>
      </c>
      <c r="I201" s="308">
        <v>845.11666666666667</v>
      </c>
      <c r="J201" s="308">
        <v>853.63333333333333</v>
      </c>
      <c r="K201" s="268">
        <v>836.6</v>
      </c>
      <c r="L201" s="268">
        <v>817.6</v>
      </c>
      <c r="M201" s="268">
        <v>45.588790000000003</v>
      </c>
    </row>
    <row r="202" spans="1:13">
      <c r="A202" s="301">
        <v>193</v>
      </c>
      <c r="B202" s="268" t="s">
        <v>189</v>
      </c>
      <c r="C202" s="268">
        <v>1228.8</v>
      </c>
      <c r="D202" s="308">
        <v>1225.4999999999998</v>
      </c>
      <c r="E202" s="308">
        <v>1216.3999999999996</v>
      </c>
      <c r="F202" s="308">
        <v>1203.9999999999998</v>
      </c>
      <c r="G202" s="308">
        <v>1194.8999999999996</v>
      </c>
      <c r="H202" s="308">
        <v>1237.8999999999996</v>
      </c>
      <c r="I202" s="308">
        <v>1246.9999999999995</v>
      </c>
      <c r="J202" s="308">
        <v>1259.3999999999996</v>
      </c>
      <c r="K202" s="268">
        <v>1234.5999999999999</v>
      </c>
      <c r="L202" s="268">
        <v>1213.0999999999999</v>
      </c>
      <c r="M202" s="268">
        <v>16.069790000000001</v>
      </c>
    </row>
    <row r="203" spans="1:13">
      <c r="A203" s="301">
        <v>194</v>
      </c>
      <c r="B203" s="268" t="s">
        <v>190</v>
      </c>
      <c r="C203" s="268">
        <v>2673.1</v>
      </c>
      <c r="D203" s="308">
        <v>2693.1</v>
      </c>
      <c r="E203" s="308">
        <v>2642.2</v>
      </c>
      <c r="F203" s="308">
        <v>2611.2999999999997</v>
      </c>
      <c r="G203" s="308">
        <v>2560.3999999999996</v>
      </c>
      <c r="H203" s="308">
        <v>2724</v>
      </c>
      <c r="I203" s="308">
        <v>2774.9000000000005</v>
      </c>
      <c r="J203" s="308">
        <v>2805.8</v>
      </c>
      <c r="K203" s="268">
        <v>2744</v>
      </c>
      <c r="L203" s="268">
        <v>2662.2</v>
      </c>
      <c r="M203" s="268">
        <v>3.8730199999999999</v>
      </c>
    </row>
    <row r="204" spans="1:13">
      <c r="A204" s="301">
        <v>195</v>
      </c>
      <c r="B204" s="268" t="s">
        <v>191</v>
      </c>
      <c r="C204" s="268">
        <v>304.2</v>
      </c>
      <c r="D204" s="308">
        <v>304</v>
      </c>
      <c r="E204" s="308">
        <v>301.7</v>
      </c>
      <c r="F204" s="308">
        <v>299.2</v>
      </c>
      <c r="G204" s="308">
        <v>296.89999999999998</v>
      </c>
      <c r="H204" s="308">
        <v>306.5</v>
      </c>
      <c r="I204" s="308">
        <v>308.79999999999995</v>
      </c>
      <c r="J204" s="308">
        <v>311.3</v>
      </c>
      <c r="K204" s="268">
        <v>306.3</v>
      </c>
      <c r="L204" s="268">
        <v>301.5</v>
      </c>
      <c r="M204" s="268">
        <v>6.1743100000000002</v>
      </c>
    </row>
    <row r="205" spans="1:13">
      <c r="A205" s="301">
        <v>196</v>
      </c>
      <c r="B205" s="268" t="s">
        <v>550</v>
      </c>
      <c r="C205" s="268">
        <v>646.5</v>
      </c>
      <c r="D205" s="308">
        <v>652.43333333333328</v>
      </c>
      <c r="E205" s="308">
        <v>636.36666666666656</v>
      </c>
      <c r="F205" s="308">
        <v>626.23333333333323</v>
      </c>
      <c r="G205" s="308">
        <v>610.16666666666652</v>
      </c>
      <c r="H205" s="308">
        <v>662.56666666666661</v>
      </c>
      <c r="I205" s="308">
        <v>678.63333333333344</v>
      </c>
      <c r="J205" s="308">
        <v>688.76666666666665</v>
      </c>
      <c r="K205" s="268">
        <v>668.5</v>
      </c>
      <c r="L205" s="268">
        <v>642.29999999999995</v>
      </c>
      <c r="M205" s="268">
        <v>1.39154</v>
      </c>
    </row>
    <row r="206" spans="1:13">
      <c r="A206" s="301">
        <v>197</v>
      </c>
      <c r="B206" s="268" t="s">
        <v>192</v>
      </c>
      <c r="C206" s="268">
        <v>454.85</v>
      </c>
      <c r="D206" s="308">
        <v>457.90000000000003</v>
      </c>
      <c r="E206" s="308">
        <v>447.90000000000009</v>
      </c>
      <c r="F206" s="308">
        <v>440.95000000000005</v>
      </c>
      <c r="G206" s="308">
        <v>430.9500000000001</v>
      </c>
      <c r="H206" s="308">
        <v>464.85000000000008</v>
      </c>
      <c r="I206" s="308">
        <v>474.84999999999997</v>
      </c>
      <c r="J206" s="308">
        <v>481.80000000000007</v>
      </c>
      <c r="K206" s="268">
        <v>467.9</v>
      </c>
      <c r="L206" s="268">
        <v>450.95</v>
      </c>
      <c r="M206" s="268">
        <v>15.27861</v>
      </c>
    </row>
    <row r="207" spans="1:13">
      <c r="A207" s="301">
        <v>198</v>
      </c>
      <c r="B207" s="268" t="s">
        <v>193</v>
      </c>
      <c r="C207" s="268">
        <v>965.7</v>
      </c>
      <c r="D207" s="308">
        <v>970.44999999999993</v>
      </c>
      <c r="E207" s="308">
        <v>951.99999999999989</v>
      </c>
      <c r="F207" s="308">
        <v>938.3</v>
      </c>
      <c r="G207" s="308">
        <v>919.84999999999991</v>
      </c>
      <c r="H207" s="308">
        <v>984.14999999999986</v>
      </c>
      <c r="I207" s="308">
        <v>1002.5999999999999</v>
      </c>
      <c r="J207" s="308">
        <v>1016.2999999999998</v>
      </c>
      <c r="K207" s="268">
        <v>988.9</v>
      </c>
      <c r="L207" s="268">
        <v>956.75</v>
      </c>
      <c r="M207" s="268">
        <v>5.8290300000000004</v>
      </c>
    </row>
    <row r="208" spans="1:13">
      <c r="A208" s="301">
        <v>199</v>
      </c>
      <c r="B208" s="268" t="s">
        <v>195</v>
      </c>
      <c r="C208" s="268">
        <v>4514.6000000000004</v>
      </c>
      <c r="D208" s="308">
        <v>4509.4833333333336</v>
      </c>
      <c r="E208" s="308">
        <v>4469.9666666666672</v>
      </c>
      <c r="F208" s="308">
        <v>4425.3333333333339</v>
      </c>
      <c r="G208" s="308">
        <v>4385.8166666666675</v>
      </c>
      <c r="H208" s="308">
        <v>4554.1166666666668</v>
      </c>
      <c r="I208" s="308">
        <v>4593.6333333333332</v>
      </c>
      <c r="J208" s="308">
        <v>4638.2666666666664</v>
      </c>
      <c r="K208" s="268">
        <v>4549</v>
      </c>
      <c r="L208" s="268">
        <v>4464.8500000000004</v>
      </c>
      <c r="M208" s="268">
        <v>6.3637600000000001</v>
      </c>
    </row>
    <row r="209" spans="1:13">
      <c r="A209" s="301">
        <v>200</v>
      </c>
      <c r="B209" s="268" t="s">
        <v>196</v>
      </c>
      <c r="C209" s="268">
        <v>23.8</v>
      </c>
      <c r="D209" s="308">
        <v>23.666666666666668</v>
      </c>
      <c r="E209" s="308">
        <v>23.383333333333336</v>
      </c>
      <c r="F209" s="308">
        <v>22.966666666666669</v>
      </c>
      <c r="G209" s="308">
        <v>22.683333333333337</v>
      </c>
      <c r="H209" s="308">
        <v>24.083333333333336</v>
      </c>
      <c r="I209" s="308">
        <v>24.366666666666667</v>
      </c>
      <c r="J209" s="308">
        <v>24.783333333333335</v>
      </c>
      <c r="K209" s="268">
        <v>23.95</v>
      </c>
      <c r="L209" s="268">
        <v>23.25</v>
      </c>
      <c r="M209" s="268">
        <v>32.545520000000003</v>
      </c>
    </row>
    <row r="210" spans="1:13">
      <c r="A210" s="301">
        <v>201</v>
      </c>
      <c r="B210" s="268" t="s">
        <v>197</v>
      </c>
      <c r="C210" s="268">
        <v>463.45</v>
      </c>
      <c r="D210" s="308">
        <v>461.91666666666669</v>
      </c>
      <c r="E210" s="308">
        <v>449.03333333333336</v>
      </c>
      <c r="F210" s="308">
        <v>434.61666666666667</v>
      </c>
      <c r="G210" s="308">
        <v>421.73333333333335</v>
      </c>
      <c r="H210" s="308">
        <v>476.33333333333337</v>
      </c>
      <c r="I210" s="308">
        <v>489.2166666666667</v>
      </c>
      <c r="J210" s="308">
        <v>503.63333333333338</v>
      </c>
      <c r="K210" s="268">
        <v>474.8</v>
      </c>
      <c r="L210" s="268">
        <v>447.5</v>
      </c>
      <c r="M210" s="268">
        <v>131.96082999999999</v>
      </c>
    </row>
    <row r="211" spans="1:13">
      <c r="A211" s="301">
        <v>202</v>
      </c>
      <c r="B211" s="268" t="s">
        <v>563</v>
      </c>
      <c r="C211" s="268">
        <v>679.6</v>
      </c>
      <c r="D211" s="308">
        <v>682.63333333333333</v>
      </c>
      <c r="E211" s="308">
        <v>673.66666666666663</v>
      </c>
      <c r="F211" s="308">
        <v>667.73333333333335</v>
      </c>
      <c r="G211" s="308">
        <v>658.76666666666665</v>
      </c>
      <c r="H211" s="308">
        <v>688.56666666666661</v>
      </c>
      <c r="I211" s="308">
        <v>697.5333333333333</v>
      </c>
      <c r="J211" s="308">
        <v>703.46666666666658</v>
      </c>
      <c r="K211" s="268">
        <v>691.6</v>
      </c>
      <c r="L211" s="268">
        <v>676.7</v>
      </c>
      <c r="M211" s="268">
        <v>4.9946999999999999</v>
      </c>
    </row>
    <row r="212" spans="1:13">
      <c r="A212" s="301">
        <v>203</v>
      </c>
      <c r="B212" s="268" t="s">
        <v>284</v>
      </c>
      <c r="C212" s="268">
        <v>167.25</v>
      </c>
      <c r="D212" s="308">
        <v>167.31666666666666</v>
      </c>
      <c r="E212" s="308">
        <v>165.93333333333334</v>
      </c>
      <c r="F212" s="308">
        <v>164.61666666666667</v>
      </c>
      <c r="G212" s="308">
        <v>163.23333333333335</v>
      </c>
      <c r="H212" s="308">
        <v>168.63333333333333</v>
      </c>
      <c r="I212" s="308">
        <v>170.01666666666665</v>
      </c>
      <c r="J212" s="308">
        <v>171.33333333333331</v>
      </c>
      <c r="K212" s="268">
        <v>168.7</v>
      </c>
      <c r="L212" s="268">
        <v>166</v>
      </c>
      <c r="M212" s="268">
        <v>2.8352200000000001</v>
      </c>
    </row>
    <row r="213" spans="1:13">
      <c r="A213" s="301">
        <v>204</v>
      </c>
      <c r="B213" s="268" t="s">
        <v>199</v>
      </c>
      <c r="C213" s="268">
        <v>688.65</v>
      </c>
      <c r="D213" s="308">
        <v>694.0333333333333</v>
      </c>
      <c r="E213" s="308">
        <v>680.01666666666665</v>
      </c>
      <c r="F213" s="308">
        <v>671.38333333333333</v>
      </c>
      <c r="G213" s="308">
        <v>657.36666666666667</v>
      </c>
      <c r="H213" s="308">
        <v>702.66666666666663</v>
      </c>
      <c r="I213" s="308">
        <v>716.68333333333328</v>
      </c>
      <c r="J213" s="308">
        <v>725.31666666666661</v>
      </c>
      <c r="K213" s="268">
        <v>708.05</v>
      </c>
      <c r="L213" s="268">
        <v>685.4</v>
      </c>
      <c r="M213" s="268">
        <v>55.419620000000002</v>
      </c>
    </row>
    <row r="214" spans="1:13">
      <c r="A214" s="301">
        <v>205</v>
      </c>
      <c r="B214" s="268" t="s">
        <v>569</v>
      </c>
      <c r="C214" s="268">
        <v>2057.65</v>
      </c>
      <c r="D214" s="308">
        <v>2074.65</v>
      </c>
      <c r="E214" s="308">
        <v>2034.3000000000002</v>
      </c>
      <c r="F214" s="308">
        <v>2010.9500000000003</v>
      </c>
      <c r="G214" s="308">
        <v>1970.6000000000004</v>
      </c>
      <c r="H214" s="308">
        <v>2098</v>
      </c>
      <c r="I214" s="308">
        <v>2138.3499999999995</v>
      </c>
      <c r="J214" s="308">
        <v>2161.6999999999998</v>
      </c>
      <c r="K214" s="268">
        <v>2115</v>
      </c>
      <c r="L214" s="268">
        <v>2051.3000000000002</v>
      </c>
      <c r="M214" s="268">
        <v>0.48721999999999999</v>
      </c>
    </row>
    <row r="215" spans="1:13">
      <c r="A215" s="301">
        <v>206</v>
      </c>
      <c r="B215" s="268" t="s">
        <v>200</v>
      </c>
      <c r="C215" s="308">
        <v>343.2</v>
      </c>
      <c r="D215" s="308">
        <v>342.7833333333333</v>
      </c>
      <c r="E215" s="308">
        <v>339.06666666666661</v>
      </c>
      <c r="F215" s="308">
        <v>334.93333333333328</v>
      </c>
      <c r="G215" s="308">
        <v>331.21666666666658</v>
      </c>
      <c r="H215" s="308">
        <v>346.91666666666663</v>
      </c>
      <c r="I215" s="308">
        <v>350.63333333333333</v>
      </c>
      <c r="J215" s="308">
        <v>354.76666666666665</v>
      </c>
      <c r="K215" s="308">
        <v>346.5</v>
      </c>
      <c r="L215" s="308">
        <v>338.65</v>
      </c>
      <c r="M215" s="308">
        <v>128.48025999999999</v>
      </c>
    </row>
    <row r="216" spans="1:13">
      <c r="A216" s="301">
        <v>207</v>
      </c>
      <c r="B216" s="268" t="s">
        <v>202</v>
      </c>
      <c r="C216" s="308">
        <v>174.2</v>
      </c>
      <c r="D216" s="308">
        <v>175.20000000000002</v>
      </c>
      <c r="E216" s="308">
        <v>172.50000000000003</v>
      </c>
      <c r="F216" s="308">
        <v>170.8</v>
      </c>
      <c r="G216" s="308">
        <v>168.10000000000002</v>
      </c>
      <c r="H216" s="308">
        <v>176.90000000000003</v>
      </c>
      <c r="I216" s="308">
        <v>179.60000000000002</v>
      </c>
      <c r="J216" s="308">
        <v>181.30000000000004</v>
      </c>
      <c r="K216" s="308">
        <v>177.9</v>
      </c>
      <c r="L216" s="308">
        <v>173.5</v>
      </c>
      <c r="M216" s="308">
        <v>206.56092000000001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1"/>
      <c r="B1" s="551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44124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48" t="s">
        <v>16</v>
      </c>
      <c r="B9" s="549" t="s">
        <v>18</v>
      </c>
      <c r="C9" s="547" t="s">
        <v>19</v>
      </c>
      <c r="D9" s="547" t="s">
        <v>20</v>
      </c>
      <c r="E9" s="547" t="s">
        <v>21</v>
      </c>
      <c r="F9" s="547"/>
      <c r="G9" s="547"/>
      <c r="H9" s="547" t="s">
        <v>22</v>
      </c>
      <c r="I9" s="547"/>
      <c r="J9" s="547"/>
      <c r="K9" s="274"/>
      <c r="L9" s="281"/>
      <c r="M9" s="282"/>
    </row>
    <row r="10" spans="1:15" ht="42.75" customHeight="1">
      <c r="A10" s="543"/>
      <c r="B10" s="545"/>
      <c r="C10" s="550" t="s">
        <v>23</v>
      </c>
      <c r="D10" s="550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18972.849999999999</v>
      </c>
      <c r="D11" s="279">
        <v>18890.95</v>
      </c>
      <c r="E11" s="279">
        <v>18781.900000000001</v>
      </c>
      <c r="F11" s="279">
        <v>18590.95</v>
      </c>
      <c r="G11" s="279">
        <v>18481.900000000001</v>
      </c>
      <c r="H11" s="279">
        <v>19081.900000000001</v>
      </c>
      <c r="I11" s="279">
        <v>19190.949999999997</v>
      </c>
      <c r="J11" s="279">
        <v>19381.900000000001</v>
      </c>
      <c r="K11" s="277">
        <v>19000</v>
      </c>
      <c r="L11" s="277">
        <v>18700</v>
      </c>
      <c r="M11" s="277">
        <v>2.342E-2</v>
      </c>
    </row>
    <row r="12" spans="1:15" ht="12" customHeight="1">
      <c r="A12" s="268">
        <v>2</v>
      </c>
      <c r="B12" s="277" t="s">
        <v>802</v>
      </c>
      <c r="C12" s="278">
        <v>974.35</v>
      </c>
      <c r="D12" s="279">
        <v>984.44999999999993</v>
      </c>
      <c r="E12" s="279">
        <v>961.99999999999989</v>
      </c>
      <c r="F12" s="279">
        <v>949.65</v>
      </c>
      <c r="G12" s="279">
        <v>927.19999999999993</v>
      </c>
      <c r="H12" s="279">
        <v>996.79999999999984</v>
      </c>
      <c r="I12" s="279">
        <v>1019.2499999999999</v>
      </c>
      <c r="J12" s="279">
        <v>1031.5999999999999</v>
      </c>
      <c r="K12" s="277">
        <v>1006.9</v>
      </c>
      <c r="L12" s="277">
        <v>972.1</v>
      </c>
      <c r="M12" s="277">
        <v>1.7913600000000001</v>
      </c>
    </row>
    <row r="13" spans="1:15" ht="12" customHeight="1">
      <c r="A13" s="268">
        <v>3</v>
      </c>
      <c r="B13" s="277" t="s">
        <v>294</v>
      </c>
      <c r="C13" s="278">
        <v>1500.55</v>
      </c>
      <c r="D13" s="279">
        <v>1497.2166666666665</v>
      </c>
      <c r="E13" s="279">
        <v>1454.4333333333329</v>
      </c>
      <c r="F13" s="279">
        <v>1408.3166666666664</v>
      </c>
      <c r="G13" s="279">
        <v>1365.5333333333328</v>
      </c>
      <c r="H13" s="279">
        <v>1543.333333333333</v>
      </c>
      <c r="I13" s="279">
        <v>1586.1166666666663</v>
      </c>
      <c r="J13" s="279">
        <v>1632.2333333333331</v>
      </c>
      <c r="K13" s="277">
        <v>1540</v>
      </c>
      <c r="L13" s="277">
        <v>1451.1</v>
      </c>
      <c r="M13" s="277">
        <v>0.17560000000000001</v>
      </c>
    </row>
    <row r="14" spans="1:15" ht="12" customHeight="1">
      <c r="A14" s="268">
        <v>4</v>
      </c>
      <c r="B14" s="277" t="s">
        <v>3119</v>
      </c>
      <c r="C14" s="278">
        <v>896.45</v>
      </c>
      <c r="D14" s="279">
        <v>884.63333333333321</v>
      </c>
      <c r="E14" s="279">
        <v>868.86666666666645</v>
      </c>
      <c r="F14" s="279">
        <v>841.28333333333319</v>
      </c>
      <c r="G14" s="279">
        <v>825.51666666666642</v>
      </c>
      <c r="H14" s="279">
        <v>912.21666666666647</v>
      </c>
      <c r="I14" s="279">
        <v>927.98333333333335</v>
      </c>
      <c r="J14" s="279">
        <v>955.56666666666649</v>
      </c>
      <c r="K14" s="277">
        <v>900.4</v>
      </c>
      <c r="L14" s="277">
        <v>857.05</v>
      </c>
      <c r="M14" s="277">
        <v>1.3007</v>
      </c>
    </row>
    <row r="15" spans="1:15" ht="12" customHeight="1">
      <c r="A15" s="268">
        <v>5</v>
      </c>
      <c r="B15" s="277" t="s">
        <v>295</v>
      </c>
      <c r="C15" s="278">
        <v>15808.35</v>
      </c>
      <c r="D15" s="279">
        <v>15912.016666666668</v>
      </c>
      <c r="E15" s="279">
        <v>15656.283333333336</v>
      </c>
      <c r="F15" s="279">
        <v>15504.216666666669</v>
      </c>
      <c r="G15" s="279">
        <v>15248.483333333337</v>
      </c>
      <c r="H15" s="279">
        <v>16064.083333333336</v>
      </c>
      <c r="I15" s="279">
        <v>16319.816666666669</v>
      </c>
      <c r="J15" s="279">
        <v>16471.883333333335</v>
      </c>
      <c r="K15" s="277">
        <v>16167.75</v>
      </c>
      <c r="L15" s="277">
        <v>15759.95</v>
      </c>
      <c r="M15" s="277">
        <v>8.0560000000000007E-2</v>
      </c>
    </row>
    <row r="16" spans="1:15" ht="12" customHeight="1">
      <c r="A16" s="268">
        <v>6</v>
      </c>
      <c r="B16" s="277" t="s">
        <v>227</v>
      </c>
      <c r="C16" s="278">
        <v>60.6</v>
      </c>
      <c r="D16" s="279">
        <v>60.6</v>
      </c>
      <c r="E16" s="279">
        <v>59.900000000000006</v>
      </c>
      <c r="F16" s="279">
        <v>59.2</v>
      </c>
      <c r="G16" s="279">
        <v>58.500000000000007</v>
      </c>
      <c r="H16" s="279">
        <v>61.300000000000004</v>
      </c>
      <c r="I16" s="279">
        <v>62.000000000000007</v>
      </c>
      <c r="J16" s="279">
        <v>62.7</v>
      </c>
      <c r="K16" s="277">
        <v>61.3</v>
      </c>
      <c r="L16" s="277">
        <v>59.9</v>
      </c>
      <c r="M16" s="277">
        <v>10.92177</v>
      </c>
    </row>
    <row r="17" spans="1:13" ht="12" customHeight="1">
      <c r="A17" s="268">
        <v>7</v>
      </c>
      <c r="B17" s="277" t="s">
        <v>228</v>
      </c>
      <c r="C17" s="278">
        <v>144.80000000000001</v>
      </c>
      <c r="D17" s="279">
        <v>142.85</v>
      </c>
      <c r="E17" s="279">
        <v>139.94999999999999</v>
      </c>
      <c r="F17" s="279">
        <v>135.1</v>
      </c>
      <c r="G17" s="279">
        <v>132.19999999999999</v>
      </c>
      <c r="H17" s="279">
        <v>147.69999999999999</v>
      </c>
      <c r="I17" s="279">
        <v>150.60000000000002</v>
      </c>
      <c r="J17" s="279">
        <v>155.44999999999999</v>
      </c>
      <c r="K17" s="277">
        <v>145.75</v>
      </c>
      <c r="L17" s="277">
        <v>138</v>
      </c>
      <c r="M17" s="277">
        <v>43.215110000000003</v>
      </c>
    </row>
    <row r="18" spans="1:13" ht="12" customHeight="1">
      <c r="A18" s="268">
        <v>8</v>
      </c>
      <c r="B18" s="277" t="s">
        <v>38</v>
      </c>
      <c r="C18" s="278">
        <v>1562.65</v>
      </c>
      <c r="D18" s="279">
        <v>1558.6166666666668</v>
      </c>
      <c r="E18" s="279">
        <v>1542.2333333333336</v>
      </c>
      <c r="F18" s="279">
        <v>1521.8166666666668</v>
      </c>
      <c r="G18" s="279">
        <v>1505.4333333333336</v>
      </c>
      <c r="H18" s="279">
        <v>1579.0333333333335</v>
      </c>
      <c r="I18" s="279">
        <v>1595.4166666666667</v>
      </c>
      <c r="J18" s="279">
        <v>1615.8333333333335</v>
      </c>
      <c r="K18" s="277">
        <v>1575</v>
      </c>
      <c r="L18" s="277">
        <v>1538.2</v>
      </c>
      <c r="M18" s="277">
        <v>16.43909</v>
      </c>
    </row>
    <row r="19" spans="1:13" ht="12" customHeight="1">
      <c r="A19" s="268">
        <v>9</v>
      </c>
      <c r="B19" s="277" t="s">
        <v>296</v>
      </c>
      <c r="C19" s="278">
        <v>185.9</v>
      </c>
      <c r="D19" s="279">
        <v>185.73333333333335</v>
      </c>
      <c r="E19" s="279">
        <v>182.51666666666671</v>
      </c>
      <c r="F19" s="279">
        <v>179.13333333333335</v>
      </c>
      <c r="G19" s="279">
        <v>175.91666666666671</v>
      </c>
      <c r="H19" s="279">
        <v>189.1166666666667</v>
      </c>
      <c r="I19" s="279">
        <v>192.33333333333334</v>
      </c>
      <c r="J19" s="279">
        <v>195.7166666666667</v>
      </c>
      <c r="K19" s="277">
        <v>188.95</v>
      </c>
      <c r="L19" s="277">
        <v>182.35</v>
      </c>
      <c r="M19" s="277">
        <v>12.08325</v>
      </c>
    </row>
    <row r="20" spans="1:13" ht="12" customHeight="1">
      <c r="A20" s="268">
        <v>10</v>
      </c>
      <c r="B20" s="277" t="s">
        <v>297</v>
      </c>
      <c r="C20" s="278">
        <v>702.8</v>
      </c>
      <c r="D20" s="279">
        <v>705.25</v>
      </c>
      <c r="E20" s="279">
        <v>692.55</v>
      </c>
      <c r="F20" s="279">
        <v>682.3</v>
      </c>
      <c r="G20" s="279">
        <v>669.59999999999991</v>
      </c>
      <c r="H20" s="279">
        <v>715.5</v>
      </c>
      <c r="I20" s="279">
        <v>728.2</v>
      </c>
      <c r="J20" s="279">
        <v>738.45</v>
      </c>
      <c r="K20" s="277">
        <v>717.95</v>
      </c>
      <c r="L20" s="277">
        <v>695</v>
      </c>
      <c r="M20" s="277">
        <v>3.1298300000000001</v>
      </c>
    </row>
    <row r="21" spans="1:13" ht="12" customHeight="1">
      <c r="A21" s="268">
        <v>11</v>
      </c>
      <c r="B21" s="277" t="s">
        <v>41</v>
      </c>
      <c r="C21" s="278">
        <v>347.55</v>
      </c>
      <c r="D21" s="279">
        <v>348.31666666666666</v>
      </c>
      <c r="E21" s="279">
        <v>344.0333333333333</v>
      </c>
      <c r="F21" s="279">
        <v>340.51666666666665</v>
      </c>
      <c r="G21" s="279">
        <v>336.23333333333329</v>
      </c>
      <c r="H21" s="279">
        <v>351.83333333333331</v>
      </c>
      <c r="I21" s="279">
        <v>356.11666666666673</v>
      </c>
      <c r="J21" s="279">
        <v>359.63333333333333</v>
      </c>
      <c r="K21" s="277">
        <v>352.6</v>
      </c>
      <c r="L21" s="277">
        <v>344.8</v>
      </c>
      <c r="M21" s="277">
        <v>21.819749999999999</v>
      </c>
    </row>
    <row r="22" spans="1:13" ht="12" customHeight="1">
      <c r="A22" s="268">
        <v>12</v>
      </c>
      <c r="B22" s="277" t="s">
        <v>43</v>
      </c>
      <c r="C22" s="278">
        <v>35.65</v>
      </c>
      <c r="D22" s="279">
        <v>35.766666666666666</v>
      </c>
      <c r="E22" s="279">
        <v>35.18333333333333</v>
      </c>
      <c r="F22" s="279">
        <v>34.716666666666661</v>
      </c>
      <c r="G22" s="279">
        <v>34.133333333333326</v>
      </c>
      <c r="H22" s="279">
        <v>36.233333333333334</v>
      </c>
      <c r="I22" s="279">
        <v>36.816666666666677</v>
      </c>
      <c r="J22" s="279">
        <v>37.283333333333339</v>
      </c>
      <c r="K22" s="277">
        <v>36.35</v>
      </c>
      <c r="L22" s="277">
        <v>35.299999999999997</v>
      </c>
      <c r="M22" s="277">
        <v>9.2387999999999995</v>
      </c>
    </row>
    <row r="23" spans="1:13">
      <c r="A23" s="268">
        <v>13</v>
      </c>
      <c r="B23" s="277" t="s">
        <v>298</v>
      </c>
      <c r="C23" s="278">
        <v>289.10000000000002</v>
      </c>
      <c r="D23" s="279">
        <v>290.10000000000002</v>
      </c>
      <c r="E23" s="279">
        <v>286.10000000000002</v>
      </c>
      <c r="F23" s="279">
        <v>283.10000000000002</v>
      </c>
      <c r="G23" s="279">
        <v>279.10000000000002</v>
      </c>
      <c r="H23" s="279">
        <v>293.10000000000002</v>
      </c>
      <c r="I23" s="279">
        <v>297.10000000000002</v>
      </c>
      <c r="J23" s="279">
        <v>300.10000000000002</v>
      </c>
      <c r="K23" s="277">
        <v>294.10000000000002</v>
      </c>
      <c r="L23" s="277">
        <v>287.10000000000002</v>
      </c>
      <c r="M23" s="277">
        <v>2.2568999999999999</v>
      </c>
    </row>
    <row r="24" spans="1:13">
      <c r="A24" s="268">
        <v>14</v>
      </c>
      <c r="B24" s="277" t="s">
        <v>299</v>
      </c>
      <c r="C24" s="278">
        <v>330.05</v>
      </c>
      <c r="D24" s="279">
        <v>330.68333333333334</v>
      </c>
      <c r="E24" s="279">
        <v>325.41666666666669</v>
      </c>
      <c r="F24" s="279">
        <v>320.78333333333336</v>
      </c>
      <c r="G24" s="279">
        <v>315.51666666666671</v>
      </c>
      <c r="H24" s="279">
        <v>335.31666666666666</v>
      </c>
      <c r="I24" s="279">
        <v>340.58333333333331</v>
      </c>
      <c r="J24" s="279">
        <v>345.21666666666664</v>
      </c>
      <c r="K24" s="277">
        <v>335.95</v>
      </c>
      <c r="L24" s="277">
        <v>326.05</v>
      </c>
      <c r="M24" s="277">
        <v>1.77542</v>
      </c>
    </row>
    <row r="25" spans="1:13">
      <c r="A25" s="268">
        <v>15</v>
      </c>
      <c r="B25" s="277" t="s">
        <v>300</v>
      </c>
      <c r="C25" s="278">
        <v>208.5</v>
      </c>
      <c r="D25" s="279">
        <v>211.83333333333334</v>
      </c>
      <c r="E25" s="279">
        <v>204.66666666666669</v>
      </c>
      <c r="F25" s="279">
        <v>200.83333333333334</v>
      </c>
      <c r="G25" s="279">
        <v>193.66666666666669</v>
      </c>
      <c r="H25" s="279">
        <v>215.66666666666669</v>
      </c>
      <c r="I25" s="279">
        <v>222.83333333333337</v>
      </c>
      <c r="J25" s="279">
        <v>226.66666666666669</v>
      </c>
      <c r="K25" s="277">
        <v>219</v>
      </c>
      <c r="L25" s="277">
        <v>208</v>
      </c>
      <c r="M25" s="277">
        <v>1.4949600000000001</v>
      </c>
    </row>
    <row r="26" spans="1:13">
      <c r="A26" s="268">
        <v>16</v>
      </c>
      <c r="B26" s="277" t="s">
        <v>832</v>
      </c>
      <c r="C26" s="278">
        <v>2682.9</v>
      </c>
      <c r="D26" s="279">
        <v>2683.9666666666667</v>
      </c>
      <c r="E26" s="279">
        <v>2648.9333333333334</v>
      </c>
      <c r="F26" s="279">
        <v>2614.9666666666667</v>
      </c>
      <c r="G26" s="279">
        <v>2579.9333333333334</v>
      </c>
      <c r="H26" s="279">
        <v>2717.9333333333334</v>
      </c>
      <c r="I26" s="279">
        <v>2752.9666666666672</v>
      </c>
      <c r="J26" s="279">
        <v>2786.9333333333334</v>
      </c>
      <c r="K26" s="277">
        <v>2719</v>
      </c>
      <c r="L26" s="277">
        <v>2650</v>
      </c>
      <c r="M26" s="277">
        <v>0.15196000000000001</v>
      </c>
    </row>
    <row r="27" spans="1:13">
      <c r="A27" s="268">
        <v>17</v>
      </c>
      <c r="B27" s="277" t="s">
        <v>292</v>
      </c>
      <c r="C27" s="278">
        <v>1721.65</v>
      </c>
      <c r="D27" s="279">
        <v>1730.3999999999999</v>
      </c>
      <c r="E27" s="279">
        <v>1701.7999999999997</v>
      </c>
      <c r="F27" s="279">
        <v>1681.9499999999998</v>
      </c>
      <c r="G27" s="279">
        <v>1653.3499999999997</v>
      </c>
      <c r="H27" s="279">
        <v>1750.2499999999998</v>
      </c>
      <c r="I27" s="279">
        <v>1778.8499999999997</v>
      </c>
      <c r="J27" s="279">
        <v>1798.6999999999998</v>
      </c>
      <c r="K27" s="277">
        <v>1759</v>
      </c>
      <c r="L27" s="277">
        <v>1710.55</v>
      </c>
      <c r="M27" s="277">
        <v>0.10768</v>
      </c>
    </row>
    <row r="28" spans="1:13">
      <c r="A28" s="268">
        <v>18</v>
      </c>
      <c r="B28" s="277" t="s">
        <v>229</v>
      </c>
      <c r="C28" s="278">
        <v>1542.8</v>
      </c>
      <c r="D28" s="279">
        <v>1538.6000000000001</v>
      </c>
      <c r="E28" s="279">
        <v>1520.2000000000003</v>
      </c>
      <c r="F28" s="279">
        <v>1497.6000000000001</v>
      </c>
      <c r="G28" s="279">
        <v>1479.2000000000003</v>
      </c>
      <c r="H28" s="279">
        <v>1561.2000000000003</v>
      </c>
      <c r="I28" s="279">
        <v>1579.6000000000004</v>
      </c>
      <c r="J28" s="279">
        <v>1602.2000000000003</v>
      </c>
      <c r="K28" s="277">
        <v>1557</v>
      </c>
      <c r="L28" s="277">
        <v>1516</v>
      </c>
      <c r="M28" s="277">
        <v>0.58603000000000005</v>
      </c>
    </row>
    <row r="29" spans="1:13">
      <c r="A29" s="268">
        <v>19</v>
      </c>
      <c r="B29" s="277" t="s">
        <v>301</v>
      </c>
      <c r="C29" s="278">
        <v>1981.4</v>
      </c>
      <c r="D29" s="279">
        <v>1987.4833333333333</v>
      </c>
      <c r="E29" s="279">
        <v>1970.1166666666668</v>
      </c>
      <c r="F29" s="279">
        <v>1958.8333333333335</v>
      </c>
      <c r="G29" s="279">
        <v>1941.4666666666669</v>
      </c>
      <c r="H29" s="279">
        <v>1998.7666666666667</v>
      </c>
      <c r="I29" s="279">
        <v>2016.133333333333</v>
      </c>
      <c r="J29" s="279">
        <v>2027.4166666666665</v>
      </c>
      <c r="K29" s="277">
        <v>2004.85</v>
      </c>
      <c r="L29" s="277">
        <v>1976.2</v>
      </c>
      <c r="M29" s="277">
        <v>8.8639999999999997E-2</v>
      </c>
    </row>
    <row r="30" spans="1:13">
      <c r="A30" s="268">
        <v>20</v>
      </c>
      <c r="B30" s="277" t="s">
        <v>230</v>
      </c>
      <c r="C30" s="278">
        <v>2651.4</v>
      </c>
      <c r="D30" s="279">
        <v>2653.2833333333333</v>
      </c>
      <c r="E30" s="279">
        <v>2631.6166666666668</v>
      </c>
      <c r="F30" s="279">
        <v>2611.8333333333335</v>
      </c>
      <c r="G30" s="279">
        <v>2590.166666666667</v>
      </c>
      <c r="H30" s="279">
        <v>2673.0666666666666</v>
      </c>
      <c r="I30" s="279">
        <v>2694.7333333333336</v>
      </c>
      <c r="J30" s="279">
        <v>2714.5166666666664</v>
      </c>
      <c r="K30" s="277">
        <v>2674.95</v>
      </c>
      <c r="L30" s="277">
        <v>2633.5</v>
      </c>
      <c r="M30" s="277">
        <v>1.0171699999999999</v>
      </c>
    </row>
    <row r="31" spans="1:13">
      <c r="A31" s="268">
        <v>21</v>
      </c>
      <c r="B31" s="277" t="s">
        <v>870</v>
      </c>
      <c r="C31" s="278">
        <v>3070.1</v>
      </c>
      <c r="D31" s="279">
        <v>3070.1333333333337</v>
      </c>
      <c r="E31" s="279">
        <v>3020.2666666666673</v>
      </c>
      <c r="F31" s="279">
        <v>2970.4333333333338</v>
      </c>
      <c r="G31" s="279">
        <v>2920.5666666666675</v>
      </c>
      <c r="H31" s="279">
        <v>3119.9666666666672</v>
      </c>
      <c r="I31" s="279">
        <v>3169.833333333333</v>
      </c>
      <c r="J31" s="279">
        <v>3219.666666666667</v>
      </c>
      <c r="K31" s="277">
        <v>3120</v>
      </c>
      <c r="L31" s="277">
        <v>3020.3</v>
      </c>
      <c r="M31" s="277">
        <v>0.20108999999999999</v>
      </c>
    </row>
    <row r="32" spans="1:13">
      <c r="A32" s="268">
        <v>22</v>
      </c>
      <c r="B32" s="277" t="s">
        <v>303</v>
      </c>
      <c r="C32" s="278">
        <v>117.7</v>
      </c>
      <c r="D32" s="279">
        <v>117.91666666666667</v>
      </c>
      <c r="E32" s="279">
        <v>116.93333333333334</v>
      </c>
      <c r="F32" s="279">
        <v>116.16666666666667</v>
      </c>
      <c r="G32" s="279">
        <v>115.18333333333334</v>
      </c>
      <c r="H32" s="279">
        <v>118.68333333333334</v>
      </c>
      <c r="I32" s="279">
        <v>119.66666666666666</v>
      </c>
      <c r="J32" s="279">
        <v>120.43333333333334</v>
      </c>
      <c r="K32" s="277">
        <v>118.9</v>
      </c>
      <c r="L32" s="277">
        <v>117.15</v>
      </c>
      <c r="M32" s="277">
        <v>1.8426400000000001</v>
      </c>
    </row>
    <row r="33" spans="1:13">
      <c r="A33" s="268">
        <v>23</v>
      </c>
      <c r="B33" s="277" t="s">
        <v>45</v>
      </c>
      <c r="C33" s="278">
        <v>732.1</v>
      </c>
      <c r="D33" s="279">
        <v>727.61666666666679</v>
      </c>
      <c r="E33" s="279">
        <v>720.68333333333362</v>
      </c>
      <c r="F33" s="279">
        <v>709.26666666666688</v>
      </c>
      <c r="G33" s="279">
        <v>702.33333333333371</v>
      </c>
      <c r="H33" s="279">
        <v>739.03333333333353</v>
      </c>
      <c r="I33" s="279">
        <v>745.9666666666667</v>
      </c>
      <c r="J33" s="279">
        <v>757.38333333333344</v>
      </c>
      <c r="K33" s="277">
        <v>734.55</v>
      </c>
      <c r="L33" s="277">
        <v>716.2</v>
      </c>
      <c r="M33" s="277">
        <v>5.5026299999999999</v>
      </c>
    </row>
    <row r="34" spans="1:13">
      <c r="A34" s="268">
        <v>24</v>
      </c>
      <c r="B34" s="277" t="s">
        <v>304</v>
      </c>
      <c r="C34" s="278">
        <v>2462.25</v>
      </c>
      <c r="D34" s="279">
        <v>2402.15</v>
      </c>
      <c r="E34" s="279">
        <v>2260.1000000000004</v>
      </c>
      <c r="F34" s="279">
        <v>2057.9500000000003</v>
      </c>
      <c r="G34" s="279">
        <v>1915.9000000000005</v>
      </c>
      <c r="H34" s="279">
        <v>2604.3000000000002</v>
      </c>
      <c r="I34" s="279">
        <v>2746.3500000000004</v>
      </c>
      <c r="J34" s="279">
        <v>2948.5</v>
      </c>
      <c r="K34" s="277">
        <v>2544.1999999999998</v>
      </c>
      <c r="L34" s="277">
        <v>2200</v>
      </c>
      <c r="M34" s="277">
        <v>17.222300000000001</v>
      </c>
    </row>
    <row r="35" spans="1:13">
      <c r="A35" s="268">
        <v>25</v>
      </c>
      <c r="B35" s="277" t="s">
        <v>46</v>
      </c>
      <c r="C35" s="278">
        <v>247.6</v>
      </c>
      <c r="D35" s="279">
        <v>246.89999999999998</v>
      </c>
      <c r="E35" s="279">
        <v>244.09999999999997</v>
      </c>
      <c r="F35" s="279">
        <v>240.6</v>
      </c>
      <c r="G35" s="279">
        <v>237.79999999999998</v>
      </c>
      <c r="H35" s="279">
        <v>250.39999999999995</v>
      </c>
      <c r="I35" s="279">
        <v>253.19999999999996</v>
      </c>
      <c r="J35" s="279">
        <v>256.69999999999993</v>
      </c>
      <c r="K35" s="277">
        <v>249.7</v>
      </c>
      <c r="L35" s="277">
        <v>243.4</v>
      </c>
      <c r="M35" s="277">
        <v>109.69208</v>
      </c>
    </row>
    <row r="36" spans="1:13">
      <c r="A36" s="268">
        <v>26</v>
      </c>
      <c r="B36" s="277" t="s">
        <v>293</v>
      </c>
      <c r="C36" s="278">
        <v>2722.75</v>
      </c>
      <c r="D36" s="279">
        <v>2738.9166666666665</v>
      </c>
      <c r="E36" s="279">
        <v>2678.833333333333</v>
      </c>
      <c r="F36" s="279">
        <v>2634.9166666666665</v>
      </c>
      <c r="G36" s="279">
        <v>2574.833333333333</v>
      </c>
      <c r="H36" s="279">
        <v>2782.833333333333</v>
      </c>
      <c r="I36" s="279">
        <v>2842.9166666666661</v>
      </c>
      <c r="J36" s="279">
        <v>2886.833333333333</v>
      </c>
      <c r="K36" s="277">
        <v>2799</v>
      </c>
      <c r="L36" s="277">
        <v>2695</v>
      </c>
      <c r="M36" s="277">
        <v>0.67830999999999997</v>
      </c>
    </row>
    <row r="37" spans="1:13">
      <c r="A37" s="268">
        <v>27</v>
      </c>
      <c r="B37" s="277" t="s">
        <v>302</v>
      </c>
      <c r="C37" s="278">
        <v>972.6</v>
      </c>
      <c r="D37" s="279">
        <v>967.21666666666658</v>
      </c>
      <c r="E37" s="279">
        <v>957.93333333333317</v>
      </c>
      <c r="F37" s="279">
        <v>943.26666666666654</v>
      </c>
      <c r="G37" s="279">
        <v>933.98333333333312</v>
      </c>
      <c r="H37" s="279">
        <v>981.88333333333321</v>
      </c>
      <c r="I37" s="279">
        <v>991.16666666666674</v>
      </c>
      <c r="J37" s="279">
        <v>1005.8333333333333</v>
      </c>
      <c r="K37" s="277">
        <v>976.5</v>
      </c>
      <c r="L37" s="277">
        <v>952.55</v>
      </c>
      <c r="M37" s="277">
        <v>3.3555700000000002</v>
      </c>
    </row>
    <row r="38" spans="1:13">
      <c r="A38" s="268">
        <v>28</v>
      </c>
      <c r="B38" s="277" t="s">
        <v>47</v>
      </c>
      <c r="C38" s="278">
        <v>2212.1</v>
      </c>
      <c r="D38" s="279">
        <v>2213.0500000000002</v>
      </c>
      <c r="E38" s="279">
        <v>2185.1000000000004</v>
      </c>
      <c r="F38" s="279">
        <v>2158.1000000000004</v>
      </c>
      <c r="G38" s="279">
        <v>2130.1500000000005</v>
      </c>
      <c r="H38" s="279">
        <v>2240.0500000000002</v>
      </c>
      <c r="I38" s="279">
        <v>2268</v>
      </c>
      <c r="J38" s="279">
        <v>2295</v>
      </c>
      <c r="K38" s="277">
        <v>2241</v>
      </c>
      <c r="L38" s="277">
        <v>2186.0500000000002</v>
      </c>
      <c r="M38" s="277">
        <v>7.6064100000000003</v>
      </c>
    </row>
    <row r="39" spans="1:13">
      <c r="A39" s="268">
        <v>29</v>
      </c>
      <c r="B39" s="277" t="s">
        <v>48</v>
      </c>
      <c r="C39" s="278">
        <v>131.4</v>
      </c>
      <c r="D39" s="279">
        <v>130.4</v>
      </c>
      <c r="E39" s="279">
        <v>129.05000000000001</v>
      </c>
      <c r="F39" s="279">
        <v>126.70000000000002</v>
      </c>
      <c r="G39" s="279">
        <v>125.35000000000002</v>
      </c>
      <c r="H39" s="279">
        <v>132.75</v>
      </c>
      <c r="I39" s="279">
        <v>134.09999999999997</v>
      </c>
      <c r="J39" s="279">
        <v>136.44999999999999</v>
      </c>
      <c r="K39" s="277">
        <v>131.75</v>
      </c>
      <c r="L39" s="277">
        <v>128.05000000000001</v>
      </c>
      <c r="M39" s="277">
        <v>40.871969999999997</v>
      </c>
    </row>
    <row r="40" spans="1:13">
      <c r="A40" s="268">
        <v>30</v>
      </c>
      <c r="B40" s="277" t="s">
        <v>305</v>
      </c>
      <c r="C40" s="278">
        <v>126.8</v>
      </c>
      <c r="D40" s="279">
        <v>127.38333333333333</v>
      </c>
      <c r="E40" s="279">
        <v>125.41666666666666</v>
      </c>
      <c r="F40" s="279">
        <v>124.03333333333333</v>
      </c>
      <c r="G40" s="279">
        <v>122.06666666666666</v>
      </c>
      <c r="H40" s="279">
        <v>128.76666666666665</v>
      </c>
      <c r="I40" s="279">
        <v>130.73333333333335</v>
      </c>
      <c r="J40" s="279">
        <v>132.11666666666665</v>
      </c>
      <c r="K40" s="277">
        <v>129.35</v>
      </c>
      <c r="L40" s="277">
        <v>126</v>
      </c>
      <c r="M40" s="277">
        <v>0.85009999999999997</v>
      </c>
    </row>
    <row r="41" spans="1:13">
      <c r="A41" s="268">
        <v>31</v>
      </c>
      <c r="B41" s="277" t="s">
        <v>937</v>
      </c>
      <c r="C41" s="278">
        <v>223.6</v>
      </c>
      <c r="D41" s="279">
        <v>224.48333333333335</v>
      </c>
      <c r="E41" s="279">
        <v>220.2166666666667</v>
      </c>
      <c r="F41" s="279">
        <v>216.83333333333334</v>
      </c>
      <c r="G41" s="279">
        <v>212.56666666666669</v>
      </c>
      <c r="H41" s="279">
        <v>227.8666666666667</v>
      </c>
      <c r="I41" s="279">
        <v>232.13333333333335</v>
      </c>
      <c r="J41" s="279">
        <v>235.51666666666671</v>
      </c>
      <c r="K41" s="277">
        <v>228.75</v>
      </c>
      <c r="L41" s="277">
        <v>221.1</v>
      </c>
      <c r="M41" s="277">
        <v>0.17657</v>
      </c>
    </row>
    <row r="42" spans="1:13">
      <c r="A42" s="268">
        <v>32</v>
      </c>
      <c r="B42" s="277" t="s">
        <v>306</v>
      </c>
      <c r="C42" s="278">
        <v>61.95</v>
      </c>
      <c r="D42" s="279">
        <v>62.266666666666673</v>
      </c>
      <c r="E42" s="279">
        <v>61.383333333333347</v>
      </c>
      <c r="F42" s="279">
        <v>60.816666666666677</v>
      </c>
      <c r="G42" s="279">
        <v>59.933333333333351</v>
      </c>
      <c r="H42" s="279">
        <v>62.833333333333343</v>
      </c>
      <c r="I42" s="279">
        <v>63.716666666666669</v>
      </c>
      <c r="J42" s="279">
        <v>64.283333333333331</v>
      </c>
      <c r="K42" s="277">
        <v>63.15</v>
      </c>
      <c r="L42" s="277">
        <v>61.7</v>
      </c>
      <c r="M42" s="277">
        <v>2.6471200000000001</v>
      </c>
    </row>
    <row r="43" spans="1:13">
      <c r="A43" s="268">
        <v>33</v>
      </c>
      <c r="B43" s="277" t="s">
        <v>49</v>
      </c>
      <c r="C43" s="278">
        <v>74.45</v>
      </c>
      <c r="D43" s="279">
        <v>74.766666666666666</v>
      </c>
      <c r="E43" s="279">
        <v>73.733333333333334</v>
      </c>
      <c r="F43" s="279">
        <v>73.016666666666666</v>
      </c>
      <c r="G43" s="279">
        <v>71.983333333333334</v>
      </c>
      <c r="H43" s="279">
        <v>75.483333333333334</v>
      </c>
      <c r="I43" s="279">
        <v>76.516666666666666</v>
      </c>
      <c r="J43" s="279">
        <v>77.233333333333334</v>
      </c>
      <c r="K43" s="277">
        <v>75.8</v>
      </c>
      <c r="L43" s="277">
        <v>74.05</v>
      </c>
      <c r="M43" s="277">
        <v>243.77671000000001</v>
      </c>
    </row>
    <row r="44" spans="1:13">
      <c r="A44" s="268">
        <v>34</v>
      </c>
      <c r="B44" s="277" t="s">
        <v>51</v>
      </c>
      <c r="C44" s="278">
        <v>2070.1</v>
      </c>
      <c r="D44" s="279">
        <v>2068.85</v>
      </c>
      <c r="E44" s="279">
        <v>2057.75</v>
      </c>
      <c r="F44" s="279">
        <v>2045.4</v>
      </c>
      <c r="G44" s="279">
        <v>2034.3000000000002</v>
      </c>
      <c r="H44" s="279">
        <v>2081.1999999999998</v>
      </c>
      <c r="I44" s="279">
        <v>2092.2999999999993</v>
      </c>
      <c r="J44" s="279">
        <v>2104.6499999999996</v>
      </c>
      <c r="K44" s="277">
        <v>2079.9499999999998</v>
      </c>
      <c r="L44" s="277">
        <v>2056.5</v>
      </c>
      <c r="M44" s="277">
        <v>13.384040000000001</v>
      </c>
    </row>
    <row r="45" spans="1:13">
      <c r="A45" s="268">
        <v>35</v>
      </c>
      <c r="B45" s="277" t="s">
        <v>307</v>
      </c>
      <c r="C45" s="278">
        <v>137.44999999999999</v>
      </c>
      <c r="D45" s="279">
        <v>136.61666666666665</v>
      </c>
      <c r="E45" s="279">
        <v>134.7833333333333</v>
      </c>
      <c r="F45" s="279">
        <v>132.11666666666665</v>
      </c>
      <c r="G45" s="279">
        <v>130.2833333333333</v>
      </c>
      <c r="H45" s="279">
        <v>139.2833333333333</v>
      </c>
      <c r="I45" s="279">
        <v>141.11666666666662</v>
      </c>
      <c r="J45" s="279">
        <v>143.7833333333333</v>
      </c>
      <c r="K45" s="277">
        <v>138.44999999999999</v>
      </c>
      <c r="L45" s="277">
        <v>133.94999999999999</v>
      </c>
      <c r="M45" s="277">
        <v>1.25084</v>
      </c>
    </row>
    <row r="46" spans="1:13">
      <c r="A46" s="268">
        <v>36</v>
      </c>
      <c r="B46" s="277" t="s">
        <v>309</v>
      </c>
      <c r="C46" s="278">
        <v>1127.3499999999999</v>
      </c>
      <c r="D46" s="279">
        <v>1128.5666666666666</v>
      </c>
      <c r="E46" s="279">
        <v>1106.8833333333332</v>
      </c>
      <c r="F46" s="279">
        <v>1086.4166666666665</v>
      </c>
      <c r="G46" s="279">
        <v>1064.7333333333331</v>
      </c>
      <c r="H46" s="279">
        <v>1149.0333333333333</v>
      </c>
      <c r="I46" s="279">
        <v>1170.7166666666667</v>
      </c>
      <c r="J46" s="279">
        <v>1191.1833333333334</v>
      </c>
      <c r="K46" s="277">
        <v>1150.25</v>
      </c>
      <c r="L46" s="277">
        <v>1108.0999999999999</v>
      </c>
      <c r="M46" s="277">
        <v>0.97121000000000002</v>
      </c>
    </row>
    <row r="47" spans="1:13">
      <c r="A47" s="268">
        <v>37</v>
      </c>
      <c r="B47" s="277" t="s">
        <v>308</v>
      </c>
      <c r="C47" s="278">
        <v>4295.5</v>
      </c>
      <c r="D47" s="279">
        <v>4286.833333333333</v>
      </c>
      <c r="E47" s="279">
        <v>4267.6666666666661</v>
      </c>
      <c r="F47" s="279">
        <v>4239.833333333333</v>
      </c>
      <c r="G47" s="279">
        <v>4220.6666666666661</v>
      </c>
      <c r="H47" s="279">
        <v>4314.6666666666661</v>
      </c>
      <c r="I47" s="279">
        <v>4333.8333333333321</v>
      </c>
      <c r="J47" s="279">
        <v>4361.6666666666661</v>
      </c>
      <c r="K47" s="277">
        <v>4306</v>
      </c>
      <c r="L47" s="277">
        <v>4259</v>
      </c>
      <c r="M47" s="277">
        <v>0.15912999999999999</v>
      </c>
    </row>
    <row r="48" spans="1:13">
      <c r="A48" s="268">
        <v>38</v>
      </c>
      <c r="B48" s="277" t="s">
        <v>310</v>
      </c>
      <c r="C48" s="278">
        <v>5836.6</v>
      </c>
      <c r="D48" s="279">
        <v>5890.3666666666659</v>
      </c>
      <c r="E48" s="279">
        <v>5770.7333333333318</v>
      </c>
      <c r="F48" s="279">
        <v>5704.8666666666659</v>
      </c>
      <c r="G48" s="279">
        <v>5585.2333333333318</v>
      </c>
      <c r="H48" s="279">
        <v>5956.2333333333318</v>
      </c>
      <c r="I48" s="279">
        <v>6075.866666666665</v>
      </c>
      <c r="J48" s="279">
        <v>6141.7333333333318</v>
      </c>
      <c r="K48" s="277">
        <v>6010</v>
      </c>
      <c r="L48" s="277">
        <v>5824.5</v>
      </c>
      <c r="M48" s="277">
        <v>0.29996</v>
      </c>
    </row>
    <row r="49" spans="1:13">
      <c r="A49" s="268">
        <v>39</v>
      </c>
      <c r="B49" s="277" t="s">
        <v>226</v>
      </c>
      <c r="C49" s="278">
        <v>767.9</v>
      </c>
      <c r="D49" s="279">
        <v>755.63333333333333</v>
      </c>
      <c r="E49" s="279">
        <v>738.36666666666667</v>
      </c>
      <c r="F49" s="279">
        <v>708.83333333333337</v>
      </c>
      <c r="G49" s="279">
        <v>691.56666666666672</v>
      </c>
      <c r="H49" s="279">
        <v>785.16666666666663</v>
      </c>
      <c r="I49" s="279">
        <v>802.43333333333328</v>
      </c>
      <c r="J49" s="279">
        <v>831.96666666666658</v>
      </c>
      <c r="K49" s="277">
        <v>772.9</v>
      </c>
      <c r="L49" s="277">
        <v>726.1</v>
      </c>
      <c r="M49" s="277">
        <v>7.0107499999999998</v>
      </c>
    </row>
    <row r="50" spans="1:13">
      <c r="A50" s="268">
        <v>40</v>
      </c>
      <c r="B50" s="277" t="s">
        <v>53</v>
      </c>
      <c r="C50" s="278">
        <v>800.6</v>
      </c>
      <c r="D50" s="279">
        <v>802.65000000000009</v>
      </c>
      <c r="E50" s="279">
        <v>793.10000000000014</v>
      </c>
      <c r="F50" s="279">
        <v>785.6</v>
      </c>
      <c r="G50" s="279">
        <v>776.05000000000007</v>
      </c>
      <c r="H50" s="279">
        <v>810.1500000000002</v>
      </c>
      <c r="I50" s="279">
        <v>819.70000000000016</v>
      </c>
      <c r="J50" s="279">
        <v>827.20000000000027</v>
      </c>
      <c r="K50" s="277">
        <v>812.2</v>
      </c>
      <c r="L50" s="277">
        <v>795.15</v>
      </c>
      <c r="M50" s="277">
        <v>17.409510000000001</v>
      </c>
    </row>
    <row r="51" spans="1:13">
      <c r="A51" s="268">
        <v>41</v>
      </c>
      <c r="B51" s="277" t="s">
        <v>311</v>
      </c>
      <c r="C51" s="278">
        <v>494.95</v>
      </c>
      <c r="D51" s="279">
        <v>499.33333333333331</v>
      </c>
      <c r="E51" s="279">
        <v>488.91666666666663</v>
      </c>
      <c r="F51" s="279">
        <v>482.88333333333333</v>
      </c>
      <c r="G51" s="279">
        <v>472.46666666666664</v>
      </c>
      <c r="H51" s="279">
        <v>505.36666666666662</v>
      </c>
      <c r="I51" s="279">
        <v>515.7833333333333</v>
      </c>
      <c r="J51" s="279">
        <v>521.81666666666661</v>
      </c>
      <c r="K51" s="277">
        <v>509.75</v>
      </c>
      <c r="L51" s="277">
        <v>493.3</v>
      </c>
      <c r="M51" s="277">
        <v>1.76403</v>
      </c>
    </row>
    <row r="52" spans="1:13">
      <c r="A52" s="268">
        <v>42</v>
      </c>
      <c r="B52" s="277" t="s">
        <v>55</v>
      </c>
      <c r="C52" s="278">
        <v>492.95</v>
      </c>
      <c r="D52" s="279">
        <v>488.36666666666662</v>
      </c>
      <c r="E52" s="279">
        <v>480.83333333333326</v>
      </c>
      <c r="F52" s="279">
        <v>468.71666666666664</v>
      </c>
      <c r="G52" s="279">
        <v>461.18333333333328</v>
      </c>
      <c r="H52" s="279">
        <v>500.48333333333323</v>
      </c>
      <c r="I52" s="279">
        <v>508.01666666666665</v>
      </c>
      <c r="J52" s="279">
        <v>520.13333333333321</v>
      </c>
      <c r="K52" s="277">
        <v>495.9</v>
      </c>
      <c r="L52" s="277">
        <v>476.25</v>
      </c>
      <c r="M52" s="277">
        <v>281.31975</v>
      </c>
    </row>
    <row r="53" spans="1:13">
      <c r="A53" s="268">
        <v>43</v>
      </c>
      <c r="B53" s="277" t="s">
        <v>56</v>
      </c>
      <c r="C53" s="278">
        <v>2980</v>
      </c>
      <c r="D53" s="279">
        <v>3007.3833333333332</v>
      </c>
      <c r="E53" s="279">
        <v>2942.8166666666666</v>
      </c>
      <c r="F53" s="279">
        <v>2905.6333333333332</v>
      </c>
      <c r="G53" s="279">
        <v>2841.0666666666666</v>
      </c>
      <c r="H53" s="279">
        <v>3044.5666666666666</v>
      </c>
      <c r="I53" s="279">
        <v>3109.1333333333332</v>
      </c>
      <c r="J53" s="279">
        <v>3146.3166666666666</v>
      </c>
      <c r="K53" s="277">
        <v>3071.95</v>
      </c>
      <c r="L53" s="277">
        <v>2970.2</v>
      </c>
      <c r="M53" s="277">
        <v>5.98292</v>
      </c>
    </row>
    <row r="54" spans="1:13">
      <c r="A54" s="268">
        <v>44</v>
      </c>
      <c r="B54" s="277" t="s">
        <v>315</v>
      </c>
      <c r="C54" s="278">
        <v>189.7</v>
      </c>
      <c r="D54" s="279">
        <v>191.63333333333333</v>
      </c>
      <c r="E54" s="279">
        <v>184.26666666666665</v>
      </c>
      <c r="F54" s="279">
        <v>178.83333333333331</v>
      </c>
      <c r="G54" s="279">
        <v>171.46666666666664</v>
      </c>
      <c r="H54" s="279">
        <v>197.06666666666666</v>
      </c>
      <c r="I54" s="279">
        <v>204.43333333333334</v>
      </c>
      <c r="J54" s="279">
        <v>209.86666666666667</v>
      </c>
      <c r="K54" s="277">
        <v>199</v>
      </c>
      <c r="L54" s="277">
        <v>186.2</v>
      </c>
      <c r="M54" s="277">
        <v>30.136140000000001</v>
      </c>
    </row>
    <row r="55" spans="1:13">
      <c r="A55" s="268">
        <v>45</v>
      </c>
      <c r="B55" s="277" t="s">
        <v>316</v>
      </c>
      <c r="C55" s="278">
        <v>516.9</v>
      </c>
      <c r="D55" s="279">
        <v>516.30000000000007</v>
      </c>
      <c r="E55" s="279">
        <v>510.60000000000014</v>
      </c>
      <c r="F55" s="279">
        <v>504.30000000000007</v>
      </c>
      <c r="G55" s="279">
        <v>498.60000000000014</v>
      </c>
      <c r="H55" s="279">
        <v>522.60000000000014</v>
      </c>
      <c r="I55" s="279">
        <v>528.30000000000018</v>
      </c>
      <c r="J55" s="279">
        <v>534.60000000000014</v>
      </c>
      <c r="K55" s="277">
        <v>522</v>
      </c>
      <c r="L55" s="277">
        <v>510</v>
      </c>
      <c r="M55" s="277">
        <v>1.26065</v>
      </c>
    </row>
    <row r="56" spans="1:13">
      <c r="A56" s="268">
        <v>46</v>
      </c>
      <c r="B56" s="277" t="s">
        <v>58</v>
      </c>
      <c r="C56" s="278">
        <v>5981.1</v>
      </c>
      <c r="D56" s="279">
        <v>5981.3833333333341</v>
      </c>
      <c r="E56" s="279">
        <v>5924.8166666666684</v>
      </c>
      <c r="F56" s="279">
        <v>5868.5333333333347</v>
      </c>
      <c r="G56" s="279">
        <v>5811.966666666669</v>
      </c>
      <c r="H56" s="279">
        <v>6037.6666666666679</v>
      </c>
      <c r="I56" s="279">
        <v>6094.2333333333336</v>
      </c>
      <c r="J56" s="279">
        <v>6150.5166666666673</v>
      </c>
      <c r="K56" s="277">
        <v>6037.95</v>
      </c>
      <c r="L56" s="277">
        <v>5925.1</v>
      </c>
      <c r="M56" s="277">
        <v>3.7968500000000001</v>
      </c>
    </row>
    <row r="57" spans="1:13">
      <c r="A57" s="268">
        <v>47</v>
      </c>
      <c r="B57" s="277" t="s">
        <v>232</v>
      </c>
      <c r="C57" s="278">
        <v>2363.65</v>
      </c>
      <c r="D57" s="279">
        <v>2369.1833333333334</v>
      </c>
      <c r="E57" s="279">
        <v>2349.4666666666667</v>
      </c>
      <c r="F57" s="279">
        <v>2335.2833333333333</v>
      </c>
      <c r="G57" s="279">
        <v>2315.5666666666666</v>
      </c>
      <c r="H57" s="279">
        <v>2383.3666666666668</v>
      </c>
      <c r="I57" s="279">
        <v>2403.0833333333339</v>
      </c>
      <c r="J57" s="279">
        <v>2417.2666666666669</v>
      </c>
      <c r="K57" s="277">
        <v>2388.9</v>
      </c>
      <c r="L57" s="277">
        <v>2355</v>
      </c>
      <c r="M57" s="277">
        <v>0.10034</v>
      </c>
    </row>
    <row r="58" spans="1:13">
      <c r="A58" s="268">
        <v>48</v>
      </c>
      <c r="B58" s="277" t="s">
        <v>59</v>
      </c>
      <c r="C58" s="278">
        <v>3267.2</v>
      </c>
      <c r="D58" s="279">
        <v>3252.8333333333335</v>
      </c>
      <c r="E58" s="279">
        <v>3210.9666666666672</v>
      </c>
      <c r="F58" s="279">
        <v>3154.7333333333336</v>
      </c>
      <c r="G58" s="279">
        <v>3112.8666666666672</v>
      </c>
      <c r="H58" s="279">
        <v>3309.0666666666671</v>
      </c>
      <c r="I58" s="279">
        <v>3350.9333333333329</v>
      </c>
      <c r="J58" s="279">
        <v>3407.166666666667</v>
      </c>
      <c r="K58" s="277">
        <v>3294.7</v>
      </c>
      <c r="L58" s="277">
        <v>3196.6</v>
      </c>
      <c r="M58" s="277">
        <v>42.068019999999997</v>
      </c>
    </row>
    <row r="59" spans="1:13">
      <c r="A59" s="268">
        <v>49</v>
      </c>
      <c r="B59" s="277" t="s">
        <v>60</v>
      </c>
      <c r="C59" s="278">
        <v>1376.1</v>
      </c>
      <c r="D59" s="279">
        <v>1373.3499999999997</v>
      </c>
      <c r="E59" s="279">
        <v>1347.8499999999995</v>
      </c>
      <c r="F59" s="279">
        <v>1319.5999999999997</v>
      </c>
      <c r="G59" s="279">
        <v>1294.0999999999995</v>
      </c>
      <c r="H59" s="279">
        <v>1401.5999999999995</v>
      </c>
      <c r="I59" s="279">
        <v>1427.1</v>
      </c>
      <c r="J59" s="279">
        <v>1455.3499999999995</v>
      </c>
      <c r="K59" s="277">
        <v>1398.85</v>
      </c>
      <c r="L59" s="277">
        <v>1345.1</v>
      </c>
      <c r="M59" s="277">
        <v>5.8918699999999999</v>
      </c>
    </row>
    <row r="60" spans="1:13" ht="12" customHeight="1">
      <c r="A60" s="268">
        <v>50</v>
      </c>
      <c r="B60" s="277" t="s">
        <v>317</v>
      </c>
      <c r="C60" s="278">
        <v>105.95</v>
      </c>
      <c r="D60" s="279">
        <v>105.33333333333333</v>
      </c>
      <c r="E60" s="279">
        <v>103.66666666666666</v>
      </c>
      <c r="F60" s="279">
        <v>101.38333333333333</v>
      </c>
      <c r="G60" s="279">
        <v>99.716666666666654</v>
      </c>
      <c r="H60" s="279">
        <v>107.61666666666666</v>
      </c>
      <c r="I60" s="279">
        <v>109.28333333333332</v>
      </c>
      <c r="J60" s="279">
        <v>111.56666666666666</v>
      </c>
      <c r="K60" s="277">
        <v>107</v>
      </c>
      <c r="L60" s="277">
        <v>103.05</v>
      </c>
      <c r="M60" s="277">
        <v>1.9645300000000001</v>
      </c>
    </row>
    <row r="61" spans="1:13">
      <c r="A61" s="268">
        <v>51</v>
      </c>
      <c r="B61" s="277" t="s">
        <v>318</v>
      </c>
      <c r="C61" s="278">
        <v>154</v>
      </c>
      <c r="D61" s="279">
        <v>153.79999999999998</v>
      </c>
      <c r="E61" s="279">
        <v>152.89999999999998</v>
      </c>
      <c r="F61" s="279">
        <v>151.79999999999998</v>
      </c>
      <c r="G61" s="279">
        <v>150.89999999999998</v>
      </c>
      <c r="H61" s="279">
        <v>154.89999999999998</v>
      </c>
      <c r="I61" s="279">
        <v>155.80000000000001</v>
      </c>
      <c r="J61" s="279">
        <v>156.89999999999998</v>
      </c>
      <c r="K61" s="277">
        <v>154.69999999999999</v>
      </c>
      <c r="L61" s="277">
        <v>152.69999999999999</v>
      </c>
      <c r="M61" s="277">
        <v>2.5139200000000002</v>
      </c>
    </row>
    <row r="62" spans="1:13">
      <c r="A62" s="268">
        <v>52</v>
      </c>
      <c r="B62" s="277" t="s">
        <v>233</v>
      </c>
      <c r="C62" s="278">
        <v>323.7</v>
      </c>
      <c r="D62" s="279">
        <v>322.06666666666666</v>
      </c>
      <c r="E62" s="279">
        <v>317.38333333333333</v>
      </c>
      <c r="F62" s="279">
        <v>311.06666666666666</v>
      </c>
      <c r="G62" s="279">
        <v>306.38333333333333</v>
      </c>
      <c r="H62" s="279">
        <v>328.38333333333333</v>
      </c>
      <c r="I62" s="279">
        <v>333.06666666666661</v>
      </c>
      <c r="J62" s="279">
        <v>339.38333333333333</v>
      </c>
      <c r="K62" s="277">
        <v>326.75</v>
      </c>
      <c r="L62" s="277">
        <v>315.75</v>
      </c>
      <c r="M62" s="277">
        <v>92.968170000000001</v>
      </c>
    </row>
    <row r="63" spans="1:13">
      <c r="A63" s="268">
        <v>53</v>
      </c>
      <c r="B63" s="277" t="s">
        <v>61</v>
      </c>
      <c r="C63" s="278">
        <v>43.6</v>
      </c>
      <c r="D63" s="279">
        <v>42.666666666666664</v>
      </c>
      <c r="E63" s="279">
        <v>41.483333333333327</v>
      </c>
      <c r="F63" s="279">
        <v>39.36666666666666</v>
      </c>
      <c r="G63" s="279">
        <v>38.183333333333323</v>
      </c>
      <c r="H63" s="279">
        <v>44.783333333333331</v>
      </c>
      <c r="I63" s="279">
        <v>45.966666666666669</v>
      </c>
      <c r="J63" s="279">
        <v>48.083333333333336</v>
      </c>
      <c r="K63" s="277">
        <v>43.85</v>
      </c>
      <c r="L63" s="277">
        <v>40.549999999999997</v>
      </c>
      <c r="M63" s="277">
        <v>430.38517999999999</v>
      </c>
    </row>
    <row r="64" spans="1:13">
      <c r="A64" s="268">
        <v>54</v>
      </c>
      <c r="B64" s="277" t="s">
        <v>62</v>
      </c>
      <c r="C64" s="278">
        <v>40.6</v>
      </c>
      <c r="D64" s="279">
        <v>40.4</v>
      </c>
      <c r="E64" s="279">
        <v>39.699999999999996</v>
      </c>
      <c r="F64" s="279">
        <v>38.799999999999997</v>
      </c>
      <c r="G64" s="279">
        <v>38.099999999999994</v>
      </c>
      <c r="H64" s="279">
        <v>41.3</v>
      </c>
      <c r="I64" s="279">
        <v>42</v>
      </c>
      <c r="J64" s="279">
        <v>42.9</v>
      </c>
      <c r="K64" s="277">
        <v>41.1</v>
      </c>
      <c r="L64" s="277">
        <v>39.5</v>
      </c>
      <c r="M64" s="277">
        <v>26.56016</v>
      </c>
    </row>
    <row r="65" spans="1:13">
      <c r="A65" s="268">
        <v>55</v>
      </c>
      <c r="B65" s="277" t="s">
        <v>312</v>
      </c>
      <c r="C65" s="278">
        <v>1399.05</v>
      </c>
      <c r="D65" s="279">
        <v>1387.4000000000003</v>
      </c>
      <c r="E65" s="279">
        <v>1360.5500000000006</v>
      </c>
      <c r="F65" s="279">
        <v>1322.0500000000004</v>
      </c>
      <c r="G65" s="279">
        <v>1295.2000000000007</v>
      </c>
      <c r="H65" s="279">
        <v>1425.9000000000005</v>
      </c>
      <c r="I65" s="279">
        <v>1452.7500000000005</v>
      </c>
      <c r="J65" s="279">
        <v>1491.2500000000005</v>
      </c>
      <c r="K65" s="277">
        <v>1414.25</v>
      </c>
      <c r="L65" s="277">
        <v>1348.9</v>
      </c>
      <c r="M65" s="277">
        <v>0.46307999999999999</v>
      </c>
    </row>
    <row r="66" spans="1:13">
      <c r="A66" s="268">
        <v>56</v>
      </c>
      <c r="B66" s="277" t="s">
        <v>63</v>
      </c>
      <c r="C66" s="278">
        <v>1387.6</v>
      </c>
      <c r="D66" s="279">
        <v>1382.2166666666665</v>
      </c>
      <c r="E66" s="279">
        <v>1370.4333333333329</v>
      </c>
      <c r="F66" s="279">
        <v>1353.2666666666664</v>
      </c>
      <c r="G66" s="279">
        <v>1341.4833333333329</v>
      </c>
      <c r="H66" s="279">
        <v>1399.383333333333</v>
      </c>
      <c r="I66" s="279">
        <v>1411.1666666666663</v>
      </c>
      <c r="J66" s="279">
        <v>1428.333333333333</v>
      </c>
      <c r="K66" s="277">
        <v>1394</v>
      </c>
      <c r="L66" s="277">
        <v>1365.05</v>
      </c>
      <c r="M66" s="277">
        <v>5.6436200000000003</v>
      </c>
    </row>
    <row r="67" spans="1:13">
      <c r="A67" s="268">
        <v>57</v>
      </c>
      <c r="B67" s="277" t="s">
        <v>320</v>
      </c>
      <c r="C67" s="278">
        <v>5526.5</v>
      </c>
      <c r="D67" s="279">
        <v>5568.8666666666659</v>
      </c>
      <c r="E67" s="279">
        <v>5447.7333333333318</v>
      </c>
      <c r="F67" s="279">
        <v>5368.9666666666662</v>
      </c>
      <c r="G67" s="279">
        <v>5247.8333333333321</v>
      </c>
      <c r="H67" s="279">
        <v>5647.6333333333314</v>
      </c>
      <c r="I67" s="279">
        <v>5768.7666666666646</v>
      </c>
      <c r="J67" s="279">
        <v>5847.533333333331</v>
      </c>
      <c r="K67" s="277">
        <v>5690</v>
      </c>
      <c r="L67" s="277">
        <v>5490.1</v>
      </c>
      <c r="M67" s="277">
        <v>0.20834</v>
      </c>
    </row>
    <row r="68" spans="1:13">
      <c r="A68" s="268">
        <v>58</v>
      </c>
      <c r="B68" s="277" t="s">
        <v>234</v>
      </c>
      <c r="C68" s="278">
        <v>1218.9000000000001</v>
      </c>
      <c r="D68" s="279">
        <v>1223.1000000000001</v>
      </c>
      <c r="E68" s="279">
        <v>1208.6000000000004</v>
      </c>
      <c r="F68" s="279">
        <v>1198.3000000000002</v>
      </c>
      <c r="G68" s="279">
        <v>1183.8000000000004</v>
      </c>
      <c r="H68" s="279">
        <v>1233.4000000000003</v>
      </c>
      <c r="I68" s="279">
        <v>1247.8999999999999</v>
      </c>
      <c r="J68" s="279">
        <v>1258.2000000000003</v>
      </c>
      <c r="K68" s="277">
        <v>1237.5999999999999</v>
      </c>
      <c r="L68" s="277">
        <v>1212.8</v>
      </c>
      <c r="M68" s="277">
        <v>0.37692999999999999</v>
      </c>
    </row>
    <row r="69" spans="1:13">
      <c r="A69" s="268">
        <v>59</v>
      </c>
      <c r="B69" s="277" t="s">
        <v>321</v>
      </c>
      <c r="C69" s="278">
        <v>299.35000000000002</v>
      </c>
      <c r="D69" s="279">
        <v>298.28333333333336</v>
      </c>
      <c r="E69" s="279">
        <v>295.06666666666672</v>
      </c>
      <c r="F69" s="279">
        <v>290.78333333333336</v>
      </c>
      <c r="G69" s="279">
        <v>287.56666666666672</v>
      </c>
      <c r="H69" s="279">
        <v>302.56666666666672</v>
      </c>
      <c r="I69" s="279">
        <v>305.7833333333333</v>
      </c>
      <c r="J69" s="279">
        <v>310.06666666666672</v>
      </c>
      <c r="K69" s="277">
        <v>301.5</v>
      </c>
      <c r="L69" s="277">
        <v>294</v>
      </c>
      <c r="M69" s="277">
        <v>1.3067299999999999</v>
      </c>
    </row>
    <row r="70" spans="1:13">
      <c r="A70" s="268">
        <v>60</v>
      </c>
      <c r="B70" s="277" t="s">
        <v>65</v>
      </c>
      <c r="C70" s="278">
        <v>90.05</v>
      </c>
      <c r="D70" s="279">
        <v>90.149999999999991</v>
      </c>
      <c r="E70" s="279">
        <v>88.34999999999998</v>
      </c>
      <c r="F70" s="279">
        <v>86.649999999999991</v>
      </c>
      <c r="G70" s="279">
        <v>84.84999999999998</v>
      </c>
      <c r="H70" s="279">
        <v>91.84999999999998</v>
      </c>
      <c r="I70" s="279">
        <v>93.649999999999991</v>
      </c>
      <c r="J70" s="279">
        <v>95.34999999999998</v>
      </c>
      <c r="K70" s="277">
        <v>91.95</v>
      </c>
      <c r="L70" s="277">
        <v>88.45</v>
      </c>
      <c r="M70" s="277">
        <v>75.046130000000005</v>
      </c>
    </row>
    <row r="71" spans="1:13">
      <c r="A71" s="268">
        <v>61</v>
      </c>
      <c r="B71" s="277" t="s">
        <v>313</v>
      </c>
      <c r="C71" s="278">
        <v>634.45000000000005</v>
      </c>
      <c r="D71" s="279">
        <v>626.79999999999995</v>
      </c>
      <c r="E71" s="279">
        <v>604.19999999999993</v>
      </c>
      <c r="F71" s="279">
        <v>573.94999999999993</v>
      </c>
      <c r="G71" s="279">
        <v>551.34999999999991</v>
      </c>
      <c r="H71" s="279">
        <v>657.05</v>
      </c>
      <c r="I71" s="279">
        <v>679.64999999999986</v>
      </c>
      <c r="J71" s="279">
        <v>709.9</v>
      </c>
      <c r="K71" s="277">
        <v>649.4</v>
      </c>
      <c r="L71" s="277">
        <v>596.54999999999995</v>
      </c>
      <c r="M71" s="277">
        <v>8.9444599999999994</v>
      </c>
    </row>
    <row r="72" spans="1:13">
      <c r="A72" s="268">
        <v>62</v>
      </c>
      <c r="B72" s="277" t="s">
        <v>66</v>
      </c>
      <c r="C72" s="278">
        <v>610.70000000000005</v>
      </c>
      <c r="D72" s="279">
        <v>607.94999999999993</v>
      </c>
      <c r="E72" s="279">
        <v>603.34999999999991</v>
      </c>
      <c r="F72" s="279">
        <v>596</v>
      </c>
      <c r="G72" s="279">
        <v>591.4</v>
      </c>
      <c r="H72" s="279">
        <v>615.29999999999984</v>
      </c>
      <c r="I72" s="279">
        <v>619.9</v>
      </c>
      <c r="J72" s="279">
        <v>627.24999999999977</v>
      </c>
      <c r="K72" s="277">
        <v>612.54999999999995</v>
      </c>
      <c r="L72" s="277">
        <v>600.6</v>
      </c>
      <c r="M72" s="277">
        <v>12.13522</v>
      </c>
    </row>
    <row r="73" spans="1:13">
      <c r="A73" s="268">
        <v>63</v>
      </c>
      <c r="B73" s="277" t="s">
        <v>67</v>
      </c>
      <c r="C73" s="278">
        <v>451.45</v>
      </c>
      <c r="D73" s="279">
        <v>453.4666666666667</v>
      </c>
      <c r="E73" s="279">
        <v>448.48333333333341</v>
      </c>
      <c r="F73" s="279">
        <v>445.51666666666671</v>
      </c>
      <c r="G73" s="279">
        <v>440.53333333333342</v>
      </c>
      <c r="H73" s="279">
        <v>456.43333333333339</v>
      </c>
      <c r="I73" s="279">
        <v>461.41666666666674</v>
      </c>
      <c r="J73" s="279">
        <v>464.38333333333338</v>
      </c>
      <c r="K73" s="277">
        <v>458.45</v>
      </c>
      <c r="L73" s="277">
        <v>450.5</v>
      </c>
      <c r="M73" s="277">
        <v>10.77596</v>
      </c>
    </row>
    <row r="74" spans="1:13">
      <c r="A74" s="268">
        <v>64</v>
      </c>
      <c r="B74" s="277" t="s">
        <v>1045</v>
      </c>
      <c r="C74" s="278">
        <v>8631.2999999999993</v>
      </c>
      <c r="D74" s="279">
        <v>8664.6</v>
      </c>
      <c r="E74" s="279">
        <v>8544.5</v>
      </c>
      <c r="F74" s="279">
        <v>8457.6999999999989</v>
      </c>
      <c r="G74" s="279">
        <v>8337.5999999999985</v>
      </c>
      <c r="H74" s="279">
        <v>8751.4000000000015</v>
      </c>
      <c r="I74" s="279">
        <v>8871.5000000000036</v>
      </c>
      <c r="J74" s="279">
        <v>8958.3000000000029</v>
      </c>
      <c r="K74" s="277">
        <v>8784.7000000000007</v>
      </c>
      <c r="L74" s="277">
        <v>8577.7999999999993</v>
      </c>
      <c r="M74" s="277">
        <v>2.5440000000000001E-2</v>
      </c>
    </row>
    <row r="75" spans="1:13">
      <c r="A75" s="268">
        <v>65</v>
      </c>
      <c r="B75" s="277" t="s">
        <v>69</v>
      </c>
      <c r="C75" s="278">
        <v>397.7</v>
      </c>
      <c r="D75" s="279">
        <v>398.7833333333333</v>
      </c>
      <c r="E75" s="279">
        <v>392.91666666666663</v>
      </c>
      <c r="F75" s="279">
        <v>388.13333333333333</v>
      </c>
      <c r="G75" s="279">
        <v>382.26666666666665</v>
      </c>
      <c r="H75" s="279">
        <v>403.56666666666661</v>
      </c>
      <c r="I75" s="279">
        <v>409.43333333333328</v>
      </c>
      <c r="J75" s="279">
        <v>414.21666666666658</v>
      </c>
      <c r="K75" s="277">
        <v>404.65</v>
      </c>
      <c r="L75" s="277">
        <v>394</v>
      </c>
      <c r="M75" s="277">
        <v>169.21274</v>
      </c>
    </row>
    <row r="76" spans="1:13" s="16" customFormat="1">
      <c r="A76" s="268">
        <v>66</v>
      </c>
      <c r="B76" s="277" t="s">
        <v>70</v>
      </c>
      <c r="C76" s="278">
        <v>28.65</v>
      </c>
      <c r="D76" s="279">
        <v>28.216666666666669</v>
      </c>
      <c r="E76" s="279">
        <v>27.583333333333336</v>
      </c>
      <c r="F76" s="279">
        <v>26.516666666666666</v>
      </c>
      <c r="G76" s="279">
        <v>25.883333333333333</v>
      </c>
      <c r="H76" s="279">
        <v>29.283333333333339</v>
      </c>
      <c r="I76" s="279">
        <v>29.916666666666671</v>
      </c>
      <c r="J76" s="279">
        <v>30.983333333333341</v>
      </c>
      <c r="K76" s="277">
        <v>28.85</v>
      </c>
      <c r="L76" s="277">
        <v>27.15</v>
      </c>
      <c r="M76" s="277">
        <v>230.93020000000001</v>
      </c>
    </row>
    <row r="77" spans="1:13" s="16" customFormat="1">
      <c r="A77" s="268">
        <v>67</v>
      </c>
      <c r="B77" s="277" t="s">
        <v>71</v>
      </c>
      <c r="C77" s="278">
        <v>437.9</v>
      </c>
      <c r="D77" s="279">
        <v>440.23333333333335</v>
      </c>
      <c r="E77" s="279">
        <v>431.9666666666667</v>
      </c>
      <c r="F77" s="279">
        <v>426.03333333333336</v>
      </c>
      <c r="G77" s="279">
        <v>417.76666666666671</v>
      </c>
      <c r="H77" s="279">
        <v>446.16666666666669</v>
      </c>
      <c r="I77" s="279">
        <v>454.43333333333334</v>
      </c>
      <c r="J77" s="279">
        <v>460.36666666666667</v>
      </c>
      <c r="K77" s="277">
        <v>448.5</v>
      </c>
      <c r="L77" s="277">
        <v>434.3</v>
      </c>
      <c r="M77" s="277">
        <v>30.27835</v>
      </c>
    </row>
    <row r="78" spans="1:13" s="16" customFormat="1">
      <c r="A78" s="268">
        <v>68</v>
      </c>
      <c r="B78" s="277" t="s">
        <v>322</v>
      </c>
      <c r="C78" s="278">
        <v>629.79999999999995</v>
      </c>
      <c r="D78" s="279">
        <v>633.75</v>
      </c>
      <c r="E78" s="279">
        <v>622</v>
      </c>
      <c r="F78" s="279">
        <v>614.20000000000005</v>
      </c>
      <c r="G78" s="279">
        <v>602.45000000000005</v>
      </c>
      <c r="H78" s="279">
        <v>641.54999999999995</v>
      </c>
      <c r="I78" s="279">
        <v>653.29999999999995</v>
      </c>
      <c r="J78" s="279">
        <v>661.09999999999991</v>
      </c>
      <c r="K78" s="277">
        <v>645.5</v>
      </c>
      <c r="L78" s="277">
        <v>625.95000000000005</v>
      </c>
      <c r="M78" s="277">
        <v>0.93979000000000001</v>
      </c>
    </row>
    <row r="79" spans="1:13" s="16" customFormat="1">
      <c r="A79" s="268">
        <v>69</v>
      </c>
      <c r="B79" s="277" t="s">
        <v>324</v>
      </c>
      <c r="C79" s="278">
        <v>174.7</v>
      </c>
      <c r="D79" s="279">
        <v>174.35</v>
      </c>
      <c r="E79" s="279">
        <v>173.29999999999998</v>
      </c>
      <c r="F79" s="279">
        <v>171.89999999999998</v>
      </c>
      <c r="G79" s="279">
        <v>170.84999999999997</v>
      </c>
      <c r="H79" s="279">
        <v>175.75</v>
      </c>
      <c r="I79" s="279">
        <v>176.8</v>
      </c>
      <c r="J79" s="279">
        <v>178.20000000000002</v>
      </c>
      <c r="K79" s="277">
        <v>175.4</v>
      </c>
      <c r="L79" s="277">
        <v>172.95</v>
      </c>
      <c r="M79" s="277">
        <v>3.9389400000000001</v>
      </c>
    </row>
    <row r="80" spans="1:13" s="16" customFormat="1">
      <c r="A80" s="268">
        <v>70</v>
      </c>
      <c r="B80" s="277" t="s">
        <v>325</v>
      </c>
      <c r="C80" s="278">
        <v>3101.1</v>
      </c>
      <c r="D80" s="279">
        <v>3118.4833333333336</v>
      </c>
      <c r="E80" s="279">
        <v>3067.6166666666672</v>
      </c>
      <c r="F80" s="279">
        <v>3034.1333333333337</v>
      </c>
      <c r="G80" s="279">
        <v>2983.2666666666673</v>
      </c>
      <c r="H80" s="279">
        <v>3151.9666666666672</v>
      </c>
      <c r="I80" s="279">
        <v>3202.8333333333339</v>
      </c>
      <c r="J80" s="279">
        <v>3236.3166666666671</v>
      </c>
      <c r="K80" s="277">
        <v>3169.35</v>
      </c>
      <c r="L80" s="277">
        <v>3085</v>
      </c>
      <c r="M80" s="277">
        <v>0.16202</v>
      </c>
    </row>
    <row r="81" spans="1:13" s="16" customFormat="1">
      <c r="A81" s="268">
        <v>71</v>
      </c>
      <c r="B81" s="277" t="s">
        <v>326</v>
      </c>
      <c r="C81" s="278">
        <v>622.9</v>
      </c>
      <c r="D81" s="279">
        <v>630.9666666666667</v>
      </c>
      <c r="E81" s="279">
        <v>611.93333333333339</v>
      </c>
      <c r="F81" s="279">
        <v>600.9666666666667</v>
      </c>
      <c r="G81" s="279">
        <v>581.93333333333339</v>
      </c>
      <c r="H81" s="279">
        <v>641.93333333333339</v>
      </c>
      <c r="I81" s="279">
        <v>660.9666666666667</v>
      </c>
      <c r="J81" s="279">
        <v>671.93333333333339</v>
      </c>
      <c r="K81" s="277">
        <v>650</v>
      </c>
      <c r="L81" s="277">
        <v>620</v>
      </c>
      <c r="M81" s="277">
        <v>0.90302000000000004</v>
      </c>
    </row>
    <row r="82" spans="1:13" s="16" customFormat="1">
      <c r="A82" s="268">
        <v>72</v>
      </c>
      <c r="B82" s="277" t="s">
        <v>327</v>
      </c>
      <c r="C82" s="278">
        <v>64.7</v>
      </c>
      <c r="D82" s="279">
        <v>65.100000000000009</v>
      </c>
      <c r="E82" s="279">
        <v>64.000000000000014</v>
      </c>
      <c r="F82" s="279">
        <v>63.300000000000011</v>
      </c>
      <c r="G82" s="279">
        <v>62.200000000000017</v>
      </c>
      <c r="H82" s="279">
        <v>65.800000000000011</v>
      </c>
      <c r="I82" s="279">
        <v>66.900000000000006</v>
      </c>
      <c r="J82" s="279">
        <v>67.600000000000009</v>
      </c>
      <c r="K82" s="277">
        <v>66.2</v>
      </c>
      <c r="L82" s="277">
        <v>64.400000000000006</v>
      </c>
      <c r="M82" s="277">
        <v>10.5364</v>
      </c>
    </row>
    <row r="83" spans="1:13" s="16" customFormat="1">
      <c r="A83" s="268">
        <v>73</v>
      </c>
      <c r="B83" s="277" t="s">
        <v>72</v>
      </c>
      <c r="C83" s="278">
        <v>11903.65</v>
      </c>
      <c r="D83" s="279">
        <v>11954.85</v>
      </c>
      <c r="E83" s="279">
        <v>11738.800000000001</v>
      </c>
      <c r="F83" s="279">
        <v>11573.95</v>
      </c>
      <c r="G83" s="279">
        <v>11357.900000000001</v>
      </c>
      <c r="H83" s="279">
        <v>12119.7</v>
      </c>
      <c r="I83" s="279">
        <v>12335.75</v>
      </c>
      <c r="J83" s="279">
        <v>12500.6</v>
      </c>
      <c r="K83" s="277">
        <v>12170.9</v>
      </c>
      <c r="L83" s="277">
        <v>11790</v>
      </c>
      <c r="M83" s="277">
        <v>0.33700999999999998</v>
      </c>
    </row>
    <row r="84" spans="1:13" s="16" customFormat="1">
      <c r="A84" s="268">
        <v>74</v>
      </c>
      <c r="B84" s="277" t="s">
        <v>74</v>
      </c>
      <c r="C84" s="278">
        <v>346.65</v>
      </c>
      <c r="D84" s="279">
        <v>345.16666666666669</v>
      </c>
      <c r="E84" s="279">
        <v>342.53333333333336</v>
      </c>
      <c r="F84" s="279">
        <v>338.41666666666669</v>
      </c>
      <c r="G84" s="279">
        <v>335.78333333333336</v>
      </c>
      <c r="H84" s="279">
        <v>349.28333333333336</v>
      </c>
      <c r="I84" s="279">
        <v>351.91666666666669</v>
      </c>
      <c r="J84" s="279">
        <v>356.03333333333336</v>
      </c>
      <c r="K84" s="277">
        <v>347.8</v>
      </c>
      <c r="L84" s="277">
        <v>341.05</v>
      </c>
      <c r="M84" s="277">
        <v>73.752870000000001</v>
      </c>
    </row>
    <row r="85" spans="1:13" s="16" customFormat="1">
      <c r="A85" s="268">
        <v>75</v>
      </c>
      <c r="B85" s="277" t="s">
        <v>328</v>
      </c>
      <c r="C85" s="278">
        <v>160.25</v>
      </c>
      <c r="D85" s="279">
        <v>160.86666666666667</v>
      </c>
      <c r="E85" s="279">
        <v>158.88333333333335</v>
      </c>
      <c r="F85" s="279">
        <v>157.51666666666668</v>
      </c>
      <c r="G85" s="279">
        <v>155.53333333333336</v>
      </c>
      <c r="H85" s="279">
        <v>162.23333333333335</v>
      </c>
      <c r="I85" s="279">
        <v>164.2166666666667</v>
      </c>
      <c r="J85" s="279">
        <v>165.58333333333334</v>
      </c>
      <c r="K85" s="277">
        <v>162.85</v>
      </c>
      <c r="L85" s="277">
        <v>159.5</v>
      </c>
      <c r="M85" s="277">
        <v>1.22393</v>
      </c>
    </row>
    <row r="86" spans="1:13" s="16" customFormat="1">
      <c r="A86" s="268">
        <v>76</v>
      </c>
      <c r="B86" s="277" t="s">
        <v>75</v>
      </c>
      <c r="C86" s="278">
        <v>3772.45</v>
      </c>
      <c r="D86" s="279">
        <v>3769.15</v>
      </c>
      <c r="E86" s="279">
        <v>3743.3</v>
      </c>
      <c r="F86" s="279">
        <v>3714.15</v>
      </c>
      <c r="G86" s="279">
        <v>3688.3</v>
      </c>
      <c r="H86" s="279">
        <v>3798.3</v>
      </c>
      <c r="I86" s="279">
        <v>3824.1499999999996</v>
      </c>
      <c r="J86" s="279">
        <v>3853.3</v>
      </c>
      <c r="K86" s="277">
        <v>3795</v>
      </c>
      <c r="L86" s="277">
        <v>3740</v>
      </c>
      <c r="M86" s="277">
        <v>4.7326699999999997</v>
      </c>
    </row>
    <row r="87" spans="1:13" s="16" customFormat="1">
      <c r="A87" s="268">
        <v>77</v>
      </c>
      <c r="B87" s="277" t="s">
        <v>314</v>
      </c>
      <c r="C87" s="278">
        <v>518.20000000000005</v>
      </c>
      <c r="D87" s="279">
        <v>519.56666666666672</v>
      </c>
      <c r="E87" s="279">
        <v>506.63333333333344</v>
      </c>
      <c r="F87" s="279">
        <v>495.06666666666672</v>
      </c>
      <c r="G87" s="279">
        <v>482.13333333333344</v>
      </c>
      <c r="H87" s="279">
        <v>531.13333333333344</v>
      </c>
      <c r="I87" s="279">
        <v>544.06666666666661</v>
      </c>
      <c r="J87" s="279">
        <v>555.63333333333344</v>
      </c>
      <c r="K87" s="277">
        <v>532.5</v>
      </c>
      <c r="L87" s="277">
        <v>508</v>
      </c>
      <c r="M87" s="277">
        <v>2.6003699999999998</v>
      </c>
    </row>
    <row r="88" spans="1:13" s="16" customFormat="1">
      <c r="A88" s="268">
        <v>78</v>
      </c>
      <c r="B88" s="277" t="s">
        <v>323</v>
      </c>
      <c r="C88" s="278">
        <v>191.35</v>
      </c>
      <c r="D88" s="279">
        <v>190.13333333333335</v>
      </c>
      <c r="E88" s="279">
        <v>187.26666666666671</v>
      </c>
      <c r="F88" s="279">
        <v>183.18333333333337</v>
      </c>
      <c r="G88" s="279">
        <v>180.31666666666672</v>
      </c>
      <c r="H88" s="279">
        <v>194.2166666666667</v>
      </c>
      <c r="I88" s="279">
        <v>197.08333333333331</v>
      </c>
      <c r="J88" s="279">
        <v>201.16666666666669</v>
      </c>
      <c r="K88" s="277">
        <v>193</v>
      </c>
      <c r="L88" s="277">
        <v>186.05</v>
      </c>
      <c r="M88" s="277">
        <v>7.2716000000000003</v>
      </c>
    </row>
    <row r="89" spans="1:13" s="16" customFormat="1">
      <c r="A89" s="268">
        <v>79</v>
      </c>
      <c r="B89" s="277" t="s">
        <v>76</v>
      </c>
      <c r="C89" s="278">
        <v>422.7</v>
      </c>
      <c r="D89" s="279">
        <v>426.13333333333327</v>
      </c>
      <c r="E89" s="279">
        <v>416.36666666666656</v>
      </c>
      <c r="F89" s="279">
        <v>410.0333333333333</v>
      </c>
      <c r="G89" s="279">
        <v>400.26666666666659</v>
      </c>
      <c r="H89" s="279">
        <v>432.46666666666653</v>
      </c>
      <c r="I89" s="279">
        <v>442.23333333333329</v>
      </c>
      <c r="J89" s="279">
        <v>448.56666666666649</v>
      </c>
      <c r="K89" s="277">
        <v>435.9</v>
      </c>
      <c r="L89" s="277">
        <v>419.8</v>
      </c>
      <c r="M89" s="277">
        <v>36.214979999999997</v>
      </c>
    </row>
    <row r="90" spans="1:13" s="16" customFormat="1">
      <c r="A90" s="268">
        <v>80</v>
      </c>
      <c r="B90" s="277" t="s">
        <v>77</v>
      </c>
      <c r="C90" s="278">
        <v>89.4</v>
      </c>
      <c r="D90" s="279">
        <v>89.433333333333337</v>
      </c>
      <c r="E90" s="279">
        <v>88.26666666666668</v>
      </c>
      <c r="F90" s="279">
        <v>87.13333333333334</v>
      </c>
      <c r="G90" s="279">
        <v>85.966666666666683</v>
      </c>
      <c r="H90" s="279">
        <v>90.566666666666677</v>
      </c>
      <c r="I90" s="279">
        <v>91.733333333333334</v>
      </c>
      <c r="J90" s="279">
        <v>92.866666666666674</v>
      </c>
      <c r="K90" s="277">
        <v>90.6</v>
      </c>
      <c r="L90" s="277">
        <v>88.3</v>
      </c>
      <c r="M90" s="277">
        <v>55.23301</v>
      </c>
    </row>
    <row r="91" spans="1:13" s="16" customFormat="1">
      <c r="A91" s="268">
        <v>81</v>
      </c>
      <c r="B91" s="277" t="s">
        <v>332</v>
      </c>
      <c r="C91" s="278">
        <v>466.1</v>
      </c>
      <c r="D91" s="279">
        <v>465.09999999999997</v>
      </c>
      <c r="E91" s="279">
        <v>452.19999999999993</v>
      </c>
      <c r="F91" s="279">
        <v>438.29999999999995</v>
      </c>
      <c r="G91" s="279">
        <v>425.39999999999992</v>
      </c>
      <c r="H91" s="279">
        <v>478.99999999999994</v>
      </c>
      <c r="I91" s="279">
        <v>491.89999999999992</v>
      </c>
      <c r="J91" s="279">
        <v>505.79999999999995</v>
      </c>
      <c r="K91" s="277">
        <v>478</v>
      </c>
      <c r="L91" s="277">
        <v>451.2</v>
      </c>
      <c r="M91" s="277">
        <v>7.4933100000000001</v>
      </c>
    </row>
    <row r="92" spans="1:13" s="16" customFormat="1">
      <c r="A92" s="268">
        <v>82</v>
      </c>
      <c r="B92" s="277" t="s">
        <v>333</v>
      </c>
      <c r="C92" s="278">
        <v>538.79999999999995</v>
      </c>
      <c r="D92" s="279">
        <v>540.08333333333337</v>
      </c>
      <c r="E92" s="279">
        <v>532.16666666666674</v>
      </c>
      <c r="F92" s="279">
        <v>525.53333333333342</v>
      </c>
      <c r="G92" s="279">
        <v>517.61666666666679</v>
      </c>
      <c r="H92" s="279">
        <v>546.7166666666667</v>
      </c>
      <c r="I92" s="279">
        <v>554.63333333333344</v>
      </c>
      <c r="J92" s="279">
        <v>561.26666666666665</v>
      </c>
      <c r="K92" s="277">
        <v>548</v>
      </c>
      <c r="L92" s="277">
        <v>533.45000000000005</v>
      </c>
      <c r="M92" s="277">
        <v>1.0519499999999999</v>
      </c>
    </row>
    <row r="93" spans="1:13" s="16" customFormat="1">
      <c r="A93" s="268">
        <v>83</v>
      </c>
      <c r="B93" s="277" t="s">
        <v>335</v>
      </c>
      <c r="C93" s="278">
        <v>247.9</v>
      </c>
      <c r="D93" s="279">
        <v>246.33333333333334</v>
      </c>
      <c r="E93" s="279">
        <v>241.66666666666669</v>
      </c>
      <c r="F93" s="279">
        <v>235.43333333333334</v>
      </c>
      <c r="G93" s="279">
        <v>230.76666666666668</v>
      </c>
      <c r="H93" s="279">
        <v>252.56666666666669</v>
      </c>
      <c r="I93" s="279">
        <v>257.23333333333335</v>
      </c>
      <c r="J93" s="279">
        <v>263.4666666666667</v>
      </c>
      <c r="K93" s="277">
        <v>251</v>
      </c>
      <c r="L93" s="277">
        <v>240.1</v>
      </c>
      <c r="M93" s="277">
        <v>1.2932300000000001</v>
      </c>
    </row>
    <row r="94" spans="1:13" s="16" customFormat="1">
      <c r="A94" s="268">
        <v>84</v>
      </c>
      <c r="B94" s="277" t="s">
        <v>329</v>
      </c>
      <c r="C94" s="278">
        <v>314.8</v>
      </c>
      <c r="D94" s="279">
        <v>318.66666666666669</v>
      </c>
      <c r="E94" s="279">
        <v>310.23333333333335</v>
      </c>
      <c r="F94" s="279">
        <v>305.66666666666669</v>
      </c>
      <c r="G94" s="279">
        <v>297.23333333333335</v>
      </c>
      <c r="H94" s="279">
        <v>323.23333333333335</v>
      </c>
      <c r="I94" s="279">
        <v>331.66666666666663</v>
      </c>
      <c r="J94" s="279">
        <v>336.23333333333335</v>
      </c>
      <c r="K94" s="277">
        <v>327.10000000000002</v>
      </c>
      <c r="L94" s="277">
        <v>314.10000000000002</v>
      </c>
      <c r="M94" s="277">
        <v>1.28183</v>
      </c>
    </row>
    <row r="95" spans="1:13" s="16" customFormat="1">
      <c r="A95" s="268">
        <v>85</v>
      </c>
      <c r="B95" s="277" t="s">
        <v>78</v>
      </c>
      <c r="C95" s="278">
        <v>111.6</v>
      </c>
      <c r="D95" s="279">
        <v>110.5</v>
      </c>
      <c r="E95" s="279">
        <v>108.75</v>
      </c>
      <c r="F95" s="279">
        <v>105.9</v>
      </c>
      <c r="G95" s="279">
        <v>104.15</v>
      </c>
      <c r="H95" s="279">
        <v>113.35</v>
      </c>
      <c r="I95" s="279">
        <v>115.1</v>
      </c>
      <c r="J95" s="279">
        <v>117.94999999999999</v>
      </c>
      <c r="K95" s="277">
        <v>112.25</v>
      </c>
      <c r="L95" s="277">
        <v>107.65</v>
      </c>
      <c r="M95" s="277">
        <v>8.3690800000000003</v>
      </c>
    </row>
    <row r="96" spans="1:13" s="16" customFormat="1">
      <c r="A96" s="268">
        <v>86</v>
      </c>
      <c r="B96" s="277" t="s">
        <v>330</v>
      </c>
      <c r="C96" s="278">
        <v>245.1</v>
      </c>
      <c r="D96" s="279">
        <v>246.1</v>
      </c>
      <c r="E96" s="279">
        <v>243</v>
      </c>
      <c r="F96" s="279">
        <v>240.9</v>
      </c>
      <c r="G96" s="279">
        <v>237.8</v>
      </c>
      <c r="H96" s="279">
        <v>248.2</v>
      </c>
      <c r="I96" s="279">
        <v>251.29999999999995</v>
      </c>
      <c r="J96" s="279">
        <v>253.39999999999998</v>
      </c>
      <c r="K96" s="277">
        <v>249.2</v>
      </c>
      <c r="L96" s="277">
        <v>244</v>
      </c>
      <c r="M96" s="277">
        <v>0.94557000000000002</v>
      </c>
    </row>
    <row r="97" spans="1:13" s="16" customFormat="1">
      <c r="A97" s="268">
        <v>87</v>
      </c>
      <c r="B97" s="277" t="s">
        <v>338</v>
      </c>
      <c r="C97" s="278">
        <v>445.55</v>
      </c>
      <c r="D97" s="279">
        <v>449.48333333333335</v>
      </c>
      <c r="E97" s="279">
        <v>441.06666666666672</v>
      </c>
      <c r="F97" s="279">
        <v>436.58333333333337</v>
      </c>
      <c r="G97" s="279">
        <v>428.16666666666674</v>
      </c>
      <c r="H97" s="279">
        <v>453.9666666666667</v>
      </c>
      <c r="I97" s="279">
        <v>462.38333333333333</v>
      </c>
      <c r="J97" s="279">
        <v>466.86666666666667</v>
      </c>
      <c r="K97" s="277">
        <v>457.9</v>
      </c>
      <c r="L97" s="277">
        <v>445</v>
      </c>
      <c r="M97" s="277">
        <v>8.3729200000000006</v>
      </c>
    </row>
    <row r="98" spans="1:13" s="16" customFormat="1">
      <c r="A98" s="268">
        <v>88</v>
      </c>
      <c r="B98" s="277" t="s">
        <v>336</v>
      </c>
      <c r="C98" s="278">
        <v>1044.3499999999999</v>
      </c>
      <c r="D98" s="279">
        <v>1032.1166666666666</v>
      </c>
      <c r="E98" s="279">
        <v>1009.2333333333331</v>
      </c>
      <c r="F98" s="279">
        <v>974.11666666666656</v>
      </c>
      <c r="G98" s="279">
        <v>951.23333333333312</v>
      </c>
      <c r="H98" s="279">
        <v>1067.2333333333331</v>
      </c>
      <c r="I98" s="279">
        <v>1090.1166666666668</v>
      </c>
      <c r="J98" s="279">
        <v>1125.2333333333331</v>
      </c>
      <c r="K98" s="277">
        <v>1055</v>
      </c>
      <c r="L98" s="277">
        <v>997</v>
      </c>
      <c r="M98" s="277">
        <v>1.9623900000000001</v>
      </c>
    </row>
    <row r="99" spans="1:13" s="16" customFormat="1">
      <c r="A99" s="268">
        <v>89</v>
      </c>
      <c r="B99" s="277" t="s">
        <v>337</v>
      </c>
      <c r="C99" s="278">
        <v>11.2</v>
      </c>
      <c r="D99" s="279">
        <v>10.9</v>
      </c>
      <c r="E99" s="279">
        <v>10.600000000000001</v>
      </c>
      <c r="F99" s="279">
        <v>10.000000000000002</v>
      </c>
      <c r="G99" s="279">
        <v>9.7000000000000028</v>
      </c>
      <c r="H99" s="279">
        <v>11.5</v>
      </c>
      <c r="I99" s="279">
        <v>11.8</v>
      </c>
      <c r="J99" s="279">
        <v>12.399999999999999</v>
      </c>
      <c r="K99" s="277">
        <v>11.2</v>
      </c>
      <c r="L99" s="277">
        <v>10.3</v>
      </c>
      <c r="M99" s="277">
        <v>102.27773999999999</v>
      </c>
    </row>
    <row r="100" spans="1:13" s="16" customFormat="1">
      <c r="A100" s="268">
        <v>90</v>
      </c>
      <c r="B100" s="277" t="s">
        <v>339</v>
      </c>
      <c r="C100" s="278">
        <v>172.45</v>
      </c>
      <c r="D100" s="279">
        <v>172.81666666666669</v>
      </c>
      <c r="E100" s="279">
        <v>171.23333333333338</v>
      </c>
      <c r="F100" s="279">
        <v>170.01666666666668</v>
      </c>
      <c r="G100" s="279">
        <v>168.43333333333337</v>
      </c>
      <c r="H100" s="279">
        <v>174.03333333333339</v>
      </c>
      <c r="I100" s="279">
        <v>175.6166666666667</v>
      </c>
      <c r="J100" s="279">
        <v>176.8333333333334</v>
      </c>
      <c r="K100" s="277">
        <v>174.4</v>
      </c>
      <c r="L100" s="277">
        <v>171.6</v>
      </c>
      <c r="M100" s="277">
        <v>0.59392</v>
      </c>
    </row>
    <row r="101" spans="1:13">
      <c r="A101" s="268">
        <v>91</v>
      </c>
      <c r="B101" s="277" t="s">
        <v>80</v>
      </c>
      <c r="C101" s="278">
        <v>320.89999999999998</v>
      </c>
      <c r="D101" s="279">
        <v>319.58333333333331</v>
      </c>
      <c r="E101" s="279">
        <v>313.31666666666661</v>
      </c>
      <c r="F101" s="279">
        <v>305.73333333333329</v>
      </c>
      <c r="G101" s="279">
        <v>299.46666666666658</v>
      </c>
      <c r="H101" s="279">
        <v>327.16666666666663</v>
      </c>
      <c r="I101" s="279">
        <v>333.43333333333339</v>
      </c>
      <c r="J101" s="279">
        <v>341.01666666666665</v>
      </c>
      <c r="K101" s="277">
        <v>325.85000000000002</v>
      </c>
      <c r="L101" s="277">
        <v>312</v>
      </c>
      <c r="M101" s="277">
        <v>9.9069599999999998</v>
      </c>
    </row>
    <row r="102" spans="1:13">
      <c r="A102" s="268">
        <v>92</v>
      </c>
      <c r="B102" s="277" t="s">
        <v>340</v>
      </c>
      <c r="C102" s="278">
        <v>2515.9</v>
      </c>
      <c r="D102" s="279">
        <v>2509.8000000000002</v>
      </c>
      <c r="E102" s="279">
        <v>2492.1500000000005</v>
      </c>
      <c r="F102" s="279">
        <v>2468.4000000000005</v>
      </c>
      <c r="G102" s="279">
        <v>2450.7500000000009</v>
      </c>
      <c r="H102" s="279">
        <v>2533.5500000000002</v>
      </c>
      <c r="I102" s="279">
        <v>2551.1999999999998</v>
      </c>
      <c r="J102" s="279">
        <v>2574.9499999999998</v>
      </c>
      <c r="K102" s="277">
        <v>2527.4499999999998</v>
      </c>
      <c r="L102" s="277">
        <v>2486.0500000000002</v>
      </c>
      <c r="M102" s="277">
        <v>5.1229999999999998E-2</v>
      </c>
    </row>
    <row r="103" spans="1:13">
      <c r="A103" s="268">
        <v>93</v>
      </c>
      <c r="B103" s="277" t="s">
        <v>81</v>
      </c>
      <c r="C103" s="278">
        <v>568.85</v>
      </c>
      <c r="D103" s="279">
        <v>574.94999999999993</v>
      </c>
      <c r="E103" s="279">
        <v>555.89999999999986</v>
      </c>
      <c r="F103" s="279">
        <v>542.94999999999993</v>
      </c>
      <c r="G103" s="279">
        <v>523.89999999999986</v>
      </c>
      <c r="H103" s="279">
        <v>587.89999999999986</v>
      </c>
      <c r="I103" s="279">
        <v>606.94999999999982</v>
      </c>
      <c r="J103" s="279">
        <v>619.89999999999986</v>
      </c>
      <c r="K103" s="277">
        <v>594</v>
      </c>
      <c r="L103" s="277">
        <v>562</v>
      </c>
      <c r="M103" s="277">
        <v>2.2074199999999999</v>
      </c>
    </row>
    <row r="104" spans="1:13">
      <c r="A104" s="268">
        <v>94</v>
      </c>
      <c r="B104" s="277" t="s">
        <v>334</v>
      </c>
      <c r="C104" s="278">
        <v>239.05</v>
      </c>
      <c r="D104" s="279">
        <v>240.35</v>
      </c>
      <c r="E104" s="279">
        <v>237.64999999999998</v>
      </c>
      <c r="F104" s="279">
        <v>236.24999999999997</v>
      </c>
      <c r="G104" s="279">
        <v>233.54999999999995</v>
      </c>
      <c r="H104" s="279">
        <v>241.75</v>
      </c>
      <c r="I104" s="279">
        <v>244.45</v>
      </c>
      <c r="J104" s="279">
        <v>245.85000000000002</v>
      </c>
      <c r="K104" s="277">
        <v>243.05</v>
      </c>
      <c r="L104" s="277">
        <v>238.95</v>
      </c>
      <c r="M104" s="277">
        <v>0.77593999999999996</v>
      </c>
    </row>
    <row r="105" spans="1:13">
      <c r="A105" s="268">
        <v>95</v>
      </c>
      <c r="B105" s="277" t="s">
        <v>342</v>
      </c>
      <c r="C105" s="278">
        <v>162.1</v>
      </c>
      <c r="D105" s="279">
        <v>161.61666666666667</v>
      </c>
      <c r="E105" s="279">
        <v>160.23333333333335</v>
      </c>
      <c r="F105" s="279">
        <v>158.36666666666667</v>
      </c>
      <c r="G105" s="279">
        <v>156.98333333333335</v>
      </c>
      <c r="H105" s="279">
        <v>163.48333333333335</v>
      </c>
      <c r="I105" s="279">
        <v>164.86666666666667</v>
      </c>
      <c r="J105" s="279">
        <v>166.73333333333335</v>
      </c>
      <c r="K105" s="277">
        <v>163</v>
      </c>
      <c r="L105" s="277">
        <v>159.75</v>
      </c>
      <c r="M105" s="277">
        <v>3.2168800000000002</v>
      </c>
    </row>
    <row r="106" spans="1:13">
      <c r="A106" s="268">
        <v>96</v>
      </c>
      <c r="B106" s="277" t="s">
        <v>343</v>
      </c>
      <c r="C106" s="278">
        <v>64.55</v>
      </c>
      <c r="D106" s="279">
        <v>64.933333333333337</v>
      </c>
      <c r="E106" s="279">
        <v>63.416666666666671</v>
      </c>
      <c r="F106" s="279">
        <v>62.283333333333331</v>
      </c>
      <c r="G106" s="279">
        <v>60.766666666666666</v>
      </c>
      <c r="H106" s="279">
        <v>66.066666666666677</v>
      </c>
      <c r="I106" s="279">
        <v>67.583333333333329</v>
      </c>
      <c r="J106" s="279">
        <v>68.716666666666683</v>
      </c>
      <c r="K106" s="277">
        <v>66.45</v>
      </c>
      <c r="L106" s="277">
        <v>63.8</v>
      </c>
      <c r="M106" s="277">
        <v>5.8075099999999997</v>
      </c>
    </row>
    <row r="107" spans="1:13">
      <c r="A107" s="268">
        <v>97</v>
      </c>
      <c r="B107" s="277" t="s">
        <v>82</v>
      </c>
      <c r="C107" s="278">
        <v>239.9</v>
      </c>
      <c r="D107" s="279">
        <v>238.25</v>
      </c>
      <c r="E107" s="279">
        <v>235.55</v>
      </c>
      <c r="F107" s="279">
        <v>231.20000000000002</v>
      </c>
      <c r="G107" s="279">
        <v>228.50000000000003</v>
      </c>
      <c r="H107" s="279">
        <v>242.6</v>
      </c>
      <c r="I107" s="279">
        <v>245.29999999999998</v>
      </c>
      <c r="J107" s="279">
        <v>249.64999999999998</v>
      </c>
      <c r="K107" s="277">
        <v>240.95</v>
      </c>
      <c r="L107" s="277">
        <v>233.9</v>
      </c>
      <c r="M107" s="277">
        <v>46.56147</v>
      </c>
    </row>
    <row r="108" spans="1:13">
      <c r="A108" s="268">
        <v>98</v>
      </c>
      <c r="B108" s="285" t="s">
        <v>344</v>
      </c>
      <c r="C108" s="278">
        <v>370.2</v>
      </c>
      <c r="D108" s="279">
        <v>373.9666666666667</v>
      </c>
      <c r="E108" s="279">
        <v>364.23333333333341</v>
      </c>
      <c r="F108" s="279">
        <v>358.26666666666671</v>
      </c>
      <c r="G108" s="279">
        <v>348.53333333333342</v>
      </c>
      <c r="H108" s="279">
        <v>379.93333333333339</v>
      </c>
      <c r="I108" s="279">
        <v>389.66666666666674</v>
      </c>
      <c r="J108" s="279">
        <v>395.63333333333338</v>
      </c>
      <c r="K108" s="277">
        <v>383.7</v>
      </c>
      <c r="L108" s="277">
        <v>368</v>
      </c>
      <c r="M108" s="277">
        <v>1.0117799999999999</v>
      </c>
    </row>
    <row r="109" spans="1:13">
      <c r="A109" s="268">
        <v>99</v>
      </c>
      <c r="B109" s="277" t="s">
        <v>83</v>
      </c>
      <c r="C109" s="278">
        <v>764</v>
      </c>
      <c r="D109" s="279">
        <v>770.08333333333337</v>
      </c>
      <c r="E109" s="279">
        <v>756.06666666666672</v>
      </c>
      <c r="F109" s="279">
        <v>748.13333333333333</v>
      </c>
      <c r="G109" s="279">
        <v>734.11666666666667</v>
      </c>
      <c r="H109" s="279">
        <v>778.01666666666677</v>
      </c>
      <c r="I109" s="279">
        <v>792.03333333333342</v>
      </c>
      <c r="J109" s="279">
        <v>799.96666666666681</v>
      </c>
      <c r="K109" s="277">
        <v>784.1</v>
      </c>
      <c r="L109" s="277">
        <v>762.15</v>
      </c>
      <c r="M109" s="277">
        <v>43.519570000000002</v>
      </c>
    </row>
    <row r="110" spans="1:13">
      <c r="A110" s="268">
        <v>100</v>
      </c>
      <c r="B110" s="277" t="s">
        <v>84</v>
      </c>
      <c r="C110" s="278">
        <v>114.7</v>
      </c>
      <c r="D110" s="279">
        <v>113.76666666666667</v>
      </c>
      <c r="E110" s="279">
        <v>112.18333333333334</v>
      </c>
      <c r="F110" s="279">
        <v>109.66666666666667</v>
      </c>
      <c r="G110" s="279">
        <v>108.08333333333334</v>
      </c>
      <c r="H110" s="279">
        <v>116.28333333333333</v>
      </c>
      <c r="I110" s="279">
        <v>117.86666666666667</v>
      </c>
      <c r="J110" s="279">
        <v>120.38333333333333</v>
      </c>
      <c r="K110" s="277">
        <v>115.35</v>
      </c>
      <c r="L110" s="277">
        <v>111.25</v>
      </c>
      <c r="M110" s="277">
        <v>181.11349999999999</v>
      </c>
    </row>
    <row r="111" spans="1:13">
      <c r="A111" s="268">
        <v>101</v>
      </c>
      <c r="B111" s="277" t="s">
        <v>345</v>
      </c>
      <c r="C111" s="278">
        <v>318.5</v>
      </c>
      <c r="D111" s="279">
        <v>321.15000000000003</v>
      </c>
      <c r="E111" s="279">
        <v>315.35000000000008</v>
      </c>
      <c r="F111" s="279">
        <v>312.20000000000005</v>
      </c>
      <c r="G111" s="279">
        <v>306.40000000000009</v>
      </c>
      <c r="H111" s="279">
        <v>324.30000000000007</v>
      </c>
      <c r="I111" s="279">
        <v>330.1</v>
      </c>
      <c r="J111" s="279">
        <v>333.25000000000006</v>
      </c>
      <c r="K111" s="277">
        <v>326.95</v>
      </c>
      <c r="L111" s="277">
        <v>318</v>
      </c>
      <c r="M111" s="277">
        <v>1.35975</v>
      </c>
    </row>
    <row r="112" spans="1:13">
      <c r="A112" s="268">
        <v>102</v>
      </c>
      <c r="B112" s="277" t="s">
        <v>3634</v>
      </c>
      <c r="C112" s="278">
        <v>2543.4499999999998</v>
      </c>
      <c r="D112" s="279">
        <v>2563.0666666666666</v>
      </c>
      <c r="E112" s="279">
        <v>2498.3833333333332</v>
      </c>
      <c r="F112" s="279">
        <v>2453.3166666666666</v>
      </c>
      <c r="G112" s="279">
        <v>2388.6333333333332</v>
      </c>
      <c r="H112" s="279">
        <v>2608.1333333333332</v>
      </c>
      <c r="I112" s="279">
        <v>2672.8166666666666</v>
      </c>
      <c r="J112" s="279">
        <v>2717.8833333333332</v>
      </c>
      <c r="K112" s="277">
        <v>2627.75</v>
      </c>
      <c r="L112" s="277">
        <v>2518</v>
      </c>
      <c r="M112" s="277">
        <v>6.9119700000000002</v>
      </c>
    </row>
    <row r="113" spans="1:13">
      <c r="A113" s="268">
        <v>103</v>
      </c>
      <c r="B113" s="277" t="s">
        <v>85</v>
      </c>
      <c r="C113" s="278">
        <v>1476.7</v>
      </c>
      <c r="D113" s="279">
        <v>1468.5666666666666</v>
      </c>
      <c r="E113" s="279">
        <v>1448.1333333333332</v>
      </c>
      <c r="F113" s="279">
        <v>1419.5666666666666</v>
      </c>
      <c r="G113" s="279">
        <v>1399.1333333333332</v>
      </c>
      <c r="H113" s="279">
        <v>1497.1333333333332</v>
      </c>
      <c r="I113" s="279">
        <v>1517.5666666666666</v>
      </c>
      <c r="J113" s="279">
        <v>1546.1333333333332</v>
      </c>
      <c r="K113" s="277">
        <v>1489</v>
      </c>
      <c r="L113" s="277">
        <v>1440</v>
      </c>
      <c r="M113" s="277">
        <v>13.161239999999999</v>
      </c>
    </row>
    <row r="114" spans="1:13">
      <c r="A114" s="268">
        <v>104</v>
      </c>
      <c r="B114" s="277" t="s">
        <v>86</v>
      </c>
      <c r="C114" s="278">
        <v>382.95</v>
      </c>
      <c r="D114" s="279">
        <v>379.93333333333334</v>
      </c>
      <c r="E114" s="279">
        <v>373.9666666666667</v>
      </c>
      <c r="F114" s="279">
        <v>364.98333333333335</v>
      </c>
      <c r="G114" s="279">
        <v>359.01666666666671</v>
      </c>
      <c r="H114" s="279">
        <v>388.91666666666669</v>
      </c>
      <c r="I114" s="279">
        <v>394.88333333333327</v>
      </c>
      <c r="J114" s="279">
        <v>403.86666666666667</v>
      </c>
      <c r="K114" s="277">
        <v>385.9</v>
      </c>
      <c r="L114" s="277">
        <v>370.95</v>
      </c>
      <c r="M114" s="277">
        <v>20.333320000000001</v>
      </c>
    </row>
    <row r="115" spans="1:13">
      <c r="A115" s="268">
        <v>105</v>
      </c>
      <c r="B115" s="277" t="s">
        <v>236</v>
      </c>
      <c r="C115" s="278">
        <v>697.15</v>
      </c>
      <c r="D115" s="279">
        <v>695.69999999999993</v>
      </c>
      <c r="E115" s="279">
        <v>683.44999999999982</v>
      </c>
      <c r="F115" s="279">
        <v>669.74999999999989</v>
      </c>
      <c r="G115" s="279">
        <v>657.49999999999977</v>
      </c>
      <c r="H115" s="279">
        <v>709.39999999999986</v>
      </c>
      <c r="I115" s="279">
        <v>721.65000000000009</v>
      </c>
      <c r="J115" s="279">
        <v>735.34999999999991</v>
      </c>
      <c r="K115" s="277">
        <v>707.95</v>
      </c>
      <c r="L115" s="277">
        <v>682</v>
      </c>
      <c r="M115" s="277">
        <v>4.7341800000000003</v>
      </c>
    </row>
    <row r="116" spans="1:13">
      <c r="A116" s="268">
        <v>106</v>
      </c>
      <c r="B116" s="277" t="s">
        <v>346</v>
      </c>
      <c r="C116" s="278">
        <v>659.4</v>
      </c>
      <c r="D116" s="279">
        <v>662.38333333333333</v>
      </c>
      <c r="E116" s="279">
        <v>650.01666666666665</v>
      </c>
      <c r="F116" s="279">
        <v>640.63333333333333</v>
      </c>
      <c r="G116" s="279">
        <v>628.26666666666665</v>
      </c>
      <c r="H116" s="279">
        <v>671.76666666666665</v>
      </c>
      <c r="I116" s="279">
        <v>684.13333333333321</v>
      </c>
      <c r="J116" s="279">
        <v>693.51666666666665</v>
      </c>
      <c r="K116" s="277">
        <v>674.75</v>
      </c>
      <c r="L116" s="277">
        <v>653</v>
      </c>
      <c r="M116" s="277">
        <v>1.09101</v>
      </c>
    </row>
    <row r="117" spans="1:13">
      <c r="A117" s="268">
        <v>107</v>
      </c>
      <c r="B117" s="277" t="s">
        <v>331</v>
      </c>
      <c r="C117" s="278">
        <v>1863.15</v>
      </c>
      <c r="D117" s="279">
        <v>1841.9833333333333</v>
      </c>
      <c r="E117" s="279">
        <v>1808.9666666666667</v>
      </c>
      <c r="F117" s="279">
        <v>1754.7833333333333</v>
      </c>
      <c r="G117" s="279">
        <v>1721.7666666666667</v>
      </c>
      <c r="H117" s="279">
        <v>1896.1666666666667</v>
      </c>
      <c r="I117" s="279">
        <v>1929.1833333333336</v>
      </c>
      <c r="J117" s="279">
        <v>1983.3666666666668</v>
      </c>
      <c r="K117" s="277">
        <v>1875</v>
      </c>
      <c r="L117" s="277">
        <v>1787.8</v>
      </c>
      <c r="M117" s="277">
        <v>0.48632999999999998</v>
      </c>
    </row>
    <row r="118" spans="1:13">
      <c r="A118" s="268">
        <v>108</v>
      </c>
      <c r="B118" s="277" t="s">
        <v>237</v>
      </c>
      <c r="C118" s="278">
        <v>281.10000000000002</v>
      </c>
      <c r="D118" s="279">
        <v>280.81666666666666</v>
      </c>
      <c r="E118" s="279">
        <v>279.63333333333333</v>
      </c>
      <c r="F118" s="279">
        <v>278.16666666666669</v>
      </c>
      <c r="G118" s="279">
        <v>276.98333333333335</v>
      </c>
      <c r="H118" s="279">
        <v>282.2833333333333</v>
      </c>
      <c r="I118" s="279">
        <v>283.46666666666658</v>
      </c>
      <c r="J118" s="279">
        <v>284.93333333333328</v>
      </c>
      <c r="K118" s="277">
        <v>282</v>
      </c>
      <c r="L118" s="277">
        <v>279.35000000000002</v>
      </c>
      <c r="M118" s="277">
        <v>2.7526199999999998</v>
      </c>
    </row>
    <row r="119" spans="1:13">
      <c r="A119" s="268">
        <v>109</v>
      </c>
      <c r="B119" s="277" t="s">
        <v>2995</v>
      </c>
      <c r="C119" s="278">
        <v>234.85</v>
      </c>
      <c r="D119" s="279">
        <v>238.6</v>
      </c>
      <c r="E119" s="279">
        <v>227.35</v>
      </c>
      <c r="F119" s="279">
        <v>219.85</v>
      </c>
      <c r="G119" s="279">
        <v>208.6</v>
      </c>
      <c r="H119" s="279">
        <v>246.1</v>
      </c>
      <c r="I119" s="279">
        <v>257.35000000000002</v>
      </c>
      <c r="J119" s="279">
        <v>264.85000000000002</v>
      </c>
      <c r="K119" s="277">
        <v>249.85</v>
      </c>
      <c r="L119" s="277">
        <v>231.1</v>
      </c>
      <c r="M119" s="277">
        <v>15.30138</v>
      </c>
    </row>
    <row r="120" spans="1:13">
      <c r="A120" s="268">
        <v>110</v>
      </c>
      <c r="B120" s="277" t="s">
        <v>235</v>
      </c>
      <c r="C120" s="278">
        <v>149.75</v>
      </c>
      <c r="D120" s="279">
        <v>147.1</v>
      </c>
      <c r="E120" s="279">
        <v>144.19999999999999</v>
      </c>
      <c r="F120" s="279">
        <v>138.65</v>
      </c>
      <c r="G120" s="279">
        <v>135.75</v>
      </c>
      <c r="H120" s="279">
        <v>152.64999999999998</v>
      </c>
      <c r="I120" s="279">
        <v>155.55000000000001</v>
      </c>
      <c r="J120" s="279">
        <v>161.09999999999997</v>
      </c>
      <c r="K120" s="277">
        <v>150</v>
      </c>
      <c r="L120" s="277">
        <v>141.55000000000001</v>
      </c>
      <c r="M120" s="277">
        <v>16.814720000000001</v>
      </c>
    </row>
    <row r="121" spans="1:13">
      <c r="A121" s="268">
        <v>111</v>
      </c>
      <c r="B121" s="277" t="s">
        <v>87</v>
      </c>
      <c r="C121" s="278">
        <v>470.85</v>
      </c>
      <c r="D121" s="279">
        <v>466.65000000000003</v>
      </c>
      <c r="E121" s="279">
        <v>460.55000000000007</v>
      </c>
      <c r="F121" s="279">
        <v>450.25000000000006</v>
      </c>
      <c r="G121" s="279">
        <v>444.15000000000009</v>
      </c>
      <c r="H121" s="279">
        <v>476.95000000000005</v>
      </c>
      <c r="I121" s="279">
        <v>483.05000000000007</v>
      </c>
      <c r="J121" s="279">
        <v>493.35</v>
      </c>
      <c r="K121" s="277">
        <v>472.75</v>
      </c>
      <c r="L121" s="277">
        <v>456.35</v>
      </c>
      <c r="M121" s="277">
        <v>10.210800000000001</v>
      </c>
    </row>
    <row r="122" spans="1:13">
      <c r="A122" s="268">
        <v>112</v>
      </c>
      <c r="B122" s="277" t="s">
        <v>347</v>
      </c>
      <c r="C122" s="278">
        <v>395.6</v>
      </c>
      <c r="D122" s="279">
        <v>393.51666666666665</v>
      </c>
      <c r="E122" s="279">
        <v>389.08333333333331</v>
      </c>
      <c r="F122" s="279">
        <v>382.56666666666666</v>
      </c>
      <c r="G122" s="279">
        <v>378.13333333333333</v>
      </c>
      <c r="H122" s="279">
        <v>400.0333333333333</v>
      </c>
      <c r="I122" s="279">
        <v>404.4666666666667</v>
      </c>
      <c r="J122" s="279">
        <v>410.98333333333329</v>
      </c>
      <c r="K122" s="277">
        <v>397.95</v>
      </c>
      <c r="L122" s="277">
        <v>387</v>
      </c>
      <c r="M122" s="277">
        <v>8.9760799999999996</v>
      </c>
    </row>
    <row r="123" spans="1:13">
      <c r="A123" s="268">
        <v>113</v>
      </c>
      <c r="B123" s="277" t="s">
        <v>88</v>
      </c>
      <c r="C123" s="278">
        <v>519.29999999999995</v>
      </c>
      <c r="D123" s="279">
        <v>517.16666666666663</v>
      </c>
      <c r="E123" s="279">
        <v>512.33333333333326</v>
      </c>
      <c r="F123" s="279">
        <v>505.36666666666662</v>
      </c>
      <c r="G123" s="279">
        <v>500.53333333333325</v>
      </c>
      <c r="H123" s="279">
        <v>524.13333333333321</v>
      </c>
      <c r="I123" s="279">
        <v>528.96666666666647</v>
      </c>
      <c r="J123" s="279">
        <v>535.93333333333328</v>
      </c>
      <c r="K123" s="277">
        <v>522</v>
      </c>
      <c r="L123" s="277">
        <v>510.2</v>
      </c>
      <c r="M123" s="277">
        <v>24.345680000000002</v>
      </c>
    </row>
    <row r="124" spans="1:13">
      <c r="A124" s="268">
        <v>114</v>
      </c>
      <c r="B124" s="277" t="s">
        <v>238</v>
      </c>
      <c r="C124" s="278">
        <v>804.9</v>
      </c>
      <c r="D124" s="279">
        <v>803</v>
      </c>
      <c r="E124" s="279">
        <v>792.5</v>
      </c>
      <c r="F124" s="279">
        <v>780.1</v>
      </c>
      <c r="G124" s="279">
        <v>769.6</v>
      </c>
      <c r="H124" s="279">
        <v>815.4</v>
      </c>
      <c r="I124" s="279">
        <v>825.9</v>
      </c>
      <c r="J124" s="279">
        <v>838.3</v>
      </c>
      <c r="K124" s="277">
        <v>813.5</v>
      </c>
      <c r="L124" s="277">
        <v>790.6</v>
      </c>
      <c r="M124" s="277">
        <v>1.08829</v>
      </c>
    </row>
    <row r="125" spans="1:13">
      <c r="A125" s="268">
        <v>115</v>
      </c>
      <c r="B125" s="277" t="s">
        <v>348</v>
      </c>
      <c r="C125" s="278">
        <v>75.3</v>
      </c>
      <c r="D125" s="279">
        <v>75.7</v>
      </c>
      <c r="E125" s="279">
        <v>74.400000000000006</v>
      </c>
      <c r="F125" s="279">
        <v>73.5</v>
      </c>
      <c r="G125" s="279">
        <v>72.2</v>
      </c>
      <c r="H125" s="279">
        <v>76.600000000000009</v>
      </c>
      <c r="I125" s="279">
        <v>77.899999999999991</v>
      </c>
      <c r="J125" s="279">
        <v>78.800000000000011</v>
      </c>
      <c r="K125" s="277">
        <v>77</v>
      </c>
      <c r="L125" s="277">
        <v>74.8</v>
      </c>
      <c r="M125" s="277">
        <v>1.3541399999999999</v>
      </c>
    </row>
    <row r="126" spans="1:13">
      <c r="A126" s="268">
        <v>116</v>
      </c>
      <c r="B126" s="277" t="s">
        <v>355</v>
      </c>
      <c r="C126" s="278">
        <v>327.9</v>
      </c>
      <c r="D126" s="279">
        <v>326.83333333333331</v>
      </c>
      <c r="E126" s="279">
        <v>324.16666666666663</v>
      </c>
      <c r="F126" s="279">
        <v>320.43333333333334</v>
      </c>
      <c r="G126" s="279">
        <v>317.76666666666665</v>
      </c>
      <c r="H126" s="279">
        <v>330.56666666666661</v>
      </c>
      <c r="I126" s="279">
        <v>333.23333333333323</v>
      </c>
      <c r="J126" s="279">
        <v>336.96666666666658</v>
      </c>
      <c r="K126" s="277">
        <v>329.5</v>
      </c>
      <c r="L126" s="277">
        <v>323.10000000000002</v>
      </c>
      <c r="M126" s="277">
        <v>2.5643199999999999</v>
      </c>
    </row>
    <row r="127" spans="1:13">
      <c r="A127" s="268">
        <v>117</v>
      </c>
      <c r="B127" s="277" t="s">
        <v>356</v>
      </c>
      <c r="C127" s="278">
        <v>158.35</v>
      </c>
      <c r="D127" s="279">
        <v>158.85</v>
      </c>
      <c r="E127" s="279">
        <v>157</v>
      </c>
      <c r="F127" s="279">
        <v>155.65</v>
      </c>
      <c r="G127" s="279">
        <v>153.80000000000001</v>
      </c>
      <c r="H127" s="279">
        <v>160.19999999999999</v>
      </c>
      <c r="I127" s="279">
        <v>162.04999999999995</v>
      </c>
      <c r="J127" s="279">
        <v>163.39999999999998</v>
      </c>
      <c r="K127" s="277">
        <v>160.69999999999999</v>
      </c>
      <c r="L127" s="277">
        <v>157.5</v>
      </c>
      <c r="M127" s="277">
        <v>1.6758200000000001</v>
      </c>
    </row>
    <row r="128" spans="1:13">
      <c r="A128" s="268">
        <v>118</v>
      </c>
      <c r="B128" s="277" t="s">
        <v>349</v>
      </c>
      <c r="C128" s="278">
        <v>80.75</v>
      </c>
      <c r="D128" s="279">
        <v>79.683333333333323</v>
      </c>
      <c r="E128" s="279">
        <v>78.166666666666643</v>
      </c>
      <c r="F128" s="279">
        <v>75.583333333333314</v>
      </c>
      <c r="G128" s="279">
        <v>74.066666666666634</v>
      </c>
      <c r="H128" s="279">
        <v>82.266666666666652</v>
      </c>
      <c r="I128" s="279">
        <v>83.783333333333331</v>
      </c>
      <c r="J128" s="279">
        <v>86.36666666666666</v>
      </c>
      <c r="K128" s="277">
        <v>81.2</v>
      </c>
      <c r="L128" s="277">
        <v>77.099999999999994</v>
      </c>
      <c r="M128" s="277">
        <v>22.320689999999999</v>
      </c>
    </row>
    <row r="129" spans="1:13">
      <c r="A129" s="268">
        <v>119</v>
      </c>
      <c r="B129" s="277" t="s">
        <v>350</v>
      </c>
      <c r="C129" s="278">
        <v>337.4</v>
      </c>
      <c r="D129" s="279">
        <v>340.66666666666669</v>
      </c>
      <c r="E129" s="279">
        <v>332.18333333333339</v>
      </c>
      <c r="F129" s="279">
        <v>326.9666666666667</v>
      </c>
      <c r="G129" s="279">
        <v>318.48333333333341</v>
      </c>
      <c r="H129" s="279">
        <v>345.88333333333338</v>
      </c>
      <c r="I129" s="279">
        <v>354.36666666666662</v>
      </c>
      <c r="J129" s="279">
        <v>359.58333333333337</v>
      </c>
      <c r="K129" s="277">
        <v>349.15</v>
      </c>
      <c r="L129" s="277">
        <v>335.45</v>
      </c>
      <c r="M129" s="277">
        <v>0.85670999999999997</v>
      </c>
    </row>
    <row r="130" spans="1:13">
      <c r="A130" s="268">
        <v>120</v>
      </c>
      <c r="B130" s="277" t="s">
        <v>351</v>
      </c>
      <c r="C130" s="278">
        <v>709.9</v>
      </c>
      <c r="D130" s="279">
        <v>715.93333333333328</v>
      </c>
      <c r="E130" s="279">
        <v>702.06666666666661</v>
      </c>
      <c r="F130" s="279">
        <v>694.23333333333335</v>
      </c>
      <c r="G130" s="279">
        <v>680.36666666666667</v>
      </c>
      <c r="H130" s="279">
        <v>723.76666666666654</v>
      </c>
      <c r="I130" s="279">
        <v>737.6333333333331</v>
      </c>
      <c r="J130" s="279">
        <v>745.46666666666647</v>
      </c>
      <c r="K130" s="277">
        <v>729.8</v>
      </c>
      <c r="L130" s="277">
        <v>708.1</v>
      </c>
      <c r="M130" s="277">
        <v>5.0776000000000003</v>
      </c>
    </row>
    <row r="131" spans="1:13">
      <c r="A131" s="268">
        <v>121</v>
      </c>
      <c r="B131" s="277" t="s">
        <v>352</v>
      </c>
      <c r="C131" s="278">
        <v>107.65</v>
      </c>
      <c r="D131" s="279">
        <v>107.41666666666667</v>
      </c>
      <c r="E131" s="279">
        <v>106.43333333333334</v>
      </c>
      <c r="F131" s="279">
        <v>105.21666666666667</v>
      </c>
      <c r="G131" s="279">
        <v>104.23333333333333</v>
      </c>
      <c r="H131" s="279">
        <v>108.63333333333334</v>
      </c>
      <c r="I131" s="279">
        <v>109.61666666666666</v>
      </c>
      <c r="J131" s="279">
        <v>110.83333333333334</v>
      </c>
      <c r="K131" s="277">
        <v>108.4</v>
      </c>
      <c r="L131" s="277">
        <v>106.2</v>
      </c>
      <c r="M131" s="277">
        <v>5.6379999999999999</v>
      </c>
    </row>
    <row r="132" spans="1:13">
      <c r="A132" s="268">
        <v>122</v>
      </c>
      <c r="B132" s="277" t="s">
        <v>1220</v>
      </c>
      <c r="C132" s="278">
        <v>700.1</v>
      </c>
      <c r="D132" s="279">
        <v>705.69999999999993</v>
      </c>
      <c r="E132" s="279">
        <v>669.39999999999986</v>
      </c>
      <c r="F132" s="279">
        <v>638.69999999999993</v>
      </c>
      <c r="G132" s="279">
        <v>602.39999999999986</v>
      </c>
      <c r="H132" s="279">
        <v>736.39999999999986</v>
      </c>
      <c r="I132" s="279">
        <v>772.69999999999982</v>
      </c>
      <c r="J132" s="279">
        <v>803.39999999999986</v>
      </c>
      <c r="K132" s="277">
        <v>742</v>
      </c>
      <c r="L132" s="277">
        <v>675</v>
      </c>
      <c r="M132" s="277">
        <v>2.2058</v>
      </c>
    </row>
    <row r="133" spans="1:13">
      <c r="A133" s="268">
        <v>123</v>
      </c>
      <c r="B133" s="277" t="s">
        <v>90</v>
      </c>
      <c r="C133" s="278">
        <v>12.7</v>
      </c>
      <c r="D133" s="279">
        <v>12.899999999999999</v>
      </c>
      <c r="E133" s="279">
        <v>12.449999999999998</v>
      </c>
      <c r="F133" s="279">
        <v>12.2</v>
      </c>
      <c r="G133" s="279">
        <v>11.749999999999998</v>
      </c>
      <c r="H133" s="279">
        <v>13.149999999999997</v>
      </c>
      <c r="I133" s="279">
        <v>13.6</v>
      </c>
      <c r="J133" s="279">
        <v>13.849999999999996</v>
      </c>
      <c r="K133" s="277">
        <v>13.35</v>
      </c>
      <c r="L133" s="277">
        <v>12.65</v>
      </c>
      <c r="M133" s="277">
        <v>34.105870000000003</v>
      </c>
    </row>
    <row r="134" spans="1:13">
      <c r="A134" s="268">
        <v>124</v>
      </c>
      <c r="B134" s="277" t="s">
        <v>91</v>
      </c>
      <c r="C134" s="278">
        <v>3093.4</v>
      </c>
      <c r="D134" s="279">
        <v>3141.7666666666664</v>
      </c>
      <c r="E134" s="279">
        <v>3036.6333333333328</v>
      </c>
      <c r="F134" s="279">
        <v>2979.8666666666663</v>
      </c>
      <c r="G134" s="279">
        <v>2874.7333333333327</v>
      </c>
      <c r="H134" s="279">
        <v>3198.5333333333328</v>
      </c>
      <c r="I134" s="279">
        <v>3303.6666666666661</v>
      </c>
      <c r="J134" s="279">
        <v>3360.4333333333329</v>
      </c>
      <c r="K134" s="277">
        <v>3246.9</v>
      </c>
      <c r="L134" s="277">
        <v>3085</v>
      </c>
      <c r="M134" s="277">
        <v>13.29702</v>
      </c>
    </row>
    <row r="135" spans="1:13">
      <c r="A135" s="268">
        <v>125</v>
      </c>
      <c r="B135" s="277" t="s">
        <v>357</v>
      </c>
      <c r="C135" s="278">
        <v>9553.7000000000007</v>
      </c>
      <c r="D135" s="279">
        <v>9482.4333333333343</v>
      </c>
      <c r="E135" s="279">
        <v>9351.8666666666686</v>
      </c>
      <c r="F135" s="279">
        <v>9150.0333333333347</v>
      </c>
      <c r="G135" s="279">
        <v>9019.466666666669</v>
      </c>
      <c r="H135" s="279">
        <v>9684.2666666666682</v>
      </c>
      <c r="I135" s="279">
        <v>9814.8333333333339</v>
      </c>
      <c r="J135" s="279">
        <v>10016.666666666668</v>
      </c>
      <c r="K135" s="277">
        <v>9613</v>
      </c>
      <c r="L135" s="277">
        <v>9280.6</v>
      </c>
      <c r="M135" s="277">
        <v>0.67795000000000005</v>
      </c>
    </row>
    <row r="136" spans="1:13">
      <c r="A136" s="268">
        <v>126</v>
      </c>
      <c r="B136" s="277" t="s">
        <v>93</v>
      </c>
      <c r="C136" s="278">
        <v>164.7</v>
      </c>
      <c r="D136" s="279">
        <v>164.76666666666665</v>
      </c>
      <c r="E136" s="279">
        <v>161.68333333333331</v>
      </c>
      <c r="F136" s="279">
        <v>158.66666666666666</v>
      </c>
      <c r="G136" s="279">
        <v>155.58333333333331</v>
      </c>
      <c r="H136" s="279">
        <v>167.7833333333333</v>
      </c>
      <c r="I136" s="279">
        <v>170.86666666666667</v>
      </c>
      <c r="J136" s="279">
        <v>173.8833333333333</v>
      </c>
      <c r="K136" s="277">
        <v>167.85</v>
      </c>
      <c r="L136" s="277">
        <v>161.75</v>
      </c>
      <c r="M136" s="277">
        <v>129.02014</v>
      </c>
    </row>
    <row r="137" spans="1:13">
      <c r="A137" s="268">
        <v>127</v>
      </c>
      <c r="B137" s="277" t="s">
        <v>231</v>
      </c>
      <c r="C137" s="278">
        <v>2094.3000000000002</v>
      </c>
      <c r="D137" s="279">
        <v>2063.0499999999997</v>
      </c>
      <c r="E137" s="279">
        <v>1986.0999999999995</v>
      </c>
      <c r="F137" s="279">
        <v>1877.8999999999996</v>
      </c>
      <c r="G137" s="279">
        <v>1800.9499999999994</v>
      </c>
      <c r="H137" s="279">
        <v>2171.2499999999995</v>
      </c>
      <c r="I137" s="279">
        <v>2248.1999999999994</v>
      </c>
      <c r="J137" s="279">
        <v>2356.3999999999996</v>
      </c>
      <c r="K137" s="277">
        <v>2140</v>
      </c>
      <c r="L137" s="277">
        <v>1954.85</v>
      </c>
      <c r="M137" s="277">
        <v>32.676400000000001</v>
      </c>
    </row>
    <row r="138" spans="1:13">
      <c r="A138" s="268">
        <v>128</v>
      </c>
      <c r="B138" s="277" t="s">
        <v>94</v>
      </c>
      <c r="C138" s="278">
        <v>5058.1499999999996</v>
      </c>
      <c r="D138" s="279">
        <v>5105.0666666666666</v>
      </c>
      <c r="E138" s="279">
        <v>4995.1333333333332</v>
      </c>
      <c r="F138" s="279">
        <v>4932.1166666666668</v>
      </c>
      <c r="G138" s="279">
        <v>4822.1833333333334</v>
      </c>
      <c r="H138" s="279">
        <v>5168.083333333333</v>
      </c>
      <c r="I138" s="279">
        <v>5278.0166666666655</v>
      </c>
      <c r="J138" s="279">
        <v>5341.0333333333328</v>
      </c>
      <c r="K138" s="277">
        <v>5215</v>
      </c>
      <c r="L138" s="277">
        <v>5042.05</v>
      </c>
      <c r="M138" s="277">
        <v>21.507339999999999</v>
      </c>
    </row>
    <row r="139" spans="1:13">
      <c r="A139" s="268">
        <v>129</v>
      </c>
      <c r="B139" s="277" t="s">
        <v>1263</v>
      </c>
      <c r="C139" s="278">
        <v>702.75</v>
      </c>
      <c r="D139" s="279">
        <v>703.69999999999993</v>
      </c>
      <c r="E139" s="279">
        <v>696.89999999999986</v>
      </c>
      <c r="F139" s="279">
        <v>691.05</v>
      </c>
      <c r="G139" s="279">
        <v>684.24999999999989</v>
      </c>
      <c r="H139" s="279">
        <v>709.54999999999984</v>
      </c>
      <c r="I139" s="279">
        <v>716.3499999999998</v>
      </c>
      <c r="J139" s="279">
        <v>722.19999999999982</v>
      </c>
      <c r="K139" s="277">
        <v>710.5</v>
      </c>
      <c r="L139" s="277">
        <v>697.85</v>
      </c>
      <c r="M139" s="277">
        <v>0.32003999999999999</v>
      </c>
    </row>
    <row r="140" spans="1:13">
      <c r="A140" s="268">
        <v>130</v>
      </c>
      <c r="B140" s="277" t="s">
        <v>239</v>
      </c>
      <c r="C140" s="278">
        <v>56.85</v>
      </c>
      <c r="D140" s="279">
        <v>57.066666666666663</v>
      </c>
      <c r="E140" s="279">
        <v>55.833333333333329</v>
      </c>
      <c r="F140" s="279">
        <v>54.816666666666663</v>
      </c>
      <c r="G140" s="279">
        <v>53.583333333333329</v>
      </c>
      <c r="H140" s="279">
        <v>58.083333333333329</v>
      </c>
      <c r="I140" s="279">
        <v>59.316666666666663</v>
      </c>
      <c r="J140" s="279">
        <v>60.333333333333329</v>
      </c>
      <c r="K140" s="277">
        <v>58.3</v>
      </c>
      <c r="L140" s="277">
        <v>56.05</v>
      </c>
      <c r="M140" s="277">
        <v>8.5035799999999995</v>
      </c>
    </row>
    <row r="141" spans="1:13">
      <c r="A141" s="268">
        <v>131</v>
      </c>
      <c r="B141" s="277" t="s">
        <v>95</v>
      </c>
      <c r="C141" s="278">
        <v>2198.15</v>
      </c>
      <c r="D141" s="279">
        <v>2221.1166666666663</v>
      </c>
      <c r="E141" s="279">
        <v>2162.2333333333327</v>
      </c>
      <c r="F141" s="279">
        <v>2126.3166666666662</v>
      </c>
      <c r="G141" s="279">
        <v>2067.4333333333325</v>
      </c>
      <c r="H141" s="279">
        <v>2257.0333333333328</v>
      </c>
      <c r="I141" s="279">
        <v>2315.916666666667</v>
      </c>
      <c r="J141" s="279">
        <v>2351.833333333333</v>
      </c>
      <c r="K141" s="277">
        <v>2280</v>
      </c>
      <c r="L141" s="277">
        <v>2185.1999999999998</v>
      </c>
      <c r="M141" s="277">
        <v>12.63185</v>
      </c>
    </row>
    <row r="142" spans="1:13">
      <c r="A142" s="268">
        <v>132</v>
      </c>
      <c r="B142" s="277" t="s">
        <v>359</v>
      </c>
      <c r="C142" s="278">
        <v>264.55</v>
      </c>
      <c r="D142" s="279">
        <v>267.7</v>
      </c>
      <c r="E142" s="279">
        <v>259.95</v>
      </c>
      <c r="F142" s="279">
        <v>255.35000000000002</v>
      </c>
      <c r="G142" s="279">
        <v>247.60000000000002</v>
      </c>
      <c r="H142" s="279">
        <v>272.29999999999995</v>
      </c>
      <c r="I142" s="279">
        <v>280.04999999999995</v>
      </c>
      <c r="J142" s="279">
        <v>284.64999999999992</v>
      </c>
      <c r="K142" s="277">
        <v>275.45</v>
      </c>
      <c r="L142" s="277">
        <v>263.10000000000002</v>
      </c>
      <c r="M142" s="277">
        <v>2.7899099999999999</v>
      </c>
    </row>
    <row r="143" spans="1:13">
      <c r="A143" s="268">
        <v>133</v>
      </c>
      <c r="B143" s="277" t="s">
        <v>360</v>
      </c>
      <c r="C143" s="278">
        <v>76.650000000000006</v>
      </c>
      <c r="D143" s="279">
        <v>76.649999999999991</v>
      </c>
      <c r="E143" s="279">
        <v>75.299999999999983</v>
      </c>
      <c r="F143" s="279">
        <v>73.949999999999989</v>
      </c>
      <c r="G143" s="279">
        <v>72.59999999999998</v>
      </c>
      <c r="H143" s="279">
        <v>77.999999999999986</v>
      </c>
      <c r="I143" s="279">
        <v>79.34999999999998</v>
      </c>
      <c r="J143" s="279">
        <v>80.699999999999989</v>
      </c>
      <c r="K143" s="277">
        <v>78</v>
      </c>
      <c r="L143" s="277">
        <v>75.3</v>
      </c>
      <c r="M143" s="277">
        <v>2.33656</v>
      </c>
    </row>
    <row r="144" spans="1:13">
      <c r="A144" s="268">
        <v>134</v>
      </c>
      <c r="B144" s="277" t="s">
        <v>361</v>
      </c>
      <c r="C144" s="278">
        <v>111.75</v>
      </c>
      <c r="D144" s="279">
        <v>111.88333333333333</v>
      </c>
      <c r="E144" s="279">
        <v>110.11666666666665</v>
      </c>
      <c r="F144" s="279">
        <v>108.48333333333332</v>
      </c>
      <c r="G144" s="279">
        <v>106.71666666666664</v>
      </c>
      <c r="H144" s="279">
        <v>113.51666666666665</v>
      </c>
      <c r="I144" s="279">
        <v>115.28333333333333</v>
      </c>
      <c r="J144" s="279">
        <v>116.91666666666666</v>
      </c>
      <c r="K144" s="277">
        <v>113.65</v>
      </c>
      <c r="L144" s="277">
        <v>110.25</v>
      </c>
      <c r="M144" s="277">
        <v>0.44230999999999998</v>
      </c>
    </row>
    <row r="145" spans="1:13">
      <c r="A145" s="268">
        <v>135</v>
      </c>
      <c r="B145" s="277" t="s">
        <v>240</v>
      </c>
      <c r="C145" s="278">
        <v>361.4</v>
      </c>
      <c r="D145" s="279">
        <v>357.7</v>
      </c>
      <c r="E145" s="279">
        <v>350.45</v>
      </c>
      <c r="F145" s="279">
        <v>339.5</v>
      </c>
      <c r="G145" s="279">
        <v>332.25</v>
      </c>
      <c r="H145" s="279">
        <v>368.65</v>
      </c>
      <c r="I145" s="279">
        <v>375.9</v>
      </c>
      <c r="J145" s="279">
        <v>386.84999999999997</v>
      </c>
      <c r="K145" s="277">
        <v>364.95</v>
      </c>
      <c r="L145" s="277">
        <v>346.75</v>
      </c>
      <c r="M145" s="277">
        <v>3.9805899999999999</v>
      </c>
    </row>
    <row r="146" spans="1:13">
      <c r="A146" s="268">
        <v>136</v>
      </c>
      <c r="B146" s="277" t="s">
        <v>241</v>
      </c>
      <c r="C146" s="278">
        <v>1062.5999999999999</v>
      </c>
      <c r="D146" s="279">
        <v>1070.8833333333332</v>
      </c>
      <c r="E146" s="279">
        <v>1046.7666666666664</v>
      </c>
      <c r="F146" s="279">
        <v>1030.9333333333332</v>
      </c>
      <c r="G146" s="279">
        <v>1006.8166666666664</v>
      </c>
      <c r="H146" s="279">
        <v>1086.7166666666665</v>
      </c>
      <c r="I146" s="279">
        <v>1110.8333333333333</v>
      </c>
      <c r="J146" s="279">
        <v>1126.6666666666665</v>
      </c>
      <c r="K146" s="277">
        <v>1095</v>
      </c>
      <c r="L146" s="277">
        <v>1055.05</v>
      </c>
      <c r="M146" s="277">
        <v>0.24365000000000001</v>
      </c>
    </row>
    <row r="147" spans="1:13">
      <c r="A147" s="268">
        <v>137</v>
      </c>
      <c r="B147" s="277" t="s">
        <v>242</v>
      </c>
      <c r="C147" s="278">
        <v>64.349999999999994</v>
      </c>
      <c r="D147" s="279">
        <v>63.533333333333331</v>
      </c>
      <c r="E147" s="279">
        <v>62.466666666666669</v>
      </c>
      <c r="F147" s="279">
        <v>60.583333333333336</v>
      </c>
      <c r="G147" s="279">
        <v>59.516666666666673</v>
      </c>
      <c r="H147" s="279">
        <v>65.416666666666657</v>
      </c>
      <c r="I147" s="279">
        <v>66.48333333333332</v>
      </c>
      <c r="J147" s="279">
        <v>68.36666666666666</v>
      </c>
      <c r="K147" s="277">
        <v>64.599999999999994</v>
      </c>
      <c r="L147" s="277">
        <v>61.65</v>
      </c>
      <c r="M147" s="277">
        <v>21.59376</v>
      </c>
    </row>
    <row r="148" spans="1:13">
      <c r="A148" s="268">
        <v>138</v>
      </c>
      <c r="B148" s="277" t="s">
        <v>96</v>
      </c>
      <c r="C148" s="278">
        <v>49.95</v>
      </c>
      <c r="D148" s="279">
        <v>50.066666666666663</v>
      </c>
      <c r="E148" s="279">
        <v>49.433333333333323</v>
      </c>
      <c r="F148" s="279">
        <v>48.916666666666657</v>
      </c>
      <c r="G148" s="279">
        <v>48.283333333333317</v>
      </c>
      <c r="H148" s="279">
        <v>50.583333333333329</v>
      </c>
      <c r="I148" s="279">
        <v>51.216666666666669</v>
      </c>
      <c r="J148" s="279">
        <v>51.733333333333334</v>
      </c>
      <c r="K148" s="277">
        <v>50.7</v>
      </c>
      <c r="L148" s="277">
        <v>49.55</v>
      </c>
      <c r="M148" s="277">
        <v>27.220929999999999</v>
      </c>
    </row>
    <row r="149" spans="1:13">
      <c r="A149" s="268">
        <v>139</v>
      </c>
      <c r="B149" s="277" t="s">
        <v>362</v>
      </c>
      <c r="C149" s="278">
        <v>498.35</v>
      </c>
      <c r="D149" s="279">
        <v>497.56666666666666</v>
      </c>
      <c r="E149" s="279">
        <v>489.88333333333333</v>
      </c>
      <c r="F149" s="279">
        <v>481.41666666666669</v>
      </c>
      <c r="G149" s="279">
        <v>473.73333333333335</v>
      </c>
      <c r="H149" s="279">
        <v>506.0333333333333</v>
      </c>
      <c r="I149" s="279">
        <v>513.71666666666658</v>
      </c>
      <c r="J149" s="279">
        <v>522.18333333333328</v>
      </c>
      <c r="K149" s="277">
        <v>505.25</v>
      </c>
      <c r="L149" s="277">
        <v>489.1</v>
      </c>
      <c r="M149" s="277">
        <v>1.03224</v>
      </c>
    </row>
    <row r="150" spans="1:13">
      <c r="A150" s="268">
        <v>140</v>
      </c>
      <c r="B150" s="277" t="s">
        <v>1297</v>
      </c>
      <c r="C150" s="278">
        <v>1324.1</v>
      </c>
      <c r="D150" s="279">
        <v>1333.0333333333333</v>
      </c>
      <c r="E150" s="279">
        <v>1306.0666666666666</v>
      </c>
      <c r="F150" s="279">
        <v>1288.0333333333333</v>
      </c>
      <c r="G150" s="279">
        <v>1261.0666666666666</v>
      </c>
      <c r="H150" s="279">
        <v>1351.0666666666666</v>
      </c>
      <c r="I150" s="279">
        <v>1378.0333333333333</v>
      </c>
      <c r="J150" s="279">
        <v>1396.0666666666666</v>
      </c>
      <c r="K150" s="277">
        <v>1360</v>
      </c>
      <c r="L150" s="277">
        <v>1315</v>
      </c>
      <c r="M150" s="277">
        <v>2.8070000000000001E-2</v>
      </c>
    </row>
    <row r="151" spans="1:13">
      <c r="A151" s="268">
        <v>141</v>
      </c>
      <c r="B151" s="277" t="s">
        <v>97</v>
      </c>
      <c r="C151" s="278">
        <v>1183.05</v>
      </c>
      <c r="D151" s="279">
        <v>1177.7166666666667</v>
      </c>
      <c r="E151" s="279">
        <v>1162.4333333333334</v>
      </c>
      <c r="F151" s="279">
        <v>1141.8166666666666</v>
      </c>
      <c r="G151" s="279">
        <v>1126.5333333333333</v>
      </c>
      <c r="H151" s="279">
        <v>1198.3333333333335</v>
      </c>
      <c r="I151" s="279">
        <v>1213.6166666666668</v>
      </c>
      <c r="J151" s="279">
        <v>1234.2333333333336</v>
      </c>
      <c r="K151" s="277">
        <v>1193</v>
      </c>
      <c r="L151" s="277">
        <v>1157.0999999999999</v>
      </c>
      <c r="M151" s="277">
        <v>9.9358199999999997</v>
      </c>
    </row>
    <row r="152" spans="1:13">
      <c r="A152" s="268">
        <v>142</v>
      </c>
      <c r="B152" s="277" t="s">
        <v>363</v>
      </c>
      <c r="C152" s="278" t="e">
        <v>#N/A</v>
      </c>
      <c r="D152" s="279" t="e">
        <v>#N/A</v>
      </c>
      <c r="E152" s="279" t="e">
        <v>#N/A</v>
      </c>
      <c r="F152" s="279" t="e">
        <v>#N/A</v>
      </c>
      <c r="G152" s="279" t="e">
        <v>#N/A</v>
      </c>
      <c r="H152" s="279" t="e">
        <v>#N/A</v>
      </c>
      <c r="I152" s="279" t="e">
        <v>#N/A</v>
      </c>
      <c r="J152" s="279" t="e">
        <v>#N/A</v>
      </c>
      <c r="K152" s="277" t="e">
        <v>#N/A</v>
      </c>
      <c r="L152" s="277" t="e">
        <v>#N/A</v>
      </c>
      <c r="M152" s="277" t="e">
        <v>#N/A</v>
      </c>
    </row>
    <row r="153" spans="1:13">
      <c r="A153" s="268">
        <v>143</v>
      </c>
      <c r="B153" s="277" t="s">
        <v>98</v>
      </c>
      <c r="C153" s="278">
        <v>158.94999999999999</v>
      </c>
      <c r="D153" s="279">
        <v>159.76666666666665</v>
      </c>
      <c r="E153" s="279">
        <v>157.7833333333333</v>
      </c>
      <c r="F153" s="279">
        <v>156.61666666666665</v>
      </c>
      <c r="G153" s="279">
        <v>154.6333333333333</v>
      </c>
      <c r="H153" s="279">
        <v>160.93333333333331</v>
      </c>
      <c r="I153" s="279">
        <v>162.91666666666666</v>
      </c>
      <c r="J153" s="279">
        <v>164.08333333333331</v>
      </c>
      <c r="K153" s="277">
        <v>161.75</v>
      </c>
      <c r="L153" s="277">
        <v>158.6</v>
      </c>
      <c r="M153" s="277">
        <v>13.065009999999999</v>
      </c>
    </row>
    <row r="154" spans="1:13">
      <c r="A154" s="268">
        <v>144</v>
      </c>
      <c r="B154" s="277" t="s">
        <v>243</v>
      </c>
      <c r="C154" s="278">
        <v>6.75</v>
      </c>
      <c r="D154" s="279">
        <v>6.833333333333333</v>
      </c>
      <c r="E154" s="279">
        <v>6.6166666666666663</v>
      </c>
      <c r="F154" s="279">
        <v>6.4833333333333334</v>
      </c>
      <c r="G154" s="279">
        <v>6.2666666666666666</v>
      </c>
      <c r="H154" s="279">
        <v>6.9666666666666659</v>
      </c>
      <c r="I154" s="279">
        <v>7.1833333333333327</v>
      </c>
      <c r="J154" s="279">
        <v>7.3166666666666655</v>
      </c>
      <c r="K154" s="277">
        <v>7.05</v>
      </c>
      <c r="L154" s="277">
        <v>6.7</v>
      </c>
      <c r="M154" s="277">
        <v>63.132359999999998</v>
      </c>
    </row>
    <row r="155" spans="1:13">
      <c r="A155" s="268">
        <v>145</v>
      </c>
      <c r="B155" s="277" t="s">
        <v>364</v>
      </c>
      <c r="C155" s="278">
        <v>350.6</v>
      </c>
      <c r="D155" s="279">
        <v>348.75</v>
      </c>
      <c r="E155" s="279">
        <v>341.85</v>
      </c>
      <c r="F155" s="279">
        <v>333.1</v>
      </c>
      <c r="G155" s="279">
        <v>326.20000000000005</v>
      </c>
      <c r="H155" s="279">
        <v>357.5</v>
      </c>
      <c r="I155" s="279">
        <v>364.4</v>
      </c>
      <c r="J155" s="279">
        <v>373.15</v>
      </c>
      <c r="K155" s="277">
        <v>355.65</v>
      </c>
      <c r="L155" s="277">
        <v>340</v>
      </c>
      <c r="M155" s="277">
        <v>1.6672899999999999</v>
      </c>
    </row>
    <row r="156" spans="1:13">
      <c r="A156" s="268">
        <v>146</v>
      </c>
      <c r="B156" s="277" t="s">
        <v>99</v>
      </c>
      <c r="C156" s="278">
        <v>56.2</v>
      </c>
      <c r="D156" s="279">
        <v>55.333333333333336</v>
      </c>
      <c r="E156" s="279">
        <v>54.06666666666667</v>
      </c>
      <c r="F156" s="279">
        <v>51.933333333333337</v>
      </c>
      <c r="G156" s="279">
        <v>50.666666666666671</v>
      </c>
      <c r="H156" s="279">
        <v>57.466666666666669</v>
      </c>
      <c r="I156" s="279">
        <v>58.733333333333334</v>
      </c>
      <c r="J156" s="279">
        <v>60.866666666666667</v>
      </c>
      <c r="K156" s="277">
        <v>56.6</v>
      </c>
      <c r="L156" s="277">
        <v>53.2</v>
      </c>
      <c r="M156" s="277">
        <v>930.01568999999995</v>
      </c>
    </row>
    <row r="157" spans="1:13">
      <c r="A157" s="268">
        <v>147</v>
      </c>
      <c r="B157" s="277" t="s">
        <v>367</v>
      </c>
      <c r="C157" s="278">
        <v>272.75</v>
      </c>
      <c r="D157" s="279">
        <v>274.58333333333331</v>
      </c>
      <c r="E157" s="279">
        <v>270.16666666666663</v>
      </c>
      <c r="F157" s="279">
        <v>267.58333333333331</v>
      </c>
      <c r="G157" s="279">
        <v>263.16666666666663</v>
      </c>
      <c r="H157" s="279">
        <v>277.16666666666663</v>
      </c>
      <c r="I157" s="279">
        <v>281.58333333333326</v>
      </c>
      <c r="J157" s="279">
        <v>284.16666666666663</v>
      </c>
      <c r="K157" s="277">
        <v>279</v>
      </c>
      <c r="L157" s="277">
        <v>272</v>
      </c>
      <c r="M157" s="277">
        <v>0.36710999999999999</v>
      </c>
    </row>
    <row r="158" spans="1:13">
      <c r="A158" s="268">
        <v>148</v>
      </c>
      <c r="B158" s="277" t="s">
        <v>366</v>
      </c>
      <c r="C158" s="278">
        <v>2762.95</v>
      </c>
      <c r="D158" s="279">
        <v>2701.1166666666668</v>
      </c>
      <c r="E158" s="279">
        <v>2623.4333333333334</v>
      </c>
      <c r="F158" s="279">
        <v>2483.9166666666665</v>
      </c>
      <c r="G158" s="279">
        <v>2406.2333333333331</v>
      </c>
      <c r="H158" s="279">
        <v>2840.6333333333337</v>
      </c>
      <c r="I158" s="279">
        <v>2918.3166666666671</v>
      </c>
      <c r="J158" s="279">
        <v>3057.8333333333339</v>
      </c>
      <c r="K158" s="277">
        <v>2778.8</v>
      </c>
      <c r="L158" s="277">
        <v>2561.6</v>
      </c>
      <c r="M158" s="277">
        <v>1.32281</v>
      </c>
    </row>
    <row r="159" spans="1:13">
      <c r="A159" s="268">
        <v>149</v>
      </c>
      <c r="B159" s="277" t="s">
        <v>368</v>
      </c>
      <c r="C159" s="278">
        <v>506.35</v>
      </c>
      <c r="D159" s="279">
        <v>511.13333333333327</v>
      </c>
      <c r="E159" s="279">
        <v>497.76666666666654</v>
      </c>
      <c r="F159" s="279">
        <v>489.18333333333328</v>
      </c>
      <c r="G159" s="279">
        <v>475.81666666666655</v>
      </c>
      <c r="H159" s="279">
        <v>519.71666666666647</v>
      </c>
      <c r="I159" s="279">
        <v>533.08333333333326</v>
      </c>
      <c r="J159" s="279">
        <v>541.66666666666652</v>
      </c>
      <c r="K159" s="277">
        <v>524.5</v>
      </c>
      <c r="L159" s="277">
        <v>502.55</v>
      </c>
      <c r="M159" s="277">
        <v>0.39778000000000002</v>
      </c>
    </row>
    <row r="160" spans="1:13">
      <c r="A160" s="268">
        <v>150</v>
      </c>
      <c r="B160" s="277" t="s">
        <v>2940</v>
      </c>
      <c r="C160" s="278">
        <v>507.2</v>
      </c>
      <c r="D160" s="279">
        <v>502.36666666666662</v>
      </c>
      <c r="E160" s="279">
        <v>494.83333333333326</v>
      </c>
      <c r="F160" s="279">
        <v>482.46666666666664</v>
      </c>
      <c r="G160" s="279">
        <v>474.93333333333328</v>
      </c>
      <c r="H160" s="279">
        <v>514.73333333333323</v>
      </c>
      <c r="I160" s="279">
        <v>522.26666666666665</v>
      </c>
      <c r="J160" s="279">
        <v>534.63333333333321</v>
      </c>
      <c r="K160" s="277">
        <v>509.9</v>
      </c>
      <c r="L160" s="277">
        <v>490</v>
      </c>
      <c r="M160" s="277">
        <v>0.60660000000000003</v>
      </c>
    </row>
    <row r="161" spans="1:13">
      <c r="A161" s="268">
        <v>151</v>
      </c>
      <c r="B161" s="277" t="s">
        <v>370</v>
      </c>
      <c r="C161" s="278">
        <v>126.9</v>
      </c>
      <c r="D161" s="279">
        <v>127.13333333333333</v>
      </c>
      <c r="E161" s="279">
        <v>125.86666666666665</v>
      </c>
      <c r="F161" s="279">
        <v>124.83333333333331</v>
      </c>
      <c r="G161" s="279">
        <v>123.56666666666663</v>
      </c>
      <c r="H161" s="279">
        <v>128.16666666666666</v>
      </c>
      <c r="I161" s="279">
        <v>129.43333333333334</v>
      </c>
      <c r="J161" s="279">
        <v>130.46666666666667</v>
      </c>
      <c r="K161" s="277">
        <v>128.4</v>
      </c>
      <c r="L161" s="277">
        <v>126.1</v>
      </c>
      <c r="M161" s="277">
        <v>14.646280000000001</v>
      </c>
    </row>
    <row r="162" spans="1:13">
      <c r="A162" s="268">
        <v>152</v>
      </c>
      <c r="B162" s="277" t="s">
        <v>244</v>
      </c>
      <c r="C162" s="278">
        <v>71.7</v>
      </c>
      <c r="D162" s="279">
        <v>72.316666666666663</v>
      </c>
      <c r="E162" s="279">
        <v>69.883333333333326</v>
      </c>
      <c r="F162" s="279">
        <v>68.066666666666663</v>
      </c>
      <c r="G162" s="279">
        <v>65.633333333333326</v>
      </c>
      <c r="H162" s="279">
        <v>74.133333333333326</v>
      </c>
      <c r="I162" s="279">
        <v>76.566666666666663</v>
      </c>
      <c r="J162" s="279">
        <v>78.383333333333326</v>
      </c>
      <c r="K162" s="277">
        <v>74.75</v>
      </c>
      <c r="L162" s="277">
        <v>70.5</v>
      </c>
      <c r="M162" s="277">
        <v>20.510570000000001</v>
      </c>
    </row>
    <row r="163" spans="1:13">
      <c r="A163" s="268">
        <v>153</v>
      </c>
      <c r="B163" s="277" t="s">
        <v>369</v>
      </c>
      <c r="C163" s="278">
        <v>70.099999999999994</v>
      </c>
      <c r="D163" s="279">
        <v>70.183333333333337</v>
      </c>
      <c r="E163" s="279">
        <v>69.416666666666671</v>
      </c>
      <c r="F163" s="279">
        <v>68.733333333333334</v>
      </c>
      <c r="G163" s="279">
        <v>67.966666666666669</v>
      </c>
      <c r="H163" s="279">
        <v>70.866666666666674</v>
      </c>
      <c r="I163" s="279">
        <v>71.633333333333326</v>
      </c>
      <c r="J163" s="279">
        <v>72.316666666666677</v>
      </c>
      <c r="K163" s="277">
        <v>70.95</v>
      </c>
      <c r="L163" s="277">
        <v>69.5</v>
      </c>
      <c r="M163" s="277">
        <v>10.089130000000001</v>
      </c>
    </row>
    <row r="164" spans="1:13">
      <c r="A164" s="268">
        <v>154</v>
      </c>
      <c r="B164" s="277" t="s">
        <v>100</v>
      </c>
      <c r="C164" s="278">
        <v>87.45</v>
      </c>
      <c r="D164" s="279">
        <v>86.45</v>
      </c>
      <c r="E164" s="279">
        <v>85</v>
      </c>
      <c r="F164" s="279">
        <v>82.55</v>
      </c>
      <c r="G164" s="279">
        <v>81.099999999999994</v>
      </c>
      <c r="H164" s="279">
        <v>88.9</v>
      </c>
      <c r="I164" s="279">
        <v>90.350000000000023</v>
      </c>
      <c r="J164" s="279">
        <v>92.800000000000011</v>
      </c>
      <c r="K164" s="277">
        <v>87.9</v>
      </c>
      <c r="L164" s="277">
        <v>84</v>
      </c>
      <c r="M164" s="277">
        <v>171.39173</v>
      </c>
    </row>
    <row r="165" spans="1:13">
      <c r="A165" s="268">
        <v>155</v>
      </c>
      <c r="B165" s="277" t="s">
        <v>375</v>
      </c>
      <c r="C165" s="278">
        <v>1707.9</v>
      </c>
      <c r="D165" s="279">
        <v>1727.3833333333332</v>
      </c>
      <c r="E165" s="279">
        <v>1685.5166666666664</v>
      </c>
      <c r="F165" s="279">
        <v>1663.1333333333332</v>
      </c>
      <c r="G165" s="279">
        <v>1621.2666666666664</v>
      </c>
      <c r="H165" s="279">
        <v>1749.7666666666664</v>
      </c>
      <c r="I165" s="279">
        <v>1791.6333333333332</v>
      </c>
      <c r="J165" s="279">
        <v>1814.0166666666664</v>
      </c>
      <c r="K165" s="277">
        <v>1769.25</v>
      </c>
      <c r="L165" s="277">
        <v>1705</v>
      </c>
      <c r="M165" s="277">
        <v>0.20809</v>
      </c>
    </row>
    <row r="166" spans="1:13">
      <c r="A166" s="268">
        <v>156</v>
      </c>
      <c r="B166" s="277" t="s">
        <v>376</v>
      </c>
      <c r="C166" s="278">
        <v>1978.45</v>
      </c>
      <c r="D166" s="279">
        <v>1986.95</v>
      </c>
      <c r="E166" s="279">
        <v>1957.5500000000002</v>
      </c>
      <c r="F166" s="279">
        <v>1936.65</v>
      </c>
      <c r="G166" s="279">
        <v>1907.2500000000002</v>
      </c>
      <c r="H166" s="279">
        <v>2007.8500000000001</v>
      </c>
      <c r="I166" s="279">
        <v>2037.2500000000002</v>
      </c>
      <c r="J166" s="279">
        <v>2058.15</v>
      </c>
      <c r="K166" s="277">
        <v>2016.35</v>
      </c>
      <c r="L166" s="277">
        <v>1966.05</v>
      </c>
      <c r="M166" s="277">
        <v>0.10389</v>
      </c>
    </row>
    <row r="167" spans="1:13">
      <c r="A167" s="268">
        <v>157</v>
      </c>
      <c r="B167" s="277" t="s">
        <v>372</v>
      </c>
      <c r="C167" s="278">
        <v>378.1</v>
      </c>
      <c r="D167" s="279">
        <v>381.75</v>
      </c>
      <c r="E167" s="279">
        <v>372.05</v>
      </c>
      <c r="F167" s="279">
        <v>366</v>
      </c>
      <c r="G167" s="279">
        <v>356.3</v>
      </c>
      <c r="H167" s="279">
        <v>387.8</v>
      </c>
      <c r="I167" s="279">
        <v>397.50000000000006</v>
      </c>
      <c r="J167" s="279">
        <v>403.55</v>
      </c>
      <c r="K167" s="277">
        <v>391.45</v>
      </c>
      <c r="L167" s="277">
        <v>375.7</v>
      </c>
      <c r="M167" s="277">
        <v>0.34000999999999998</v>
      </c>
    </row>
    <row r="168" spans="1:13">
      <c r="A168" s="268">
        <v>158</v>
      </c>
      <c r="B168" s="277" t="s">
        <v>382</v>
      </c>
      <c r="C168" s="278">
        <v>233.9</v>
      </c>
      <c r="D168" s="279">
        <v>235.28333333333333</v>
      </c>
      <c r="E168" s="279">
        <v>230.11666666666667</v>
      </c>
      <c r="F168" s="279">
        <v>226.33333333333334</v>
      </c>
      <c r="G168" s="279">
        <v>221.16666666666669</v>
      </c>
      <c r="H168" s="279">
        <v>239.06666666666666</v>
      </c>
      <c r="I168" s="279">
        <v>244.23333333333335</v>
      </c>
      <c r="J168" s="279">
        <v>248.01666666666665</v>
      </c>
      <c r="K168" s="277">
        <v>240.45</v>
      </c>
      <c r="L168" s="277">
        <v>231.5</v>
      </c>
      <c r="M168" s="277">
        <v>1.5987800000000001</v>
      </c>
    </row>
    <row r="169" spans="1:13">
      <c r="A169" s="268">
        <v>159</v>
      </c>
      <c r="B169" s="277" t="s">
        <v>373</v>
      </c>
      <c r="C169" s="278">
        <v>88.5</v>
      </c>
      <c r="D169" s="279">
        <v>88.5</v>
      </c>
      <c r="E169" s="279">
        <v>87</v>
      </c>
      <c r="F169" s="279">
        <v>85.5</v>
      </c>
      <c r="G169" s="279">
        <v>84</v>
      </c>
      <c r="H169" s="279">
        <v>90</v>
      </c>
      <c r="I169" s="279">
        <v>91.5</v>
      </c>
      <c r="J169" s="279">
        <v>93</v>
      </c>
      <c r="K169" s="277">
        <v>90</v>
      </c>
      <c r="L169" s="277">
        <v>87</v>
      </c>
      <c r="M169" s="277">
        <v>0.35782999999999998</v>
      </c>
    </row>
    <row r="170" spans="1:13">
      <c r="A170" s="268">
        <v>160</v>
      </c>
      <c r="B170" s="277" t="s">
        <v>374</v>
      </c>
      <c r="C170" s="278">
        <v>145.75</v>
      </c>
      <c r="D170" s="279">
        <v>145.21666666666667</v>
      </c>
      <c r="E170" s="279">
        <v>143.53333333333333</v>
      </c>
      <c r="F170" s="279">
        <v>141.31666666666666</v>
      </c>
      <c r="G170" s="279">
        <v>139.63333333333333</v>
      </c>
      <c r="H170" s="279">
        <v>147.43333333333334</v>
      </c>
      <c r="I170" s="279">
        <v>149.11666666666667</v>
      </c>
      <c r="J170" s="279">
        <v>151.33333333333334</v>
      </c>
      <c r="K170" s="277">
        <v>146.9</v>
      </c>
      <c r="L170" s="277">
        <v>143</v>
      </c>
      <c r="M170" s="277">
        <v>0.58455999999999997</v>
      </c>
    </row>
    <row r="171" spans="1:13">
      <c r="A171" s="268">
        <v>161</v>
      </c>
      <c r="B171" s="277" t="s">
        <v>245</v>
      </c>
      <c r="C171" s="278">
        <v>125.75</v>
      </c>
      <c r="D171" s="279">
        <v>124.23333333333333</v>
      </c>
      <c r="E171" s="279">
        <v>120.56666666666666</v>
      </c>
      <c r="F171" s="279">
        <v>115.38333333333333</v>
      </c>
      <c r="G171" s="279">
        <v>111.71666666666665</v>
      </c>
      <c r="H171" s="279">
        <v>129.41666666666669</v>
      </c>
      <c r="I171" s="279">
        <v>133.08333333333331</v>
      </c>
      <c r="J171" s="279">
        <v>138.26666666666668</v>
      </c>
      <c r="K171" s="277">
        <v>127.9</v>
      </c>
      <c r="L171" s="277">
        <v>119.05</v>
      </c>
      <c r="M171" s="277">
        <v>3.95736</v>
      </c>
    </row>
    <row r="172" spans="1:13">
      <c r="A172" s="268">
        <v>162</v>
      </c>
      <c r="B172" s="277" t="s">
        <v>378</v>
      </c>
      <c r="C172" s="278">
        <v>5284.55</v>
      </c>
      <c r="D172" s="279">
        <v>5283.666666666667</v>
      </c>
      <c r="E172" s="279">
        <v>5255.9833333333336</v>
      </c>
      <c r="F172" s="279">
        <v>5227.416666666667</v>
      </c>
      <c r="G172" s="279">
        <v>5199.7333333333336</v>
      </c>
      <c r="H172" s="279">
        <v>5312.2333333333336</v>
      </c>
      <c r="I172" s="279">
        <v>5339.9166666666661</v>
      </c>
      <c r="J172" s="279">
        <v>5368.4833333333336</v>
      </c>
      <c r="K172" s="277">
        <v>5311.35</v>
      </c>
      <c r="L172" s="277">
        <v>5255.1</v>
      </c>
      <c r="M172" s="277">
        <v>2.213E-2</v>
      </c>
    </row>
    <row r="173" spans="1:13">
      <c r="A173" s="268">
        <v>163</v>
      </c>
      <c r="B173" s="277" t="s">
        <v>379</v>
      </c>
      <c r="C173" s="278">
        <v>1518.2</v>
      </c>
      <c r="D173" s="279">
        <v>1525.8666666666668</v>
      </c>
      <c r="E173" s="279">
        <v>1504.8333333333335</v>
      </c>
      <c r="F173" s="279">
        <v>1491.4666666666667</v>
      </c>
      <c r="G173" s="279">
        <v>1470.4333333333334</v>
      </c>
      <c r="H173" s="279">
        <v>1539.2333333333336</v>
      </c>
      <c r="I173" s="279">
        <v>1560.2666666666669</v>
      </c>
      <c r="J173" s="279">
        <v>1573.6333333333337</v>
      </c>
      <c r="K173" s="277">
        <v>1546.9</v>
      </c>
      <c r="L173" s="277">
        <v>1512.5</v>
      </c>
      <c r="M173" s="277">
        <v>0.54410999999999998</v>
      </c>
    </row>
    <row r="174" spans="1:13">
      <c r="A174" s="268">
        <v>164</v>
      </c>
      <c r="B174" s="277" t="s">
        <v>101</v>
      </c>
      <c r="C174" s="278">
        <v>476.7</v>
      </c>
      <c r="D174" s="279">
        <v>481.88333333333338</v>
      </c>
      <c r="E174" s="279">
        <v>468.81666666666678</v>
      </c>
      <c r="F174" s="279">
        <v>460.93333333333339</v>
      </c>
      <c r="G174" s="279">
        <v>447.86666666666679</v>
      </c>
      <c r="H174" s="279">
        <v>489.76666666666677</v>
      </c>
      <c r="I174" s="279">
        <v>502.83333333333337</v>
      </c>
      <c r="J174" s="279">
        <v>510.71666666666675</v>
      </c>
      <c r="K174" s="277">
        <v>494.95</v>
      </c>
      <c r="L174" s="277">
        <v>474</v>
      </c>
      <c r="M174" s="277">
        <v>38.065309999999997</v>
      </c>
    </row>
    <row r="175" spans="1:13">
      <c r="A175" s="268">
        <v>165</v>
      </c>
      <c r="B175" s="277" t="s">
        <v>387</v>
      </c>
      <c r="C175" s="278">
        <v>43.65</v>
      </c>
      <c r="D175" s="279">
        <v>44.1</v>
      </c>
      <c r="E175" s="279">
        <v>42.95</v>
      </c>
      <c r="F175" s="279">
        <v>42.25</v>
      </c>
      <c r="G175" s="279">
        <v>41.1</v>
      </c>
      <c r="H175" s="279">
        <v>44.800000000000004</v>
      </c>
      <c r="I175" s="279">
        <v>45.949999999999996</v>
      </c>
      <c r="J175" s="279">
        <v>46.650000000000006</v>
      </c>
      <c r="K175" s="277">
        <v>45.25</v>
      </c>
      <c r="L175" s="277">
        <v>43.4</v>
      </c>
      <c r="M175" s="277">
        <v>4.1551</v>
      </c>
    </row>
    <row r="176" spans="1:13">
      <c r="A176" s="268">
        <v>166</v>
      </c>
      <c r="B176" s="277" t="s">
        <v>1396</v>
      </c>
      <c r="C176" s="278">
        <v>3633.3</v>
      </c>
      <c r="D176" s="279">
        <v>3621.35</v>
      </c>
      <c r="E176" s="279">
        <v>3562.75</v>
      </c>
      <c r="F176" s="279">
        <v>3492.2000000000003</v>
      </c>
      <c r="G176" s="279">
        <v>3433.6000000000004</v>
      </c>
      <c r="H176" s="279">
        <v>3691.8999999999996</v>
      </c>
      <c r="I176" s="279">
        <v>3750.4999999999991</v>
      </c>
      <c r="J176" s="279">
        <v>3821.0499999999993</v>
      </c>
      <c r="K176" s="277">
        <v>3679.95</v>
      </c>
      <c r="L176" s="277">
        <v>3550.8</v>
      </c>
      <c r="M176" s="277">
        <v>0.54098000000000002</v>
      </c>
    </row>
    <row r="177" spans="1:13">
      <c r="A177" s="268">
        <v>167</v>
      </c>
      <c r="B177" s="277" t="s">
        <v>103</v>
      </c>
      <c r="C177" s="278">
        <v>23.5</v>
      </c>
      <c r="D177" s="279">
        <v>23.650000000000002</v>
      </c>
      <c r="E177" s="279">
        <v>23.200000000000003</v>
      </c>
      <c r="F177" s="279">
        <v>22.900000000000002</v>
      </c>
      <c r="G177" s="279">
        <v>22.450000000000003</v>
      </c>
      <c r="H177" s="279">
        <v>23.950000000000003</v>
      </c>
      <c r="I177" s="279">
        <v>24.4</v>
      </c>
      <c r="J177" s="279">
        <v>24.700000000000003</v>
      </c>
      <c r="K177" s="277">
        <v>24.1</v>
      </c>
      <c r="L177" s="277">
        <v>23.35</v>
      </c>
      <c r="M177" s="277">
        <v>120.58353</v>
      </c>
    </row>
    <row r="178" spans="1:13">
      <c r="A178" s="268">
        <v>168</v>
      </c>
      <c r="B178" s="277" t="s">
        <v>388</v>
      </c>
      <c r="C178" s="278">
        <v>200.95</v>
      </c>
      <c r="D178" s="279">
        <v>200.93333333333331</v>
      </c>
      <c r="E178" s="279">
        <v>198.01666666666662</v>
      </c>
      <c r="F178" s="279">
        <v>195.08333333333331</v>
      </c>
      <c r="G178" s="279">
        <v>192.16666666666663</v>
      </c>
      <c r="H178" s="279">
        <v>203.86666666666662</v>
      </c>
      <c r="I178" s="279">
        <v>206.7833333333333</v>
      </c>
      <c r="J178" s="279">
        <v>209.71666666666661</v>
      </c>
      <c r="K178" s="277">
        <v>203.85</v>
      </c>
      <c r="L178" s="277">
        <v>198</v>
      </c>
      <c r="M178" s="277">
        <v>6.4497900000000001</v>
      </c>
    </row>
    <row r="179" spans="1:13">
      <c r="A179" s="268">
        <v>169</v>
      </c>
      <c r="B179" s="277" t="s">
        <v>380</v>
      </c>
      <c r="C179" s="278">
        <v>850.1</v>
      </c>
      <c r="D179" s="279">
        <v>854.66666666666663</v>
      </c>
      <c r="E179" s="279">
        <v>842.0333333333333</v>
      </c>
      <c r="F179" s="279">
        <v>833.9666666666667</v>
      </c>
      <c r="G179" s="279">
        <v>821.33333333333337</v>
      </c>
      <c r="H179" s="279">
        <v>862.73333333333323</v>
      </c>
      <c r="I179" s="279">
        <v>875.36666666666667</v>
      </c>
      <c r="J179" s="279">
        <v>883.43333333333317</v>
      </c>
      <c r="K179" s="277">
        <v>867.3</v>
      </c>
      <c r="L179" s="277">
        <v>846.6</v>
      </c>
      <c r="M179" s="277">
        <v>0.30813000000000001</v>
      </c>
    </row>
    <row r="180" spans="1:13">
      <c r="A180" s="268">
        <v>170</v>
      </c>
      <c r="B180" s="277" t="s">
        <v>246</v>
      </c>
      <c r="C180" s="278">
        <v>534.75</v>
      </c>
      <c r="D180" s="279">
        <v>531.44999999999993</v>
      </c>
      <c r="E180" s="279">
        <v>525.39999999999986</v>
      </c>
      <c r="F180" s="279">
        <v>516.04999999999995</v>
      </c>
      <c r="G180" s="279">
        <v>509.99999999999989</v>
      </c>
      <c r="H180" s="279">
        <v>540.79999999999984</v>
      </c>
      <c r="I180" s="279">
        <v>546.8499999999998</v>
      </c>
      <c r="J180" s="279">
        <v>556.19999999999982</v>
      </c>
      <c r="K180" s="277">
        <v>537.5</v>
      </c>
      <c r="L180" s="277">
        <v>522.1</v>
      </c>
      <c r="M180" s="277">
        <v>0.71355999999999997</v>
      </c>
    </row>
    <row r="181" spans="1:13">
      <c r="A181" s="268">
        <v>171</v>
      </c>
      <c r="B181" s="277" t="s">
        <v>104</v>
      </c>
      <c r="C181" s="278">
        <v>687.1</v>
      </c>
      <c r="D181" s="279">
        <v>683.63333333333321</v>
      </c>
      <c r="E181" s="279">
        <v>677.26666666666642</v>
      </c>
      <c r="F181" s="279">
        <v>667.43333333333317</v>
      </c>
      <c r="G181" s="279">
        <v>661.06666666666638</v>
      </c>
      <c r="H181" s="279">
        <v>693.46666666666647</v>
      </c>
      <c r="I181" s="279">
        <v>699.83333333333326</v>
      </c>
      <c r="J181" s="279">
        <v>709.66666666666652</v>
      </c>
      <c r="K181" s="277">
        <v>690</v>
      </c>
      <c r="L181" s="277">
        <v>673.8</v>
      </c>
      <c r="M181" s="277">
        <v>18.264119999999998</v>
      </c>
    </row>
    <row r="182" spans="1:13">
      <c r="A182" s="268">
        <v>172</v>
      </c>
      <c r="B182" s="277" t="s">
        <v>247</v>
      </c>
      <c r="C182" s="278">
        <v>375.9</v>
      </c>
      <c r="D182" s="279">
        <v>375.68333333333334</v>
      </c>
      <c r="E182" s="279">
        <v>371.51666666666665</v>
      </c>
      <c r="F182" s="279">
        <v>367.13333333333333</v>
      </c>
      <c r="G182" s="279">
        <v>362.96666666666664</v>
      </c>
      <c r="H182" s="279">
        <v>380.06666666666666</v>
      </c>
      <c r="I182" s="279">
        <v>384.23333333333329</v>
      </c>
      <c r="J182" s="279">
        <v>388.61666666666667</v>
      </c>
      <c r="K182" s="277">
        <v>379.85</v>
      </c>
      <c r="L182" s="277">
        <v>371.3</v>
      </c>
      <c r="M182" s="277">
        <v>0.46332000000000001</v>
      </c>
    </row>
    <row r="183" spans="1:13">
      <c r="A183" s="268">
        <v>173</v>
      </c>
      <c r="B183" s="277" t="s">
        <v>248</v>
      </c>
      <c r="C183" s="278">
        <v>900.95</v>
      </c>
      <c r="D183" s="279">
        <v>892.01666666666677</v>
      </c>
      <c r="E183" s="279">
        <v>879.03333333333353</v>
      </c>
      <c r="F183" s="279">
        <v>857.11666666666679</v>
      </c>
      <c r="G183" s="279">
        <v>844.13333333333355</v>
      </c>
      <c r="H183" s="279">
        <v>913.93333333333351</v>
      </c>
      <c r="I183" s="279">
        <v>926.91666666666686</v>
      </c>
      <c r="J183" s="279">
        <v>948.83333333333348</v>
      </c>
      <c r="K183" s="277">
        <v>905</v>
      </c>
      <c r="L183" s="277">
        <v>870.1</v>
      </c>
      <c r="M183" s="277">
        <v>11.517709999999999</v>
      </c>
    </row>
    <row r="184" spans="1:13">
      <c r="A184" s="268">
        <v>174</v>
      </c>
      <c r="B184" s="277" t="s">
        <v>389</v>
      </c>
      <c r="C184" s="278">
        <v>95.15</v>
      </c>
      <c r="D184" s="279">
        <v>94.216666666666654</v>
      </c>
      <c r="E184" s="279">
        <v>91.683333333333309</v>
      </c>
      <c r="F184" s="279">
        <v>88.216666666666654</v>
      </c>
      <c r="G184" s="279">
        <v>85.683333333333309</v>
      </c>
      <c r="H184" s="279">
        <v>97.683333333333309</v>
      </c>
      <c r="I184" s="279">
        <v>100.21666666666664</v>
      </c>
      <c r="J184" s="279">
        <v>103.68333333333331</v>
      </c>
      <c r="K184" s="277">
        <v>96.75</v>
      </c>
      <c r="L184" s="277">
        <v>90.75</v>
      </c>
      <c r="M184" s="277">
        <v>20.680199999999999</v>
      </c>
    </row>
    <row r="185" spans="1:13">
      <c r="A185" s="268">
        <v>175</v>
      </c>
      <c r="B185" s="277" t="s">
        <v>381</v>
      </c>
      <c r="C185" s="278">
        <v>391.7</v>
      </c>
      <c r="D185" s="279">
        <v>390.7</v>
      </c>
      <c r="E185" s="279">
        <v>387</v>
      </c>
      <c r="F185" s="279">
        <v>382.3</v>
      </c>
      <c r="G185" s="279">
        <v>378.6</v>
      </c>
      <c r="H185" s="279">
        <v>395.4</v>
      </c>
      <c r="I185" s="279">
        <v>399.09999999999991</v>
      </c>
      <c r="J185" s="279">
        <v>403.79999999999995</v>
      </c>
      <c r="K185" s="277">
        <v>394.4</v>
      </c>
      <c r="L185" s="277">
        <v>386</v>
      </c>
      <c r="M185" s="277">
        <v>13.29529</v>
      </c>
    </row>
    <row r="186" spans="1:13">
      <c r="A186" s="268">
        <v>176</v>
      </c>
      <c r="B186" s="277" t="s">
        <v>249</v>
      </c>
      <c r="C186" s="278">
        <v>187.2</v>
      </c>
      <c r="D186" s="279">
        <v>189.4666666666667</v>
      </c>
      <c r="E186" s="279">
        <v>184.03333333333339</v>
      </c>
      <c r="F186" s="279">
        <v>180.8666666666667</v>
      </c>
      <c r="G186" s="279">
        <v>175.43333333333339</v>
      </c>
      <c r="H186" s="279">
        <v>192.63333333333338</v>
      </c>
      <c r="I186" s="279">
        <v>198.06666666666666</v>
      </c>
      <c r="J186" s="279">
        <v>201.23333333333338</v>
      </c>
      <c r="K186" s="277">
        <v>194.9</v>
      </c>
      <c r="L186" s="277">
        <v>186.3</v>
      </c>
      <c r="M186" s="277">
        <v>2.80646</v>
      </c>
    </row>
    <row r="187" spans="1:13">
      <c r="A187" s="268">
        <v>177</v>
      </c>
      <c r="B187" s="277" t="s">
        <v>105</v>
      </c>
      <c r="C187" s="278">
        <v>773.15</v>
      </c>
      <c r="D187" s="279">
        <v>772.36666666666667</v>
      </c>
      <c r="E187" s="279">
        <v>762.33333333333337</v>
      </c>
      <c r="F187" s="279">
        <v>751.51666666666665</v>
      </c>
      <c r="G187" s="279">
        <v>741.48333333333335</v>
      </c>
      <c r="H187" s="279">
        <v>783.18333333333339</v>
      </c>
      <c r="I187" s="279">
        <v>793.2166666666667</v>
      </c>
      <c r="J187" s="279">
        <v>804.03333333333342</v>
      </c>
      <c r="K187" s="277">
        <v>782.4</v>
      </c>
      <c r="L187" s="277">
        <v>761.55</v>
      </c>
      <c r="M187" s="277">
        <v>21.346990000000002</v>
      </c>
    </row>
    <row r="188" spans="1:13">
      <c r="A188" s="268">
        <v>178</v>
      </c>
      <c r="B188" s="277" t="s">
        <v>383</v>
      </c>
      <c r="C188" s="278">
        <v>72.55</v>
      </c>
      <c r="D188" s="279">
        <v>72.233333333333334</v>
      </c>
      <c r="E188" s="279">
        <v>71.716666666666669</v>
      </c>
      <c r="F188" s="279">
        <v>70.88333333333334</v>
      </c>
      <c r="G188" s="279">
        <v>70.366666666666674</v>
      </c>
      <c r="H188" s="279">
        <v>73.066666666666663</v>
      </c>
      <c r="I188" s="279">
        <v>73.583333333333343</v>
      </c>
      <c r="J188" s="279">
        <v>74.416666666666657</v>
      </c>
      <c r="K188" s="277">
        <v>72.75</v>
      </c>
      <c r="L188" s="277">
        <v>71.400000000000006</v>
      </c>
      <c r="M188" s="277">
        <v>1.5774600000000001</v>
      </c>
    </row>
    <row r="189" spans="1:13">
      <c r="A189" s="268">
        <v>179</v>
      </c>
      <c r="B189" s="277" t="s">
        <v>384</v>
      </c>
      <c r="C189" s="278">
        <v>544.9</v>
      </c>
      <c r="D189" s="279">
        <v>549.51666666666665</v>
      </c>
      <c r="E189" s="279">
        <v>536.58333333333326</v>
      </c>
      <c r="F189" s="279">
        <v>528.26666666666665</v>
      </c>
      <c r="G189" s="279">
        <v>515.33333333333326</v>
      </c>
      <c r="H189" s="279">
        <v>557.83333333333326</v>
      </c>
      <c r="I189" s="279">
        <v>570.76666666666665</v>
      </c>
      <c r="J189" s="279">
        <v>579.08333333333326</v>
      </c>
      <c r="K189" s="277">
        <v>562.45000000000005</v>
      </c>
      <c r="L189" s="277">
        <v>541.20000000000005</v>
      </c>
      <c r="M189" s="277">
        <v>0.33574999999999999</v>
      </c>
    </row>
    <row r="190" spans="1:13">
      <c r="A190" s="268">
        <v>180</v>
      </c>
      <c r="B190" s="277" t="s">
        <v>1439</v>
      </c>
      <c r="C190" s="278">
        <v>193.9</v>
      </c>
      <c r="D190" s="279">
        <v>195.29999999999998</v>
      </c>
      <c r="E190" s="279">
        <v>191.59999999999997</v>
      </c>
      <c r="F190" s="279">
        <v>189.29999999999998</v>
      </c>
      <c r="G190" s="279">
        <v>185.59999999999997</v>
      </c>
      <c r="H190" s="279">
        <v>197.59999999999997</v>
      </c>
      <c r="I190" s="279">
        <v>201.29999999999995</v>
      </c>
      <c r="J190" s="279">
        <v>203.59999999999997</v>
      </c>
      <c r="K190" s="277">
        <v>199</v>
      </c>
      <c r="L190" s="277">
        <v>193</v>
      </c>
      <c r="M190" s="277">
        <v>0.79793999999999998</v>
      </c>
    </row>
    <row r="191" spans="1:13">
      <c r="A191" s="268">
        <v>181</v>
      </c>
      <c r="B191" s="277" t="s">
        <v>390</v>
      </c>
      <c r="C191" s="278">
        <v>66.599999999999994</v>
      </c>
      <c r="D191" s="279">
        <v>66.083333333333329</v>
      </c>
      <c r="E191" s="279">
        <v>65.11666666666666</v>
      </c>
      <c r="F191" s="279">
        <v>63.633333333333326</v>
      </c>
      <c r="G191" s="279">
        <v>62.666666666666657</v>
      </c>
      <c r="H191" s="279">
        <v>67.566666666666663</v>
      </c>
      <c r="I191" s="279">
        <v>68.533333333333331</v>
      </c>
      <c r="J191" s="279">
        <v>70.016666666666666</v>
      </c>
      <c r="K191" s="277">
        <v>67.05</v>
      </c>
      <c r="L191" s="277">
        <v>64.599999999999994</v>
      </c>
      <c r="M191" s="277">
        <v>8.6712100000000003</v>
      </c>
    </row>
    <row r="192" spans="1:13">
      <c r="A192" s="268">
        <v>182</v>
      </c>
      <c r="B192" s="277" t="s">
        <v>250</v>
      </c>
      <c r="C192" s="278">
        <v>187.25</v>
      </c>
      <c r="D192" s="279">
        <v>186.5</v>
      </c>
      <c r="E192" s="279">
        <v>184</v>
      </c>
      <c r="F192" s="279">
        <v>180.75</v>
      </c>
      <c r="G192" s="279">
        <v>178.25</v>
      </c>
      <c r="H192" s="279">
        <v>189.75</v>
      </c>
      <c r="I192" s="279">
        <v>192.25</v>
      </c>
      <c r="J192" s="279">
        <v>195.5</v>
      </c>
      <c r="K192" s="277">
        <v>189</v>
      </c>
      <c r="L192" s="277">
        <v>183.25</v>
      </c>
      <c r="M192" s="277">
        <v>7.2089299999999996</v>
      </c>
    </row>
    <row r="193" spans="1:13">
      <c r="A193" s="268">
        <v>183</v>
      </c>
      <c r="B193" s="277" t="s">
        <v>385</v>
      </c>
      <c r="C193" s="278">
        <v>314.35000000000002</v>
      </c>
      <c r="D193" s="279">
        <v>317</v>
      </c>
      <c r="E193" s="279">
        <v>310.25</v>
      </c>
      <c r="F193" s="279">
        <v>306.14999999999998</v>
      </c>
      <c r="G193" s="279">
        <v>299.39999999999998</v>
      </c>
      <c r="H193" s="279">
        <v>321.10000000000002</v>
      </c>
      <c r="I193" s="279">
        <v>327.85</v>
      </c>
      <c r="J193" s="279">
        <v>331.95000000000005</v>
      </c>
      <c r="K193" s="277">
        <v>323.75</v>
      </c>
      <c r="L193" s="277">
        <v>312.89999999999998</v>
      </c>
      <c r="M193" s="277">
        <v>0.38041000000000003</v>
      </c>
    </row>
    <row r="194" spans="1:13">
      <c r="A194" s="268">
        <v>184</v>
      </c>
      <c r="B194" s="277" t="s">
        <v>386</v>
      </c>
      <c r="C194" s="278">
        <v>289.64999999999998</v>
      </c>
      <c r="D194" s="279">
        <v>290.93333333333334</v>
      </c>
      <c r="E194" s="279">
        <v>287.2166666666667</v>
      </c>
      <c r="F194" s="279">
        <v>284.78333333333336</v>
      </c>
      <c r="G194" s="279">
        <v>281.06666666666672</v>
      </c>
      <c r="H194" s="279">
        <v>293.36666666666667</v>
      </c>
      <c r="I194" s="279">
        <v>297.08333333333326</v>
      </c>
      <c r="J194" s="279">
        <v>299.51666666666665</v>
      </c>
      <c r="K194" s="277">
        <v>294.64999999999998</v>
      </c>
      <c r="L194" s="277">
        <v>288.5</v>
      </c>
      <c r="M194" s="277">
        <v>7.17075</v>
      </c>
    </row>
    <row r="195" spans="1:13">
      <c r="A195" s="268">
        <v>185</v>
      </c>
      <c r="B195" s="277" t="s">
        <v>391</v>
      </c>
      <c r="C195" s="278">
        <v>635.95000000000005</v>
      </c>
      <c r="D195" s="279">
        <v>635.15</v>
      </c>
      <c r="E195" s="279">
        <v>627.79999999999995</v>
      </c>
      <c r="F195" s="279">
        <v>619.65</v>
      </c>
      <c r="G195" s="279">
        <v>612.29999999999995</v>
      </c>
      <c r="H195" s="279">
        <v>643.29999999999995</v>
      </c>
      <c r="I195" s="279">
        <v>650.65000000000009</v>
      </c>
      <c r="J195" s="279">
        <v>658.8</v>
      </c>
      <c r="K195" s="277">
        <v>642.5</v>
      </c>
      <c r="L195" s="277">
        <v>627</v>
      </c>
      <c r="M195" s="277">
        <v>0.33412999999999998</v>
      </c>
    </row>
    <row r="196" spans="1:13">
      <c r="A196" s="268">
        <v>186</v>
      </c>
      <c r="B196" s="277" t="s">
        <v>399</v>
      </c>
      <c r="C196" s="278">
        <v>741.45</v>
      </c>
      <c r="D196" s="279">
        <v>744.15</v>
      </c>
      <c r="E196" s="279">
        <v>737.3</v>
      </c>
      <c r="F196" s="279">
        <v>733.15</v>
      </c>
      <c r="G196" s="279">
        <v>726.3</v>
      </c>
      <c r="H196" s="279">
        <v>748.3</v>
      </c>
      <c r="I196" s="279">
        <v>755.15000000000009</v>
      </c>
      <c r="J196" s="279">
        <v>759.3</v>
      </c>
      <c r="K196" s="277">
        <v>751</v>
      </c>
      <c r="L196" s="277">
        <v>740</v>
      </c>
      <c r="M196" s="277">
        <v>2.2678099999999999</v>
      </c>
    </row>
    <row r="197" spans="1:13">
      <c r="A197" s="268">
        <v>187</v>
      </c>
      <c r="B197" s="277" t="s">
        <v>392</v>
      </c>
      <c r="C197" s="278">
        <v>30</v>
      </c>
      <c r="D197" s="279">
        <v>30.616666666666664</v>
      </c>
      <c r="E197" s="279">
        <v>29.233333333333327</v>
      </c>
      <c r="F197" s="279">
        <v>28.466666666666665</v>
      </c>
      <c r="G197" s="279">
        <v>27.083333333333329</v>
      </c>
      <c r="H197" s="279">
        <v>31.383333333333326</v>
      </c>
      <c r="I197" s="279">
        <v>32.766666666666659</v>
      </c>
      <c r="J197" s="279">
        <v>33.533333333333324</v>
      </c>
      <c r="K197" s="277">
        <v>32</v>
      </c>
      <c r="L197" s="277">
        <v>29.85</v>
      </c>
      <c r="M197" s="277">
        <v>2.9390900000000002</v>
      </c>
    </row>
    <row r="198" spans="1:13">
      <c r="A198" s="268">
        <v>188</v>
      </c>
      <c r="B198" s="277" t="s">
        <v>393</v>
      </c>
      <c r="C198" s="278">
        <v>851.4</v>
      </c>
      <c r="D198" s="279">
        <v>840.85</v>
      </c>
      <c r="E198" s="279">
        <v>817.7</v>
      </c>
      <c r="F198" s="279">
        <v>784</v>
      </c>
      <c r="G198" s="279">
        <v>760.85</v>
      </c>
      <c r="H198" s="279">
        <v>874.55000000000007</v>
      </c>
      <c r="I198" s="279">
        <v>897.69999999999993</v>
      </c>
      <c r="J198" s="279">
        <v>931.40000000000009</v>
      </c>
      <c r="K198" s="277">
        <v>864</v>
      </c>
      <c r="L198" s="277">
        <v>807.15</v>
      </c>
      <c r="M198" s="277">
        <v>2.92733</v>
      </c>
    </row>
    <row r="199" spans="1:13">
      <c r="A199" s="268">
        <v>189</v>
      </c>
      <c r="B199" s="277" t="s">
        <v>106</v>
      </c>
      <c r="C199" s="278">
        <v>706</v>
      </c>
      <c r="D199" s="279">
        <v>703</v>
      </c>
      <c r="E199" s="279">
        <v>696</v>
      </c>
      <c r="F199" s="279">
        <v>686</v>
      </c>
      <c r="G199" s="279">
        <v>679</v>
      </c>
      <c r="H199" s="279">
        <v>713</v>
      </c>
      <c r="I199" s="279">
        <v>720</v>
      </c>
      <c r="J199" s="279">
        <v>730</v>
      </c>
      <c r="K199" s="277">
        <v>710</v>
      </c>
      <c r="L199" s="277">
        <v>693</v>
      </c>
      <c r="M199" s="277">
        <v>10.141109999999999</v>
      </c>
    </row>
    <row r="200" spans="1:13">
      <c r="A200" s="268">
        <v>190</v>
      </c>
      <c r="B200" s="277" t="s">
        <v>108</v>
      </c>
      <c r="C200" s="278">
        <v>844.75</v>
      </c>
      <c r="D200" s="279">
        <v>846.48333333333323</v>
      </c>
      <c r="E200" s="279">
        <v>831.26666666666642</v>
      </c>
      <c r="F200" s="279">
        <v>817.78333333333319</v>
      </c>
      <c r="G200" s="279">
        <v>802.56666666666638</v>
      </c>
      <c r="H200" s="279">
        <v>859.96666666666647</v>
      </c>
      <c r="I200" s="279">
        <v>875.18333333333339</v>
      </c>
      <c r="J200" s="279">
        <v>888.66666666666652</v>
      </c>
      <c r="K200" s="277">
        <v>861.7</v>
      </c>
      <c r="L200" s="277">
        <v>833</v>
      </c>
      <c r="M200" s="277">
        <v>156.71736999999999</v>
      </c>
    </row>
    <row r="201" spans="1:13">
      <c r="A201" s="268">
        <v>191</v>
      </c>
      <c r="B201" s="277" t="s">
        <v>109</v>
      </c>
      <c r="C201" s="278">
        <v>2031.5</v>
      </c>
      <c r="D201" s="279">
        <v>2018.1666666666667</v>
      </c>
      <c r="E201" s="279">
        <v>1996.4333333333334</v>
      </c>
      <c r="F201" s="279">
        <v>1961.3666666666666</v>
      </c>
      <c r="G201" s="279">
        <v>1939.6333333333332</v>
      </c>
      <c r="H201" s="279">
        <v>2053.2333333333336</v>
      </c>
      <c r="I201" s="279">
        <v>2074.9666666666667</v>
      </c>
      <c r="J201" s="279">
        <v>2110.0333333333338</v>
      </c>
      <c r="K201" s="277">
        <v>2039.9</v>
      </c>
      <c r="L201" s="277">
        <v>1983.1</v>
      </c>
      <c r="M201" s="277">
        <v>65.916169999999994</v>
      </c>
    </row>
    <row r="202" spans="1:13">
      <c r="A202" s="268">
        <v>192</v>
      </c>
      <c r="B202" s="277" t="s">
        <v>252</v>
      </c>
      <c r="C202" s="278">
        <v>2328.9499999999998</v>
      </c>
      <c r="D202" s="279">
        <v>2316.35</v>
      </c>
      <c r="E202" s="279">
        <v>2297.6999999999998</v>
      </c>
      <c r="F202" s="279">
        <v>2266.4499999999998</v>
      </c>
      <c r="G202" s="279">
        <v>2247.7999999999997</v>
      </c>
      <c r="H202" s="279">
        <v>2347.6</v>
      </c>
      <c r="I202" s="279">
        <v>2366.2500000000005</v>
      </c>
      <c r="J202" s="279">
        <v>2397.5</v>
      </c>
      <c r="K202" s="277">
        <v>2335</v>
      </c>
      <c r="L202" s="277">
        <v>2285.1</v>
      </c>
      <c r="M202" s="277">
        <v>2.85033</v>
      </c>
    </row>
    <row r="203" spans="1:13">
      <c r="A203" s="268">
        <v>193</v>
      </c>
      <c r="B203" s="277" t="s">
        <v>110</v>
      </c>
      <c r="C203" s="278">
        <v>1203.55</v>
      </c>
      <c r="D203" s="279">
        <v>1210.3833333333334</v>
      </c>
      <c r="E203" s="279">
        <v>1185.7666666666669</v>
      </c>
      <c r="F203" s="279">
        <v>1167.9833333333333</v>
      </c>
      <c r="G203" s="279">
        <v>1143.3666666666668</v>
      </c>
      <c r="H203" s="279">
        <v>1228.166666666667</v>
      </c>
      <c r="I203" s="279">
        <v>1252.7833333333333</v>
      </c>
      <c r="J203" s="279">
        <v>1270.5666666666671</v>
      </c>
      <c r="K203" s="277">
        <v>1235</v>
      </c>
      <c r="L203" s="277">
        <v>1192.5999999999999</v>
      </c>
      <c r="M203" s="277">
        <v>211.79884000000001</v>
      </c>
    </row>
    <row r="204" spans="1:13">
      <c r="A204" s="268">
        <v>194</v>
      </c>
      <c r="B204" s="277" t="s">
        <v>253</v>
      </c>
      <c r="C204" s="278">
        <v>570.5</v>
      </c>
      <c r="D204" s="279">
        <v>569.69999999999993</v>
      </c>
      <c r="E204" s="279">
        <v>565.09999999999991</v>
      </c>
      <c r="F204" s="279">
        <v>559.69999999999993</v>
      </c>
      <c r="G204" s="279">
        <v>555.09999999999991</v>
      </c>
      <c r="H204" s="279">
        <v>575.09999999999991</v>
      </c>
      <c r="I204" s="279">
        <v>579.70000000000005</v>
      </c>
      <c r="J204" s="279">
        <v>585.09999999999991</v>
      </c>
      <c r="K204" s="277">
        <v>574.29999999999995</v>
      </c>
      <c r="L204" s="277">
        <v>564.29999999999995</v>
      </c>
      <c r="M204" s="277">
        <v>33.6235</v>
      </c>
    </row>
    <row r="205" spans="1:13">
      <c r="A205" s="268">
        <v>195</v>
      </c>
      <c r="B205" s="277" t="s">
        <v>251</v>
      </c>
      <c r="C205" s="278">
        <v>717.85</v>
      </c>
      <c r="D205" s="279">
        <v>719.4</v>
      </c>
      <c r="E205" s="279">
        <v>713.44999999999993</v>
      </c>
      <c r="F205" s="279">
        <v>709.05</v>
      </c>
      <c r="G205" s="279">
        <v>703.09999999999991</v>
      </c>
      <c r="H205" s="279">
        <v>723.8</v>
      </c>
      <c r="I205" s="279">
        <v>729.75</v>
      </c>
      <c r="J205" s="279">
        <v>734.15</v>
      </c>
      <c r="K205" s="277">
        <v>725.35</v>
      </c>
      <c r="L205" s="277">
        <v>715</v>
      </c>
      <c r="M205" s="277">
        <v>1.25613</v>
      </c>
    </row>
    <row r="206" spans="1:13">
      <c r="A206" s="268">
        <v>196</v>
      </c>
      <c r="B206" s="277" t="s">
        <v>394</v>
      </c>
      <c r="C206" s="278">
        <v>185.35</v>
      </c>
      <c r="D206" s="279">
        <v>185.71666666666667</v>
      </c>
      <c r="E206" s="279">
        <v>183.63333333333333</v>
      </c>
      <c r="F206" s="279">
        <v>181.91666666666666</v>
      </c>
      <c r="G206" s="279">
        <v>179.83333333333331</v>
      </c>
      <c r="H206" s="279">
        <v>187.43333333333334</v>
      </c>
      <c r="I206" s="279">
        <v>189.51666666666665</v>
      </c>
      <c r="J206" s="279">
        <v>191.23333333333335</v>
      </c>
      <c r="K206" s="277">
        <v>187.8</v>
      </c>
      <c r="L206" s="277">
        <v>184</v>
      </c>
      <c r="M206" s="277">
        <v>1.2765500000000001</v>
      </c>
    </row>
    <row r="207" spans="1:13">
      <c r="A207" s="268">
        <v>197</v>
      </c>
      <c r="B207" s="277" t="s">
        <v>395</v>
      </c>
      <c r="C207" s="278">
        <v>303.3</v>
      </c>
      <c r="D207" s="279">
        <v>303.33333333333331</v>
      </c>
      <c r="E207" s="279">
        <v>300.66666666666663</v>
      </c>
      <c r="F207" s="279">
        <v>298.0333333333333</v>
      </c>
      <c r="G207" s="279">
        <v>295.36666666666662</v>
      </c>
      <c r="H207" s="279">
        <v>305.96666666666664</v>
      </c>
      <c r="I207" s="279">
        <v>308.63333333333327</v>
      </c>
      <c r="J207" s="279">
        <v>311.26666666666665</v>
      </c>
      <c r="K207" s="277">
        <v>306</v>
      </c>
      <c r="L207" s="277">
        <v>300.7</v>
      </c>
      <c r="M207" s="277">
        <v>0.15931000000000001</v>
      </c>
    </row>
    <row r="208" spans="1:13">
      <c r="A208" s="268">
        <v>198</v>
      </c>
      <c r="B208" s="277" t="s">
        <v>111</v>
      </c>
      <c r="C208" s="278">
        <v>3248.7</v>
      </c>
      <c r="D208" s="279">
        <v>3279.25</v>
      </c>
      <c r="E208" s="279">
        <v>3200</v>
      </c>
      <c r="F208" s="279">
        <v>3151.3</v>
      </c>
      <c r="G208" s="279">
        <v>3072.05</v>
      </c>
      <c r="H208" s="279">
        <v>3327.95</v>
      </c>
      <c r="I208" s="279">
        <v>3407.2</v>
      </c>
      <c r="J208" s="279">
        <v>3455.8999999999996</v>
      </c>
      <c r="K208" s="277">
        <v>3358.5</v>
      </c>
      <c r="L208" s="277">
        <v>3230.55</v>
      </c>
      <c r="M208" s="277">
        <v>10.56738</v>
      </c>
    </row>
    <row r="209" spans="1:13">
      <c r="A209" s="268">
        <v>199</v>
      </c>
      <c r="B209" s="277" t="s">
        <v>112</v>
      </c>
      <c r="C209" s="278">
        <v>467.65</v>
      </c>
      <c r="D209" s="279">
        <v>467.5333333333333</v>
      </c>
      <c r="E209" s="279">
        <v>466.66666666666663</v>
      </c>
      <c r="F209" s="279">
        <v>465.68333333333334</v>
      </c>
      <c r="G209" s="279">
        <v>464.81666666666666</v>
      </c>
      <c r="H209" s="279">
        <v>468.51666666666659</v>
      </c>
      <c r="I209" s="279">
        <v>469.38333333333327</v>
      </c>
      <c r="J209" s="279">
        <v>470.36666666666656</v>
      </c>
      <c r="K209" s="277">
        <v>468.4</v>
      </c>
      <c r="L209" s="277">
        <v>466.55</v>
      </c>
      <c r="M209" s="277">
        <v>0.58565999999999996</v>
      </c>
    </row>
    <row r="210" spans="1:13">
      <c r="A210" s="268">
        <v>200</v>
      </c>
      <c r="B210" s="277" t="s">
        <v>396</v>
      </c>
      <c r="C210" s="278">
        <v>17</v>
      </c>
      <c r="D210" s="279">
        <v>17.133333333333336</v>
      </c>
      <c r="E210" s="279">
        <v>16.816666666666674</v>
      </c>
      <c r="F210" s="279">
        <v>16.633333333333336</v>
      </c>
      <c r="G210" s="279">
        <v>16.316666666666674</v>
      </c>
      <c r="H210" s="279">
        <v>17.316666666666674</v>
      </c>
      <c r="I210" s="279">
        <v>17.633333333333336</v>
      </c>
      <c r="J210" s="279">
        <v>17.816666666666674</v>
      </c>
      <c r="K210" s="277">
        <v>17.45</v>
      </c>
      <c r="L210" s="277">
        <v>16.95</v>
      </c>
      <c r="M210" s="277">
        <v>68.449849999999998</v>
      </c>
    </row>
    <row r="211" spans="1:13">
      <c r="A211" s="268">
        <v>201</v>
      </c>
      <c r="B211" s="277" t="s">
        <v>398</v>
      </c>
      <c r="C211" s="278">
        <v>120.65</v>
      </c>
      <c r="D211" s="279">
        <v>119.73333333333335</v>
      </c>
      <c r="E211" s="279">
        <v>116.26666666666669</v>
      </c>
      <c r="F211" s="279">
        <v>111.88333333333334</v>
      </c>
      <c r="G211" s="279">
        <v>108.41666666666669</v>
      </c>
      <c r="H211" s="279">
        <v>124.1166666666667</v>
      </c>
      <c r="I211" s="279">
        <v>127.58333333333334</v>
      </c>
      <c r="J211" s="279">
        <v>131.9666666666667</v>
      </c>
      <c r="K211" s="277">
        <v>123.2</v>
      </c>
      <c r="L211" s="277">
        <v>115.35</v>
      </c>
      <c r="M211" s="277">
        <v>3.7047400000000001</v>
      </c>
    </row>
    <row r="212" spans="1:13">
      <c r="A212" s="268">
        <v>202</v>
      </c>
      <c r="B212" s="277" t="s">
        <v>114</v>
      </c>
      <c r="C212" s="278">
        <v>182.7</v>
      </c>
      <c r="D212" s="279">
        <v>181.41666666666666</v>
      </c>
      <c r="E212" s="279">
        <v>178.98333333333332</v>
      </c>
      <c r="F212" s="279">
        <v>175.26666666666665</v>
      </c>
      <c r="G212" s="279">
        <v>172.83333333333331</v>
      </c>
      <c r="H212" s="279">
        <v>185.13333333333333</v>
      </c>
      <c r="I212" s="279">
        <v>187.56666666666666</v>
      </c>
      <c r="J212" s="279">
        <v>191.28333333333333</v>
      </c>
      <c r="K212" s="277">
        <v>183.85</v>
      </c>
      <c r="L212" s="277">
        <v>177.7</v>
      </c>
      <c r="M212" s="277">
        <v>170.95600999999999</v>
      </c>
    </row>
    <row r="213" spans="1:13">
      <c r="A213" s="268">
        <v>203</v>
      </c>
      <c r="B213" s="277" t="s">
        <v>400</v>
      </c>
      <c r="C213" s="278">
        <v>32.85</v>
      </c>
      <c r="D213" s="279">
        <v>32.733333333333334</v>
      </c>
      <c r="E213" s="279">
        <v>32.06666666666667</v>
      </c>
      <c r="F213" s="279">
        <v>31.283333333333335</v>
      </c>
      <c r="G213" s="279">
        <v>30.616666666666671</v>
      </c>
      <c r="H213" s="279">
        <v>33.516666666666666</v>
      </c>
      <c r="I213" s="279">
        <v>34.183333333333323</v>
      </c>
      <c r="J213" s="279">
        <v>34.966666666666669</v>
      </c>
      <c r="K213" s="277">
        <v>33.4</v>
      </c>
      <c r="L213" s="277">
        <v>31.95</v>
      </c>
      <c r="M213" s="277">
        <v>4.8657599999999999</v>
      </c>
    </row>
    <row r="214" spans="1:13">
      <c r="A214" s="268">
        <v>204</v>
      </c>
      <c r="B214" s="277" t="s">
        <v>115</v>
      </c>
      <c r="C214" s="278">
        <v>175.85</v>
      </c>
      <c r="D214" s="279">
        <v>174.25</v>
      </c>
      <c r="E214" s="279">
        <v>171.6</v>
      </c>
      <c r="F214" s="279">
        <v>167.35</v>
      </c>
      <c r="G214" s="279">
        <v>164.7</v>
      </c>
      <c r="H214" s="279">
        <v>178.5</v>
      </c>
      <c r="I214" s="279">
        <v>181.14999999999998</v>
      </c>
      <c r="J214" s="279">
        <v>185.4</v>
      </c>
      <c r="K214" s="277">
        <v>176.9</v>
      </c>
      <c r="L214" s="277">
        <v>170</v>
      </c>
      <c r="M214" s="277">
        <v>64.365729999999999</v>
      </c>
    </row>
    <row r="215" spans="1:13">
      <c r="A215" s="268">
        <v>205</v>
      </c>
      <c r="B215" s="277" t="s">
        <v>116</v>
      </c>
      <c r="C215" s="278">
        <v>2177.8000000000002</v>
      </c>
      <c r="D215" s="279">
        <v>2171.6333333333332</v>
      </c>
      <c r="E215" s="279">
        <v>2158.2666666666664</v>
      </c>
      <c r="F215" s="279">
        <v>2138.7333333333331</v>
      </c>
      <c r="G215" s="279">
        <v>2125.3666666666663</v>
      </c>
      <c r="H215" s="279">
        <v>2191.1666666666665</v>
      </c>
      <c r="I215" s="279">
        <v>2204.5333333333333</v>
      </c>
      <c r="J215" s="279">
        <v>2224.0666666666666</v>
      </c>
      <c r="K215" s="277">
        <v>2185</v>
      </c>
      <c r="L215" s="277">
        <v>2152.1</v>
      </c>
      <c r="M215" s="277">
        <v>16.060690000000001</v>
      </c>
    </row>
    <row r="216" spans="1:13">
      <c r="A216" s="268">
        <v>206</v>
      </c>
      <c r="B216" s="277" t="s">
        <v>254</v>
      </c>
      <c r="C216" s="278">
        <v>220.9</v>
      </c>
      <c r="D216" s="279">
        <v>218.68333333333331</v>
      </c>
      <c r="E216" s="279">
        <v>214.86666666666662</v>
      </c>
      <c r="F216" s="279">
        <v>208.83333333333331</v>
      </c>
      <c r="G216" s="279">
        <v>205.01666666666662</v>
      </c>
      <c r="H216" s="279">
        <v>224.71666666666661</v>
      </c>
      <c r="I216" s="279">
        <v>228.53333333333327</v>
      </c>
      <c r="J216" s="279">
        <v>234.56666666666661</v>
      </c>
      <c r="K216" s="277">
        <v>222.5</v>
      </c>
      <c r="L216" s="277">
        <v>212.65</v>
      </c>
      <c r="M216" s="277">
        <v>17.405470000000001</v>
      </c>
    </row>
    <row r="217" spans="1:13">
      <c r="A217" s="268">
        <v>207</v>
      </c>
      <c r="B217" s="277" t="s">
        <v>401</v>
      </c>
      <c r="C217" s="278">
        <v>29981.35</v>
      </c>
      <c r="D217" s="279">
        <v>29983.850000000002</v>
      </c>
      <c r="E217" s="279">
        <v>29497.700000000004</v>
      </c>
      <c r="F217" s="279">
        <v>29014.050000000003</v>
      </c>
      <c r="G217" s="279">
        <v>28527.900000000005</v>
      </c>
      <c r="H217" s="279">
        <v>30467.500000000004</v>
      </c>
      <c r="I217" s="279">
        <v>30953.650000000005</v>
      </c>
      <c r="J217" s="279">
        <v>31437.300000000003</v>
      </c>
      <c r="K217" s="277">
        <v>30470</v>
      </c>
      <c r="L217" s="277">
        <v>29500.2</v>
      </c>
      <c r="M217" s="277">
        <v>3.1390000000000001E-2</v>
      </c>
    </row>
    <row r="218" spans="1:13">
      <c r="A218" s="268">
        <v>208</v>
      </c>
      <c r="B218" s="277" t="s">
        <v>397</v>
      </c>
      <c r="C218" s="278">
        <v>49.75</v>
      </c>
      <c r="D218" s="279">
        <v>49.983333333333327</v>
      </c>
      <c r="E218" s="279">
        <v>49.366666666666653</v>
      </c>
      <c r="F218" s="279">
        <v>48.983333333333327</v>
      </c>
      <c r="G218" s="279">
        <v>48.366666666666653</v>
      </c>
      <c r="H218" s="279">
        <v>50.366666666666653</v>
      </c>
      <c r="I218" s="279">
        <v>50.983333333333327</v>
      </c>
      <c r="J218" s="279">
        <v>51.366666666666653</v>
      </c>
      <c r="K218" s="277">
        <v>50.6</v>
      </c>
      <c r="L218" s="277">
        <v>49.6</v>
      </c>
      <c r="M218" s="277">
        <v>3.7912400000000002</v>
      </c>
    </row>
    <row r="219" spans="1:13">
      <c r="A219" s="268">
        <v>209</v>
      </c>
      <c r="B219" s="277" t="s">
        <v>255</v>
      </c>
      <c r="C219" s="278">
        <v>31.4</v>
      </c>
      <c r="D219" s="279">
        <v>31.400000000000002</v>
      </c>
      <c r="E219" s="279">
        <v>31.200000000000003</v>
      </c>
      <c r="F219" s="279">
        <v>31</v>
      </c>
      <c r="G219" s="279">
        <v>30.8</v>
      </c>
      <c r="H219" s="279">
        <v>31.600000000000005</v>
      </c>
      <c r="I219" s="279">
        <v>31.8</v>
      </c>
      <c r="J219" s="279">
        <v>32.000000000000007</v>
      </c>
      <c r="K219" s="277">
        <v>31.6</v>
      </c>
      <c r="L219" s="277">
        <v>31.2</v>
      </c>
      <c r="M219" s="277">
        <v>4.1884899999999998</v>
      </c>
    </row>
    <row r="220" spans="1:13">
      <c r="A220" s="268">
        <v>210</v>
      </c>
      <c r="B220" s="277" t="s">
        <v>415</v>
      </c>
      <c r="C220" s="278">
        <v>47.65</v>
      </c>
      <c r="D220" s="279">
        <v>47.9</v>
      </c>
      <c r="E220" s="279">
        <v>47.199999999999996</v>
      </c>
      <c r="F220" s="279">
        <v>46.75</v>
      </c>
      <c r="G220" s="279">
        <v>46.05</v>
      </c>
      <c r="H220" s="279">
        <v>48.349999999999994</v>
      </c>
      <c r="I220" s="279">
        <v>49.05</v>
      </c>
      <c r="J220" s="279">
        <v>49.499999999999993</v>
      </c>
      <c r="K220" s="277">
        <v>48.6</v>
      </c>
      <c r="L220" s="277">
        <v>47.45</v>
      </c>
      <c r="M220" s="277">
        <v>13.463200000000001</v>
      </c>
    </row>
    <row r="221" spans="1:13">
      <c r="A221" s="268">
        <v>211</v>
      </c>
      <c r="B221" s="277" t="s">
        <v>117</v>
      </c>
      <c r="C221" s="278">
        <v>153.1</v>
      </c>
      <c r="D221" s="279">
        <v>152.66666666666666</v>
      </c>
      <c r="E221" s="279">
        <v>150.48333333333332</v>
      </c>
      <c r="F221" s="279">
        <v>147.86666666666667</v>
      </c>
      <c r="G221" s="279">
        <v>145.68333333333334</v>
      </c>
      <c r="H221" s="279">
        <v>155.2833333333333</v>
      </c>
      <c r="I221" s="279">
        <v>157.46666666666664</v>
      </c>
      <c r="J221" s="279">
        <v>160.08333333333329</v>
      </c>
      <c r="K221" s="277">
        <v>154.85</v>
      </c>
      <c r="L221" s="277">
        <v>150.05000000000001</v>
      </c>
      <c r="M221" s="277">
        <v>83.903490000000005</v>
      </c>
    </row>
    <row r="222" spans="1:13">
      <c r="A222" s="268">
        <v>212</v>
      </c>
      <c r="B222" s="277" t="s">
        <v>258</v>
      </c>
      <c r="C222" s="278">
        <v>226.65</v>
      </c>
      <c r="D222" s="279">
        <v>228.86666666666667</v>
      </c>
      <c r="E222" s="279">
        <v>222.78333333333336</v>
      </c>
      <c r="F222" s="279">
        <v>218.91666666666669</v>
      </c>
      <c r="G222" s="279">
        <v>212.83333333333337</v>
      </c>
      <c r="H222" s="279">
        <v>232.73333333333335</v>
      </c>
      <c r="I222" s="279">
        <v>238.81666666666666</v>
      </c>
      <c r="J222" s="279">
        <v>242.68333333333334</v>
      </c>
      <c r="K222" s="277">
        <v>234.95</v>
      </c>
      <c r="L222" s="277">
        <v>225</v>
      </c>
      <c r="M222" s="277">
        <v>4.66005</v>
      </c>
    </row>
    <row r="223" spans="1:13">
      <c r="A223" s="268">
        <v>213</v>
      </c>
      <c r="B223" s="277" t="s">
        <v>118</v>
      </c>
      <c r="C223" s="278">
        <v>417.1</v>
      </c>
      <c r="D223" s="279">
        <v>412.33333333333331</v>
      </c>
      <c r="E223" s="279">
        <v>405.91666666666663</v>
      </c>
      <c r="F223" s="279">
        <v>394.73333333333329</v>
      </c>
      <c r="G223" s="279">
        <v>388.31666666666661</v>
      </c>
      <c r="H223" s="279">
        <v>423.51666666666665</v>
      </c>
      <c r="I223" s="279">
        <v>429.93333333333328</v>
      </c>
      <c r="J223" s="279">
        <v>441.11666666666667</v>
      </c>
      <c r="K223" s="277">
        <v>418.75</v>
      </c>
      <c r="L223" s="277">
        <v>401.15</v>
      </c>
      <c r="M223" s="277">
        <v>410.73</v>
      </c>
    </row>
    <row r="224" spans="1:13">
      <c r="A224" s="268">
        <v>214</v>
      </c>
      <c r="B224" s="277" t="s">
        <v>256</v>
      </c>
      <c r="C224" s="278">
        <v>1254.0999999999999</v>
      </c>
      <c r="D224" s="279">
        <v>1251.3666666666666</v>
      </c>
      <c r="E224" s="279">
        <v>1241.7333333333331</v>
      </c>
      <c r="F224" s="279">
        <v>1229.3666666666666</v>
      </c>
      <c r="G224" s="279">
        <v>1219.7333333333331</v>
      </c>
      <c r="H224" s="279">
        <v>1263.7333333333331</v>
      </c>
      <c r="I224" s="279">
        <v>1273.3666666666668</v>
      </c>
      <c r="J224" s="279">
        <v>1285.7333333333331</v>
      </c>
      <c r="K224" s="277">
        <v>1261</v>
      </c>
      <c r="L224" s="277">
        <v>1239</v>
      </c>
      <c r="M224" s="277">
        <v>2.4256000000000002</v>
      </c>
    </row>
    <row r="225" spans="1:13">
      <c r="A225" s="268">
        <v>215</v>
      </c>
      <c r="B225" s="277" t="s">
        <v>119</v>
      </c>
      <c r="C225" s="278">
        <v>423.25</v>
      </c>
      <c r="D225" s="279">
        <v>420.7166666666667</v>
      </c>
      <c r="E225" s="279">
        <v>415.93333333333339</v>
      </c>
      <c r="F225" s="279">
        <v>408.61666666666667</v>
      </c>
      <c r="G225" s="279">
        <v>403.83333333333337</v>
      </c>
      <c r="H225" s="279">
        <v>428.03333333333342</v>
      </c>
      <c r="I225" s="279">
        <v>432.81666666666672</v>
      </c>
      <c r="J225" s="279">
        <v>440.13333333333344</v>
      </c>
      <c r="K225" s="277">
        <v>425.5</v>
      </c>
      <c r="L225" s="277">
        <v>413.4</v>
      </c>
      <c r="M225" s="277">
        <v>9.6662099999999995</v>
      </c>
    </row>
    <row r="226" spans="1:13">
      <c r="A226" s="268">
        <v>216</v>
      </c>
      <c r="B226" s="277" t="s">
        <v>403</v>
      </c>
      <c r="C226" s="278">
        <v>2713.05</v>
      </c>
      <c r="D226" s="279">
        <v>2723.9</v>
      </c>
      <c r="E226" s="279">
        <v>2689.15</v>
      </c>
      <c r="F226" s="279">
        <v>2665.25</v>
      </c>
      <c r="G226" s="279">
        <v>2630.5</v>
      </c>
      <c r="H226" s="279">
        <v>2747.8</v>
      </c>
      <c r="I226" s="279">
        <v>2782.55</v>
      </c>
      <c r="J226" s="279">
        <v>2806.4500000000003</v>
      </c>
      <c r="K226" s="277">
        <v>2758.65</v>
      </c>
      <c r="L226" s="277">
        <v>2700</v>
      </c>
      <c r="M226" s="277">
        <v>2.0799999999999998E-3</v>
      </c>
    </row>
    <row r="227" spans="1:13">
      <c r="A227" s="268">
        <v>217</v>
      </c>
      <c r="B227" s="277" t="s">
        <v>257</v>
      </c>
      <c r="C227" s="278">
        <v>37.799999999999997</v>
      </c>
      <c r="D227" s="279">
        <v>38.016666666666659</v>
      </c>
      <c r="E227" s="279">
        <v>37.133333333333319</v>
      </c>
      <c r="F227" s="279">
        <v>36.466666666666661</v>
      </c>
      <c r="G227" s="279">
        <v>35.583333333333321</v>
      </c>
      <c r="H227" s="279">
        <v>38.683333333333316</v>
      </c>
      <c r="I227" s="279">
        <v>39.566666666666656</v>
      </c>
      <c r="J227" s="279">
        <v>40.233333333333313</v>
      </c>
      <c r="K227" s="277">
        <v>38.9</v>
      </c>
      <c r="L227" s="277">
        <v>37.35</v>
      </c>
      <c r="M227" s="277">
        <v>37.953940000000003</v>
      </c>
    </row>
    <row r="228" spans="1:13">
      <c r="A228" s="268">
        <v>218</v>
      </c>
      <c r="B228" s="277" t="s">
        <v>120</v>
      </c>
      <c r="C228" s="278">
        <v>7.95</v>
      </c>
      <c r="D228" s="279">
        <v>7.9000000000000012</v>
      </c>
      <c r="E228" s="279">
        <v>7.6500000000000021</v>
      </c>
      <c r="F228" s="279">
        <v>7.3500000000000005</v>
      </c>
      <c r="G228" s="279">
        <v>7.1000000000000014</v>
      </c>
      <c r="H228" s="279">
        <v>8.2000000000000028</v>
      </c>
      <c r="I228" s="279">
        <v>8.4500000000000011</v>
      </c>
      <c r="J228" s="279">
        <v>8.7500000000000036</v>
      </c>
      <c r="K228" s="277">
        <v>8.15</v>
      </c>
      <c r="L228" s="277">
        <v>7.6</v>
      </c>
      <c r="M228" s="277">
        <v>2161.86805</v>
      </c>
    </row>
    <row r="229" spans="1:13">
      <c r="A229" s="268">
        <v>219</v>
      </c>
      <c r="B229" s="277" t="s">
        <v>404</v>
      </c>
      <c r="C229" s="278">
        <v>30.45</v>
      </c>
      <c r="D229" s="279">
        <v>30.183333333333334</v>
      </c>
      <c r="E229" s="279">
        <v>29.516666666666666</v>
      </c>
      <c r="F229" s="279">
        <v>28.583333333333332</v>
      </c>
      <c r="G229" s="279">
        <v>27.916666666666664</v>
      </c>
      <c r="H229" s="279">
        <v>31.116666666666667</v>
      </c>
      <c r="I229" s="279">
        <v>31.783333333333331</v>
      </c>
      <c r="J229" s="279">
        <v>32.716666666666669</v>
      </c>
      <c r="K229" s="277">
        <v>30.85</v>
      </c>
      <c r="L229" s="277">
        <v>29.25</v>
      </c>
      <c r="M229" s="277">
        <v>35.803150000000002</v>
      </c>
    </row>
    <row r="230" spans="1:13">
      <c r="A230" s="268">
        <v>220</v>
      </c>
      <c r="B230" s="277" t="s">
        <v>121</v>
      </c>
      <c r="C230" s="278">
        <v>31.75</v>
      </c>
      <c r="D230" s="279">
        <v>31.400000000000002</v>
      </c>
      <c r="E230" s="279">
        <v>30.950000000000003</v>
      </c>
      <c r="F230" s="279">
        <v>30.150000000000002</v>
      </c>
      <c r="G230" s="279">
        <v>29.700000000000003</v>
      </c>
      <c r="H230" s="279">
        <v>32.200000000000003</v>
      </c>
      <c r="I230" s="279">
        <v>32.65</v>
      </c>
      <c r="J230" s="279">
        <v>33.450000000000003</v>
      </c>
      <c r="K230" s="277">
        <v>31.85</v>
      </c>
      <c r="L230" s="277">
        <v>30.6</v>
      </c>
      <c r="M230" s="277">
        <v>290.60512999999997</v>
      </c>
    </row>
    <row r="231" spans="1:13">
      <c r="A231" s="268">
        <v>221</v>
      </c>
      <c r="B231" s="277" t="s">
        <v>416</v>
      </c>
      <c r="C231" s="278">
        <v>200.75</v>
      </c>
      <c r="D231" s="279">
        <v>199.20000000000002</v>
      </c>
      <c r="E231" s="279">
        <v>195.10000000000002</v>
      </c>
      <c r="F231" s="279">
        <v>189.45000000000002</v>
      </c>
      <c r="G231" s="279">
        <v>185.35000000000002</v>
      </c>
      <c r="H231" s="279">
        <v>204.85000000000002</v>
      </c>
      <c r="I231" s="279">
        <v>208.95</v>
      </c>
      <c r="J231" s="279">
        <v>214.60000000000002</v>
      </c>
      <c r="K231" s="277">
        <v>203.3</v>
      </c>
      <c r="L231" s="277">
        <v>193.55</v>
      </c>
      <c r="M231" s="277">
        <v>8.7019599999999997</v>
      </c>
    </row>
    <row r="232" spans="1:13">
      <c r="A232" s="268">
        <v>222</v>
      </c>
      <c r="B232" s="277" t="s">
        <v>405</v>
      </c>
      <c r="C232" s="278">
        <v>730.65</v>
      </c>
      <c r="D232" s="279">
        <v>724.88333333333333</v>
      </c>
      <c r="E232" s="279">
        <v>705.76666666666665</v>
      </c>
      <c r="F232" s="279">
        <v>680.88333333333333</v>
      </c>
      <c r="G232" s="279">
        <v>661.76666666666665</v>
      </c>
      <c r="H232" s="279">
        <v>749.76666666666665</v>
      </c>
      <c r="I232" s="279">
        <v>768.88333333333321</v>
      </c>
      <c r="J232" s="279">
        <v>793.76666666666665</v>
      </c>
      <c r="K232" s="277">
        <v>744</v>
      </c>
      <c r="L232" s="277">
        <v>700</v>
      </c>
      <c r="M232" s="277">
        <v>2.3382299999999998</v>
      </c>
    </row>
    <row r="233" spans="1:13">
      <c r="A233" s="268">
        <v>223</v>
      </c>
      <c r="B233" s="277" t="s">
        <v>406</v>
      </c>
      <c r="C233" s="278">
        <v>5.8</v>
      </c>
      <c r="D233" s="279">
        <v>5.7666666666666666</v>
      </c>
      <c r="E233" s="279">
        <v>5.7333333333333334</v>
      </c>
      <c r="F233" s="279">
        <v>5.666666666666667</v>
      </c>
      <c r="G233" s="279">
        <v>5.6333333333333337</v>
      </c>
      <c r="H233" s="279">
        <v>5.833333333333333</v>
      </c>
      <c r="I233" s="279">
        <v>5.8666666666666663</v>
      </c>
      <c r="J233" s="279">
        <v>5.9333333333333327</v>
      </c>
      <c r="K233" s="277">
        <v>5.8</v>
      </c>
      <c r="L233" s="277">
        <v>5.7</v>
      </c>
      <c r="M233" s="277">
        <v>6.0446400000000002</v>
      </c>
    </row>
    <row r="234" spans="1:13">
      <c r="A234" s="268">
        <v>224</v>
      </c>
      <c r="B234" s="277" t="s">
        <v>122</v>
      </c>
      <c r="C234" s="278">
        <v>376.8</v>
      </c>
      <c r="D234" s="279">
        <v>377.18333333333339</v>
      </c>
      <c r="E234" s="279">
        <v>373.76666666666677</v>
      </c>
      <c r="F234" s="279">
        <v>370.73333333333335</v>
      </c>
      <c r="G234" s="279">
        <v>367.31666666666672</v>
      </c>
      <c r="H234" s="279">
        <v>380.21666666666681</v>
      </c>
      <c r="I234" s="279">
        <v>383.63333333333344</v>
      </c>
      <c r="J234" s="279">
        <v>386.66666666666686</v>
      </c>
      <c r="K234" s="277">
        <v>380.6</v>
      </c>
      <c r="L234" s="277">
        <v>374.15</v>
      </c>
      <c r="M234" s="277">
        <v>27.75611</v>
      </c>
    </row>
    <row r="235" spans="1:13">
      <c r="A235" s="268">
        <v>225</v>
      </c>
      <c r="B235" s="277" t="s">
        <v>407</v>
      </c>
      <c r="C235" s="278">
        <v>78.5</v>
      </c>
      <c r="D235" s="279">
        <v>79.433333333333337</v>
      </c>
      <c r="E235" s="279">
        <v>75.066666666666677</v>
      </c>
      <c r="F235" s="279">
        <v>71.63333333333334</v>
      </c>
      <c r="G235" s="279">
        <v>67.26666666666668</v>
      </c>
      <c r="H235" s="279">
        <v>82.866666666666674</v>
      </c>
      <c r="I235" s="279">
        <v>87.233333333333348</v>
      </c>
      <c r="J235" s="279">
        <v>90.666666666666671</v>
      </c>
      <c r="K235" s="277">
        <v>83.8</v>
      </c>
      <c r="L235" s="277">
        <v>76</v>
      </c>
      <c r="M235" s="277">
        <v>15.282999999999999</v>
      </c>
    </row>
    <row r="236" spans="1:13">
      <c r="A236" s="268">
        <v>226</v>
      </c>
      <c r="B236" s="277" t="s">
        <v>1603</v>
      </c>
      <c r="C236" s="278">
        <v>926.15</v>
      </c>
      <c r="D236" s="279">
        <v>927.05000000000007</v>
      </c>
      <c r="E236" s="279">
        <v>912.10000000000014</v>
      </c>
      <c r="F236" s="279">
        <v>898.05000000000007</v>
      </c>
      <c r="G236" s="279">
        <v>883.10000000000014</v>
      </c>
      <c r="H236" s="279">
        <v>941.10000000000014</v>
      </c>
      <c r="I236" s="279">
        <v>956.05000000000018</v>
      </c>
      <c r="J236" s="279">
        <v>970.10000000000014</v>
      </c>
      <c r="K236" s="277">
        <v>942</v>
      </c>
      <c r="L236" s="277">
        <v>913</v>
      </c>
      <c r="M236" s="277">
        <v>6.9599999999999995E-2</v>
      </c>
    </row>
    <row r="237" spans="1:13">
      <c r="A237" s="268">
        <v>227</v>
      </c>
      <c r="B237" s="277" t="s">
        <v>260</v>
      </c>
      <c r="C237" s="278">
        <v>97.1</v>
      </c>
      <c r="D237" s="279">
        <v>97.05</v>
      </c>
      <c r="E237" s="279">
        <v>96.25</v>
      </c>
      <c r="F237" s="279">
        <v>95.4</v>
      </c>
      <c r="G237" s="279">
        <v>94.600000000000009</v>
      </c>
      <c r="H237" s="279">
        <v>97.899999999999991</v>
      </c>
      <c r="I237" s="279">
        <v>98.699999999999974</v>
      </c>
      <c r="J237" s="279">
        <v>99.549999999999983</v>
      </c>
      <c r="K237" s="277">
        <v>97.85</v>
      </c>
      <c r="L237" s="277">
        <v>96.2</v>
      </c>
      <c r="M237" s="277">
        <v>39.059399999999997</v>
      </c>
    </row>
    <row r="238" spans="1:13">
      <c r="A238" s="268">
        <v>228</v>
      </c>
      <c r="B238" s="277" t="s">
        <v>412</v>
      </c>
      <c r="C238" s="278">
        <v>119.2</v>
      </c>
      <c r="D238" s="279">
        <v>119.48333333333333</v>
      </c>
      <c r="E238" s="279">
        <v>118.26666666666667</v>
      </c>
      <c r="F238" s="279">
        <v>117.33333333333333</v>
      </c>
      <c r="G238" s="279">
        <v>116.11666666666666</v>
      </c>
      <c r="H238" s="279">
        <v>120.41666666666667</v>
      </c>
      <c r="I238" s="279">
        <v>121.63333333333334</v>
      </c>
      <c r="J238" s="279">
        <v>122.56666666666668</v>
      </c>
      <c r="K238" s="277">
        <v>120.7</v>
      </c>
      <c r="L238" s="277">
        <v>118.55</v>
      </c>
      <c r="M238" s="277">
        <v>5.8112899999999996</v>
      </c>
    </row>
    <row r="239" spans="1:13">
      <c r="A239" s="268">
        <v>229</v>
      </c>
      <c r="B239" s="277" t="s">
        <v>1615</v>
      </c>
      <c r="C239" s="278">
        <v>4849.3500000000004</v>
      </c>
      <c r="D239" s="279">
        <v>4835.05</v>
      </c>
      <c r="E239" s="279">
        <v>4620.1000000000004</v>
      </c>
      <c r="F239" s="279">
        <v>4390.8500000000004</v>
      </c>
      <c r="G239" s="279">
        <v>4175.9000000000005</v>
      </c>
      <c r="H239" s="279">
        <v>5064.3</v>
      </c>
      <c r="I239" s="279">
        <v>5279.2499999999991</v>
      </c>
      <c r="J239" s="279">
        <v>5508.5</v>
      </c>
      <c r="K239" s="277">
        <v>5050</v>
      </c>
      <c r="L239" s="277">
        <v>4605.8</v>
      </c>
      <c r="M239" s="277">
        <v>1.2626599999999999</v>
      </c>
    </row>
    <row r="240" spans="1:13">
      <c r="A240" s="268">
        <v>230</v>
      </c>
      <c r="B240" s="277" t="s">
        <v>259</v>
      </c>
      <c r="C240" s="278">
        <v>59.6</v>
      </c>
      <c r="D240" s="279">
        <v>59.300000000000004</v>
      </c>
      <c r="E240" s="279">
        <v>58.20000000000001</v>
      </c>
      <c r="F240" s="279">
        <v>56.800000000000004</v>
      </c>
      <c r="G240" s="279">
        <v>55.70000000000001</v>
      </c>
      <c r="H240" s="279">
        <v>60.70000000000001</v>
      </c>
      <c r="I240" s="279">
        <v>61.800000000000004</v>
      </c>
      <c r="J240" s="279">
        <v>63.20000000000001</v>
      </c>
      <c r="K240" s="277">
        <v>60.4</v>
      </c>
      <c r="L240" s="277">
        <v>57.9</v>
      </c>
      <c r="M240" s="277">
        <v>12.302820000000001</v>
      </c>
    </row>
    <row r="241" spans="1:13">
      <c r="A241" s="268">
        <v>231</v>
      </c>
      <c r="B241" s="277" t="s">
        <v>123</v>
      </c>
      <c r="C241" s="278">
        <v>1366.3</v>
      </c>
      <c r="D241" s="279">
        <v>1357.9999999999998</v>
      </c>
      <c r="E241" s="279">
        <v>1339.3999999999996</v>
      </c>
      <c r="F241" s="279">
        <v>1312.4999999999998</v>
      </c>
      <c r="G241" s="279">
        <v>1293.8999999999996</v>
      </c>
      <c r="H241" s="279">
        <v>1384.8999999999996</v>
      </c>
      <c r="I241" s="279">
        <v>1403.4999999999995</v>
      </c>
      <c r="J241" s="279">
        <v>1430.3999999999996</v>
      </c>
      <c r="K241" s="277">
        <v>1376.6</v>
      </c>
      <c r="L241" s="277">
        <v>1331.1</v>
      </c>
      <c r="M241" s="277">
        <v>13.04101</v>
      </c>
    </row>
    <row r="242" spans="1:13">
      <c r="A242" s="268">
        <v>232</v>
      </c>
      <c r="B242" s="277" t="s">
        <v>1622</v>
      </c>
      <c r="C242" s="278">
        <v>251.6</v>
      </c>
      <c r="D242" s="279">
        <v>252.85</v>
      </c>
      <c r="E242" s="279">
        <v>248.75</v>
      </c>
      <c r="F242" s="279">
        <v>245.9</v>
      </c>
      <c r="G242" s="279">
        <v>241.8</v>
      </c>
      <c r="H242" s="279">
        <v>255.7</v>
      </c>
      <c r="I242" s="279">
        <v>259.79999999999995</v>
      </c>
      <c r="J242" s="279">
        <v>262.64999999999998</v>
      </c>
      <c r="K242" s="277">
        <v>256.95</v>
      </c>
      <c r="L242" s="277">
        <v>250</v>
      </c>
      <c r="M242" s="277">
        <v>0.45639999999999997</v>
      </c>
    </row>
    <row r="243" spans="1:13">
      <c r="A243" s="268">
        <v>233</v>
      </c>
      <c r="B243" s="277" t="s">
        <v>418</v>
      </c>
      <c r="C243" s="278">
        <v>287.45</v>
      </c>
      <c r="D243" s="279">
        <v>289.61666666666662</v>
      </c>
      <c r="E243" s="279">
        <v>281.88333333333321</v>
      </c>
      <c r="F243" s="279">
        <v>276.31666666666661</v>
      </c>
      <c r="G243" s="279">
        <v>268.5833333333332</v>
      </c>
      <c r="H243" s="279">
        <v>295.18333333333322</v>
      </c>
      <c r="I243" s="279">
        <v>302.91666666666669</v>
      </c>
      <c r="J243" s="279">
        <v>308.48333333333323</v>
      </c>
      <c r="K243" s="277">
        <v>297.35000000000002</v>
      </c>
      <c r="L243" s="277">
        <v>284.05</v>
      </c>
      <c r="M243" s="277">
        <v>6.8919999999999995E-2</v>
      </c>
    </row>
    <row r="244" spans="1:13">
      <c r="A244" s="268">
        <v>234</v>
      </c>
      <c r="B244" s="277" t="s">
        <v>124</v>
      </c>
      <c r="C244" s="278">
        <v>627.1</v>
      </c>
      <c r="D244" s="279">
        <v>621.31666666666672</v>
      </c>
      <c r="E244" s="279">
        <v>611.98333333333346</v>
      </c>
      <c r="F244" s="279">
        <v>596.86666666666679</v>
      </c>
      <c r="G244" s="279">
        <v>587.53333333333353</v>
      </c>
      <c r="H244" s="279">
        <v>636.43333333333339</v>
      </c>
      <c r="I244" s="279">
        <v>645.76666666666665</v>
      </c>
      <c r="J244" s="279">
        <v>660.88333333333333</v>
      </c>
      <c r="K244" s="277">
        <v>630.65</v>
      </c>
      <c r="L244" s="277">
        <v>606.20000000000005</v>
      </c>
      <c r="M244" s="277">
        <v>145.76824999999999</v>
      </c>
    </row>
    <row r="245" spans="1:13">
      <c r="A245" s="268">
        <v>235</v>
      </c>
      <c r="B245" s="277" t="s">
        <v>419</v>
      </c>
      <c r="C245" s="278">
        <v>86.75</v>
      </c>
      <c r="D245" s="279">
        <v>87</v>
      </c>
      <c r="E245" s="279">
        <v>86</v>
      </c>
      <c r="F245" s="279">
        <v>85.25</v>
      </c>
      <c r="G245" s="279">
        <v>84.25</v>
      </c>
      <c r="H245" s="279">
        <v>87.75</v>
      </c>
      <c r="I245" s="279">
        <v>88.75</v>
      </c>
      <c r="J245" s="279">
        <v>89.5</v>
      </c>
      <c r="K245" s="277">
        <v>88</v>
      </c>
      <c r="L245" s="277">
        <v>86.25</v>
      </c>
      <c r="M245" s="277">
        <v>3.4112800000000001</v>
      </c>
    </row>
    <row r="246" spans="1:13">
      <c r="A246" s="268">
        <v>236</v>
      </c>
      <c r="B246" s="277" t="s">
        <v>125</v>
      </c>
      <c r="C246" s="278">
        <v>181.1</v>
      </c>
      <c r="D246" s="279">
        <v>181.73333333333332</v>
      </c>
      <c r="E246" s="279">
        <v>178.51666666666665</v>
      </c>
      <c r="F246" s="279">
        <v>175.93333333333334</v>
      </c>
      <c r="G246" s="279">
        <v>172.71666666666667</v>
      </c>
      <c r="H246" s="279">
        <v>184.31666666666663</v>
      </c>
      <c r="I246" s="279">
        <v>187.53333333333327</v>
      </c>
      <c r="J246" s="279">
        <v>190.11666666666662</v>
      </c>
      <c r="K246" s="277">
        <v>184.95</v>
      </c>
      <c r="L246" s="277">
        <v>179.15</v>
      </c>
      <c r="M246" s="277">
        <v>36.553730000000002</v>
      </c>
    </row>
    <row r="247" spans="1:13">
      <c r="A247" s="268">
        <v>237</v>
      </c>
      <c r="B247" s="277" t="s">
        <v>126</v>
      </c>
      <c r="C247" s="278">
        <v>1125.9000000000001</v>
      </c>
      <c r="D247" s="279">
        <v>1126.7333333333333</v>
      </c>
      <c r="E247" s="279">
        <v>1114.4666666666667</v>
      </c>
      <c r="F247" s="279">
        <v>1103.0333333333333</v>
      </c>
      <c r="G247" s="279">
        <v>1090.7666666666667</v>
      </c>
      <c r="H247" s="279">
        <v>1138.1666666666667</v>
      </c>
      <c r="I247" s="279">
        <v>1150.4333333333336</v>
      </c>
      <c r="J247" s="279">
        <v>1161.8666666666668</v>
      </c>
      <c r="K247" s="277">
        <v>1139</v>
      </c>
      <c r="L247" s="277">
        <v>1115.3</v>
      </c>
      <c r="M247" s="277">
        <v>129.02145999999999</v>
      </c>
    </row>
    <row r="248" spans="1:13">
      <c r="A248" s="268">
        <v>238</v>
      </c>
      <c r="B248" s="277" t="s">
        <v>1645</v>
      </c>
      <c r="C248" s="278">
        <v>576.85</v>
      </c>
      <c r="D248" s="279">
        <v>584.6</v>
      </c>
      <c r="E248" s="279">
        <v>564.35</v>
      </c>
      <c r="F248" s="279">
        <v>551.85</v>
      </c>
      <c r="G248" s="279">
        <v>531.6</v>
      </c>
      <c r="H248" s="279">
        <v>597.1</v>
      </c>
      <c r="I248" s="279">
        <v>617.35</v>
      </c>
      <c r="J248" s="279">
        <v>629.85</v>
      </c>
      <c r="K248" s="277">
        <v>604.85</v>
      </c>
      <c r="L248" s="277">
        <v>572.1</v>
      </c>
      <c r="M248" s="277">
        <v>0.39013999999999999</v>
      </c>
    </row>
    <row r="249" spans="1:13">
      <c r="A249" s="268">
        <v>239</v>
      </c>
      <c r="B249" s="277" t="s">
        <v>420</v>
      </c>
      <c r="C249" s="278">
        <v>267.3</v>
      </c>
      <c r="D249" s="279">
        <v>269.23333333333335</v>
      </c>
      <c r="E249" s="279">
        <v>263.61666666666667</v>
      </c>
      <c r="F249" s="279">
        <v>259.93333333333334</v>
      </c>
      <c r="G249" s="279">
        <v>254.31666666666666</v>
      </c>
      <c r="H249" s="279">
        <v>272.91666666666669</v>
      </c>
      <c r="I249" s="279">
        <v>278.53333333333336</v>
      </c>
      <c r="J249" s="279">
        <v>282.2166666666667</v>
      </c>
      <c r="K249" s="277">
        <v>274.85000000000002</v>
      </c>
      <c r="L249" s="277">
        <v>265.55</v>
      </c>
      <c r="M249" s="277">
        <v>2.6004</v>
      </c>
    </row>
    <row r="250" spans="1:13">
      <c r="A250" s="268">
        <v>240</v>
      </c>
      <c r="B250" s="277" t="s">
        <v>421</v>
      </c>
      <c r="C250" s="278">
        <v>236.75</v>
      </c>
      <c r="D250" s="279">
        <v>238.58333333333334</v>
      </c>
      <c r="E250" s="279">
        <v>234.16666666666669</v>
      </c>
      <c r="F250" s="279">
        <v>231.58333333333334</v>
      </c>
      <c r="G250" s="279">
        <v>227.16666666666669</v>
      </c>
      <c r="H250" s="279">
        <v>241.16666666666669</v>
      </c>
      <c r="I250" s="279">
        <v>245.58333333333337</v>
      </c>
      <c r="J250" s="279">
        <v>248.16666666666669</v>
      </c>
      <c r="K250" s="277">
        <v>243</v>
      </c>
      <c r="L250" s="277">
        <v>236</v>
      </c>
      <c r="M250" s="277">
        <v>1.1105799999999999</v>
      </c>
    </row>
    <row r="251" spans="1:13">
      <c r="A251" s="268">
        <v>241</v>
      </c>
      <c r="B251" s="277" t="s">
        <v>417</v>
      </c>
      <c r="C251" s="278">
        <v>9.3000000000000007</v>
      </c>
      <c r="D251" s="279">
        <v>9.2666666666666675</v>
      </c>
      <c r="E251" s="279">
        <v>9.033333333333335</v>
      </c>
      <c r="F251" s="279">
        <v>8.7666666666666675</v>
      </c>
      <c r="G251" s="279">
        <v>8.533333333333335</v>
      </c>
      <c r="H251" s="279">
        <v>9.533333333333335</v>
      </c>
      <c r="I251" s="279">
        <v>9.7666666666666657</v>
      </c>
      <c r="J251" s="279">
        <v>10.033333333333335</v>
      </c>
      <c r="K251" s="277">
        <v>9.5</v>
      </c>
      <c r="L251" s="277">
        <v>9</v>
      </c>
      <c r="M251" s="277">
        <v>19.422840000000001</v>
      </c>
    </row>
    <row r="252" spans="1:13">
      <c r="A252" s="268">
        <v>242</v>
      </c>
      <c r="B252" s="277" t="s">
        <v>127</v>
      </c>
      <c r="C252" s="278">
        <v>76.8</v>
      </c>
      <c r="D252" s="279">
        <v>76.266666666666666</v>
      </c>
      <c r="E252" s="279">
        <v>75.133333333333326</v>
      </c>
      <c r="F252" s="279">
        <v>73.466666666666654</v>
      </c>
      <c r="G252" s="279">
        <v>72.333333333333314</v>
      </c>
      <c r="H252" s="279">
        <v>77.933333333333337</v>
      </c>
      <c r="I252" s="279">
        <v>79.066666666666691</v>
      </c>
      <c r="J252" s="279">
        <v>80.733333333333348</v>
      </c>
      <c r="K252" s="277">
        <v>77.400000000000006</v>
      </c>
      <c r="L252" s="277">
        <v>74.599999999999994</v>
      </c>
      <c r="M252" s="277">
        <v>232.07535999999999</v>
      </c>
    </row>
    <row r="253" spans="1:13">
      <c r="A253" s="268">
        <v>243</v>
      </c>
      <c r="B253" s="277" t="s">
        <v>262</v>
      </c>
      <c r="C253" s="278">
        <v>2095.4499999999998</v>
      </c>
      <c r="D253" s="279">
        <v>2099.2333333333331</v>
      </c>
      <c r="E253" s="279">
        <v>2069.4666666666662</v>
      </c>
      <c r="F253" s="279">
        <v>2043.4833333333331</v>
      </c>
      <c r="G253" s="279">
        <v>2013.7166666666662</v>
      </c>
      <c r="H253" s="279">
        <v>2125.2166666666662</v>
      </c>
      <c r="I253" s="279">
        <v>2154.9833333333336</v>
      </c>
      <c r="J253" s="279">
        <v>2180.9666666666662</v>
      </c>
      <c r="K253" s="277">
        <v>2129</v>
      </c>
      <c r="L253" s="277">
        <v>2073.25</v>
      </c>
      <c r="M253" s="277">
        <v>0.90251999999999999</v>
      </c>
    </row>
    <row r="254" spans="1:13">
      <c r="A254" s="268">
        <v>244</v>
      </c>
      <c r="B254" s="277" t="s">
        <v>408</v>
      </c>
      <c r="C254" s="278">
        <v>109.95</v>
      </c>
      <c r="D254" s="279">
        <v>109.98333333333333</v>
      </c>
      <c r="E254" s="279">
        <v>108.46666666666667</v>
      </c>
      <c r="F254" s="279">
        <v>106.98333333333333</v>
      </c>
      <c r="G254" s="279">
        <v>105.46666666666667</v>
      </c>
      <c r="H254" s="279">
        <v>111.46666666666667</v>
      </c>
      <c r="I254" s="279">
        <v>112.98333333333335</v>
      </c>
      <c r="J254" s="279">
        <v>114.46666666666667</v>
      </c>
      <c r="K254" s="277">
        <v>111.5</v>
      </c>
      <c r="L254" s="277">
        <v>108.5</v>
      </c>
      <c r="M254" s="277">
        <v>6.5393400000000002</v>
      </c>
    </row>
    <row r="255" spans="1:13">
      <c r="A255" s="268">
        <v>245</v>
      </c>
      <c r="B255" s="277" t="s">
        <v>409</v>
      </c>
      <c r="C255" s="278">
        <v>75.349999999999994</v>
      </c>
      <c r="D255" s="279">
        <v>74.916666666666671</v>
      </c>
      <c r="E255" s="279">
        <v>73.433333333333337</v>
      </c>
      <c r="F255" s="279">
        <v>71.516666666666666</v>
      </c>
      <c r="G255" s="279">
        <v>70.033333333333331</v>
      </c>
      <c r="H255" s="279">
        <v>76.833333333333343</v>
      </c>
      <c r="I255" s="279">
        <v>78.316666666666663</v>
      </c>
      <c r="J255" s="279">
        <v>80.233333333333348</v>
      </c>
      <c r="K255" s="277">
        <v>76.400000000000006</v>
      </c>
      <c r="L255" s="277">
        <v>73</v>
      </c>
      <c r="M255" s="277">
        <v>4.45723</v>
      </c>
    </row>
    <row r="256" spans="1:13">
      <c r="A256" s="268">
        <v>246</v>
      </c>
      <c r="B256" s="277" t="s">
        <v>2931</v>
      </c>
      <c r="C256" s="278">
        <v>1326.9</v>
      </c>
      <c r="D256" s="279">
        <v>1329.0666666666666</v>
      </c>
      <c r="E256" s="279">
        <v>1323.1333333333332</v>
      </c>
      <c r="F256" s="279">
        <v>1319.3666666666666</v>
      </c>
      <c r="G256" s="279">
        <v>1313.4333333333332</v>
      </c>
      <c r="H256" s="279">
        <v>1332.8333333333333</v>
      </c>
      <c r="I256" s="279">
        <v>1338.7666666666667</v>
      </c>
      <c r="J256" s="279">
        <v>1342.5333333333333</v>
      </c>
      <c r="K256" s="277">
        <v>1335</v>
      </c>
      <c r="L256" s="277">
        <v>1325.3</v>
      </c>
      <c r="M256" s="277">
        <v>1.1959599999999999</v>
      </c>
    </row>
    <row r="257" spans="1:13">
      <c r="A257" s="268">
        <v>247</v>
      </c>
      <c r="B257" s="277" t="s">
        <v>402</v>
      </c>
      <c r="C257" s="278">
        <v>445.6</v>
      </c>
      <c r="D257" s="279">
        <v>444.51666666666665</v>
      </c>
      <c r="E257" s="279">
        <v>439.08333333333331</v>
      </c>
      <c r="F257" s="279">
        <v>432.56666666666666</v>
      </c>
      <c r="G257" s="279">
        <v>427.13333333333333</v>
      </c>
      <c r="H257" s="279">
        <v>451.0333333333333</v>
      </c>
      <c r="I257" s="279">
        <v>456.4666666666667</v>
      </c>
      <c r="J257" s="279">
        <v>462.98333333333329</v>
      </c>
      <c r="K257" s="277">
        <v>449.95</v>
      </c>
      <c r="L257" s="277">
        <v>438</v>
      </c>
      <c r="M257" s="277">
        <v>1.6090500000000001</v>
      </c>
    </row>
    <row r="258" spans="1:13">
      <c r="A258" s="268">
        <v>248</v>
      </c>
      <c r="B258" s="277" t="s">
        <v>128</v>
      </c>
      <c r="C258" s="278">
        <v>168.25</v>
      </c>
      <c r="D258" s="279">
        <v>167.76666666666665</v>
      </c>
      <c r="E258" s="279">
        <v>166.6333333333333</v>
      </c>
      <c r="F258" s="279">
        <v>165.01666666666665</v>
      </c>
      <c r="G258" s="279">
        <v>163.8833333333333</v>
      </c>
      <c r="H258" s="279">
        <v>169.3833333333333</v>
      </c>
      <c r="I258" s="279">
        <v>170.51666666666662</v>
      </c>
      <c r="J258" s="279">
        <v>172.1333333333333</v>
      </c>
      <c r="K258" s="277">
        <v>168.9</v>
      </c>
      <c r="L258" s="277">
        <v>166.15</v>
      </c>
      <c r="M258" s="277">
        <v>190.16840999999999</v>
      </c>
    </row>
    <row r="259" spans="1:13">
      <c r="A259" s="268">
        <v>249</v>
      </c>
      <c r="B259" s="277" t="s">
        <v>413</v>
      </c>
      <c r="C259" s="278">
        <v>228.85</v>
      </c>
      <c r="D259" s="279">
        <v>226.4</v>
      </c>
      <c r="E259" s="279">
        <v>223.05</v>
      </c>
      <c r="F259" s="279">
        <v>217.25</v>
      </c>
      <c r="G259" s="279">
        <v>213.9</v>
      </c>
      <c r="H259" s="279">
        <v>232.20000000000002</v>
      </c>
      <c r="I259" s="279">
        <v>235.54999999999998</v>
      </c>
      <c r="J259" s="279">
        <v>241.35000000000002</v>
      </c>
      <c r="K259" s="277">
        <v>229.75</v>
      </c>
      <c r="L259" s="277">
        <v>220.6</v>
      </c>
      <c r="M259" s="277">
        <v>9.4759999999999997E-2</v>
      </c>
    </row>
    <row r="260" spans="1:13">
      <c r="A260" s="268">
        <v>250</v>
      </c>
      <c r="B260" s="277" t="s">
        <v>411</v>
      </c>
      <c r="C260" s="278">
        <v>122.35</v>
      </c>
      <c r="D260" s="279">
        <v>122.68333333333334</v>
      </c>
      <c r="E260" s="279">
        <v>121.36666666666667</v>
      </c>
      <c r="F260" s="279">
        <v>120.38333333333334</v>
      </c>
      <c r="G260" s="279">
        <v>119.06666666666668</v>
      </c>
      <c r="H260" s="279">
        <v>123.66666666666667</v>
      </c>
      <c r="I260" s="279">
        <v>124.98333333333333</v>
      </c>
      <c r="J260" s="279">
        <v>125.96666666666667</v>
      </c>
      <c r="K260" s="277">
        <v>124</v>
      </c>
      <c r="L260" s="277">
        <v>121.7</v>
      </c>
      <c r="M260" s="277">
        <v>3.0209000000000001</v>
      </c>
    </row>
    <row r="261" spans="1:13">
      <c r="A261" s="268">
        <v>251</v>
      </c>
      <c r="B261" s="277" t="s">
        <v>431</v>
      </c>
      <c r="C261" s="278">
        <v>14.8</v>
      </c>
      <c r="D261" s="279">
        <v>14.666666666666666</v>
      </c>
      <c r="E261" s="279">
        <v>14.383333333333333</v>
      </c>
      <c r="F261" s="279">
        <v>13.966666666666667</v>
      </c>
      <c r="G261" s="279">
        <v>13.683333333333334</v>
      </c>
      <c r="H261" s="279">
        <v>15.083333333333332</v>
      </c>
      <c r="I261" s="279">
        <v>15.366666666666667</v>
      </c>
      <c r="J261" s="279">
        <v>15.783333333333331</v>
      </c>
      <c r="K261" s="277">
        <v>14.95</v>
      </c>
      <c r="L261" s="277">
        <v>14.25</v>
      </c>
      <c r="M261" s="277">
        <v>11.165620000000001</v>
      </c>
    </row>
    <row r="262" spans="1:13">
      <c r="A262" s="268">
        <v>252</v>
      </c>
      <c r="B262" s="277" t="s">
        <v>428</v>
      </c>
      <c r="C262" s="278">
        <v>36.450000000000003</v>
      </c>
      <c r="D262" s="279">
        <v>36.516666666666673</v>
      </c>
      <c r="E262" s="279">
        <v>35.933333333333344</v>
      </c>
      <c r="F262" s="279">
        <v>35.416666666666671</v>
      </c>
      <c r="G262" s="279">
        <v>34.833333333333343</v>
      </c>
      <c r="H262" s="279">
        <v>37.033333333333346</v>
      </c>
      <c r="I262" s="279">
        <v>37.616666666666674</v>
      </c>
      <c r="J262" s="279">
        <v>38.133333333333347</v>
      </c>
      <c r="K262" s="277">
        <v>37.1</v>
      </c>
      <c r="L262" s="277">
        <v>36</v>
      </c>
      <c r="M262" s="277">
        <v>1.2558400000000001</v>
      </c>
    </row>
    <row r="263" spans="1:13">
      <c r="A263" s="268">
        <v>253</v>
      </c>
      <c r="B263" s="277" t="s">
        <v>429</v>
      </c>
      <c r="C263" s="278">
        <v>84.5</v>
      </c>
      <c r="D263" s="279">
        <v>84.95</v>
      </c>
      <c r="E263" s="279">
        <v>83.75</v>
      </c>
      <c r="F263" s="279">
        <v>83</v>
      </c>
      <c r="G263" s="279">
        <v>81.8</v>
      </c>
      <c r="H263" s="279">
        <v>85.7</v>
      </c>
      <c r="I263" s="279">
        <v>86.90000000000002</v>
      </c>
      <c r="J263" s="279">
        <v>87.65</v>
      </c>
      <c r="K263" s="277">
        <v>86.15</v>
      </c>
      <c r="L263" s="277">
        <v>84.2</v>
      </c>
      <c r="M263" s="277">
        <v>3.6971099999999999</v>
      </c>
    </row>
    <row r="264" spans="1:13">
      <c r="A264" s="268">
        <v>254</v>
      </c>
      <c r="B264" s="277" t="s">
        <v>432</v>
      </c>
      <c r="C264" s="278">
        <v>42.95</v>
      </c>
      <c r="D264" s="279">
        <v>42.983333333333327</v>
      </c>
      <c r="E264" s="279">
        <v>42.466666666666654</v>
      </c>
      <c r="F264" s="279">
        <v>41.983333333333327</v>
      </c>
      <c r="G264" s="279">
        <v>41.466666666666654</v>
      </c>
      <c r="H264" s="279">
        <v>43.466666666666654</v>
      </c>
      <c r="I264" s="279">
        <v>43.98333333333332</v>
      </c>
      <c r="J264" s="279">
        <v>44.466666666666654</v>
      </c>
      <c r="K264" s="277">
        <v>43.5</v>
      </c>
      <c r="L264" s="277">
        <v>42.5</v>
      </c>
      <c r="M264" s="277">
        <v>4.8835699999999997</v>
      </c>
    </row>
    <row r="265" spans="1:13">
      <c r="A265" s="268">
        <v>255</v>
      </c>
      <c r="B265" s="277" t="s">
        <v>422</v>
      </c>
      <c r="C265" s="278">
        <v>1063.5999999999999</v>
      </c>
      <c r="D265" s="279">
        <v>1055.25</v>
      </c>
      <c r="E265" s="279">
        <v>1034.5</v>
      </c>
      <c r="F265" s="279">
        <v>1005.4000000000001</v>
      </c>
      <c r="G265" s="279">
        <v>984.65000000000009</v>
      </c>
      <c r="H265" s="279">
        <v>1084.3499999999999</v>
      </c>
      <c r="I265" s="279">
        <v>1105.0999999999999</v>
      </c>
      <c r="J265" s="279">
        <v>1134.1999999999998</v>
      </c>
      <c r="K265" s="277">
        <v>1076</v>
      </c>
      <c r="L265" s="277">
        <v>1026.1500000000001</v>
      </c>
      <c r="M265" s="277">
        <v>1.56199</v>
      </c>
    </row>
    <row r="266" spans="1:13">
      <c r="A266" s="268">
        <v>256</v>
      </c>
      <c r="B266" s="277" t="s">
        <v>436</v>
      </c>
      <c r="C266" s="278">
        <v>2203.85</v>
      </c>
      <c r="D266" s="279">
        <v>2222.9</v>
      </c>
      <c r="E266" s="279">
        <v>2095.9500000000003</v>
      </c>
      <c r="F266" s="279">
        <v>1988.0500000000002</v>
      </c>
      <c r="G266" s="279">
        <v>1861.1000000000004</v>
      </c>
      <c r="H266" s="279">
        <v>2330.8000000000002</v>
      </c>
      <c r="I266" s="279">
        <v>2457.75</v>
      </c>
      <c r="J266" s="279">
        <v>2565.65</v>
      </c>
      <c r="K266" s="277">
        <v>2349.85</v>
      </c>
      <c r="L266" s="277">
        <v>2115</v>
      </c>
      <c r="M266" s="277">
        <v>0.27201999999999998</v>
      </c>
    </row>
    <row r="267" spans="1:13">
      <c r="A267" s="268">
        <v>257</v>
      </c>
      <c r="B267" s="277" t="s">
        <v>433</v>
      </c>
      <c r="C267" s="278">
        <v>62.1</v>
      </c>
      <c r="D267" s="279">
        <v>61.65</v>
      </c>
      <c r="E267" s="279">
        <v>60.75</v>
      </c>
      <c r="F267" s="279">
        <v>59.4</v>
      </c>
      <c r="G267" s="279">
        <v>58.5</v>
      </c>
      <c r="H267" s="279">
        <v>63</v>
      </c>
      <c r="I267" s="279">
        <v>63.899999999999991</v>
      </c>
      <c r="J267" s="279">
        <v>65.25</v>
      </c>
      <c r="K267" s="277">
        <v>62.55</v>
      </c>
      <c r="L267" s="277">
        <v>60.3</v>
      </c>
      <c r="M267" s="277">
        <v>5.9355900000000004</v>
      </c>
    </row>
    <row r="268" spans="1:13">
      <c r="A268" s="268">
        <v>258</v>
      </c>
      <c r="B268" s="277" t="s">
        <v>129</v>
      </c>
      <c r="C268" s="278">
        <v>201.7</v>
      </c>
      <c r="D268" s="279">
        <v>198.43333333333331</v>
      </c>
      <c r="E268" s="279">
        <v>194.01666666666662</v>
      </c>
      <c r="F268" s="279">
        <v>186.33333333333331</v>
      </c>
      <c r="G268" s="279">
        <v>181.91666666666663</v>
      </c>
      <c r="H268" s="279">
        <v>206.11666666666662</v>
      </c>
      <c r="I268" s="279">
        <v>210.5333333333333</v>
      </c>
      <c r="J268" s="279">
        <v>218.21666666666661</v>
      </c>
      <c r="K268" s="277">
        <v>202.85</v>
      </c>
      <c r="L268" s="277">
        <v>190.75</v>
      </c>
      <c r="M268" s="277">
        <v>125.05282</v>
      </c>
    </row>
    <row r="269" spans="1:13">
      <c r="A269" s="268">
        <v>259</v>
      </c>
      <c r="B269" s="277" t="s">
        <v>423</v>
      </c>
      <c r="C269" s="278">
        <v>1798</v>
      </c>
      <c r="D269" s="279">
        <v>1793.8833333333332</v>
      </c>
      <c r="E269" s="279">
        <v>1764.1166666666663</v>
      </c>
      <c r="F269" s="279">
        <v>1730.2333333333331</v>
      </c>
      <c r="G269" s="279">
        <v>1700.4666666666662</v>
      </c>
      <c r="H269" s="279">
        <v>1827.7666666666664</v>
      </c>
      <c r="I269" s="279">
        <v>1857.5333333333333</v>
      </c>
      <c r="J269" s="279">
        <v>1891.4166666666665</v>
      </c>
      <c r="K269" s="277">
        <v>1823.65</v>
      </c>
      <c r="L269" s="277">
        <v>1760</v>
      </c>
      <c r="M269" s="277">
        <v>2.10154</v>
      </c>
    </row>
    <row r="270" spans="1:13">
      <c r="A270" s="268">
        <v>260</v>
      </c>
      <c r="B270" s="277" t="s">
        <v>424</v>
      </c>
      <c r="C270" s="278">
        <v>279.05</v>
      </c>
      <c r="D270" s="279">
        <v>278.33333333333331</v>
      </c>
      <c r="E270" s="279">
        <v>275.71666666666664</v>
      </c>
      <c r="F270" s="279">
        <v>272.38333333333333</v>
      </c>
      <c r="G270" s="279">
        <v>269.76666666666665</v>
      </c>
      <c r="H270" s="279">
        <v>281.66666666666663</v>
      </c>
      <c r="I270" s="279">
        <v>284.2833333333333</v>
      </c>
      <c r="J270" s="279">
        <v>287.61666666666662</v>
      </c>
      <c r="K270" s="277">
        <v>280.95</v>
      </c>
      <c r="L270" s="277">
        <v>275</v>
      </c>
      <c r="M270" s="277">
        <v>2.81168</v>
      </c>
    </row>
    <row r="271" spans="1:13">
      <c r="A271" s="268">
        <v>261</v>
      </c>
      <c r="B271" s="277" t="s">
        <v>425</v>
      </c>
      <c r="C271" s="278">
        <v>88.95</v>
      </c>
      <c r="D271" s="279">
        <v>89.050000000000011</v>
      </c>
      <c r="E271" s="279">
        <v>88.450000000000017</v>
      </c>
      <c r="F271" s="279">
        <v>87.95</v>
      </c>
      <c r="G271" s="279">
        <v>87.350000000000009</v>
      </c>
      <c r="H271" s="279">
        <v>89.550000000000026</v>
      </c>
      <c r="I271" s="279">
        <v>90.15000000000002</v>
      </c>
      <c r="J271" s="279">
        <v>90.650000000000034</v>
      </c>
      <c r="K271" s="277">
        <v>89.65</v>
      </c>
      <c r="L271" s="277">
        <v>88.55</v>
      </c>
      <c r="M271" s="277">
        <v>1.85314</v>
      </c>
    </row>
    <row r="272" spans="1:13">
      <c r="A272" s="268">
        <v>262</v>
      </c>
      <c r="B272" s="277" t="s">
        <v>426</v>
      </c>
      <c r="C272" s="278">
        <v>59.45</v>
      </c>
      <c r="D272" s="279">
        <v>59.1</v>
      </c>
      <c r="E272" s="279">
        <v>58.400000000000006</v>
      </c>
      <c r="F272" s="279">
        <v>57.35</v>
      </c>
      <c r="G272" s="279">
        <v>56.650000000000006</v>
      </c>
      <c r="H272" s="279">
        <v>60.150000000000006</v>
      </c>
      <c r="I272" s="279">
        <v>60.850000000000009</v>
      </c>
      <c r="J272" s="279">
        <v>61.900000000000006</v>
      </c>
      <c r="K272" s="277">
        <v>59.8</v>
      </c>
      <c r="L272" s="277">
        <v>58.05</v>
      </c>
      <c r="M272" s="277">
        <v>10.031370000000001</v>
      </c>
    </row>
    <row r="273" spans="1:13">
      <c r="A273" s="268">
        <v>263</v>
      </c>
      <c r="B273" s="277" t="s">
        <v>427</v>
      </c>
      <c r="C273" s="278">
        <v>75.849999999999994</v>
      </c>
      <c r="D273" s="279">
        <v>75.899999999999991</v>
      </c>
      <c r="E273" s="279">
        <v>74.749999999999986</v>
      </c>
      <c r="F273" s="279">
        <v>73.649999999999991</v>
      </c>
      <c r="G273" s="279">
        <v>72.499999999999986</v>
      </c>
      <c r="H273" s="279">
        <v>76.999999999999986</v>
      </c>
      <c r="I273" s="279">
        <v>78.149999999999991</v>
      </c>
      <c r="J273" s="279">
        <v>79.249999999999986</v>
      </c>
      <c r="K273" s="277">
        <v>77.05</v>
      </c>
      <c r="L273" s="277">
        <v>74.8</v>
      </c>
      <c r="M273" s="277">
        <v>4.1920500000000001</v>
      </c>
    </row>
    <row r="274" spans="1:13">
      <c r="A274" s="268">
        <v>264</v>
      </c>
      <c r="B274" s="277" t="s">
        <v>435</v>
      </c>
      <c r="C274" s="278">
        <v>59.8</v>
      </c>
      <c r="D274" s="279">
        <v>59.699999999999996</v>
      </c>
      <c r="E274" s="279">
        <v>57.399999999999991</v>
      </c>
      <c r="F274" s="279">
        <v>54.999999999999993</v>
      </c>
      <c r="G274" s="279">
        <v>52.699999999999989</v>
      </c>
      <c r="H274" s="279">
        <v>62.099999999999994</v>
      </c>
      <c r="I274" s="279">
        <v>64.399999999999991</v>
      </c>
      <c r="J274" s="279">
        <v>66.8</v>
      </c>
      <c r="K274" s="277">
        <v>62</v>
      </c>
      <c r="L274" s="277">
        <v>57.3</v>
      </c>
      <c r="M274" s="277">
        <v>47.461089999999999</v>
      </c>
    </row>
    <row r="275" spans="1:13">
      <c r="A275" s="268">
        <v>265</v>
      </c>
      <c r="B275" s="277" t="s">
        <v>434</v>
      </c>
      <c r="C275" s="278">
        <v>96.6</v>
      </c>
      <c r="D275" s="279">
        <v>96.7</v>
      </c>
      <c r="E275" s="279">
        <v>94.4</v>
      </c>
      <c r="F275" s="279">
        <v>92.2</v>
      </c>
      <c r="G275" s="279">
        <v>89.9</v>
      </c>
      <c r="H275" s="279">
        <v>98.9</v>
      </c>
      <c r="I275" s="279">
        <v>101.19999999999999</v>
      </c>
      <c r="J275" s="279">
        <v>103.4</v>
      </c>
      <c r="K275" s="277">
        <v>99</v>
      </c>
      <c r="L275" s="277">
        <v>94.5</v>
      </c>
      <c r="M275" s="277">
        <v>8.2389700000000001</v>
      </c>
    </row>
    <row r="276" spans="1:13">
      <c r="A276" s="268">
        <v>266</v>
      </c>
      <c r="B276" s="277" t="s">
        <v>263</v>
      </c>
      <c r="C276" s="278">
        <v>62.7</v>
      </c>
      <c r="D276" s="279">
        <v>62.900000000000006</v>
      </c>
      <c r="E276" s="279">
        <v>61.400000000000006</v>
      </c>
      <c r="F276" s="279">
        <v>60.1</v>
      </c>
      <c r="G276" s="279">
        <v>58.6</v>
      </c>
      <c r="H276" s="279">
        <v>64.200000000000017</v>
      </c>
      <c r="I276" s="279">
        <v>65.700000000000017</v>
      </c>
      <c r="J276" s="279">
        <v>67.000000000000014</v>
      </c>
      <c r="K276" s="277">
        <v>64.400000000000006</v>
      </c>
      <c r="L276" s="277">
        <v>61.6</v>
      </c>
      <c r="M276" s="277">
        <v>11.963559999999999</v>
      </c>
    </row>
    <row r="277" spans="1:13">
      <c r="A277" s="268">
        <v>267</v>
      </c>
      <c r="B277" s="277" t="s">
        <v>130</v>
      </c>
      <c r="C277" s="278">
        <v>313.5</v>
      </c>
      <c r="D277" s="279">
        <v>313.09999999999997</v>
      </c>
      <c r="E277" s="279">
        <v>308.09999999999991</v>
      </c>
      <c r="F277" s="279">
        <v>302.69999999999993</v>
      </c>
      <c r="G277" s="279">
        <v>297.69999999999987</v>
      </c>
      <c r="H277" s="279">
        <v>318.49999999999994</v>
      </c>
      <c r="I277" s="279">
        <v>323.50000000000006</v>
      </c>
      <c r="J277" s="279">
        <v>328.9</v>
      </c>
      <c r="K277" s="277">
        <v>318.10000000000002</v>
      </c>
      <c r="L277" s="277">
        <v>307.7</v>
      </c>
      <c r="M277" s="277">
        <v>188.84145000000001</v>
      </c>
    </row>
    <row r="278" spans="1:13">
      <c r="A278" s="268">
        <v>268</v>
      </c>
      <c r="B278" s="277" t="s">
        <v>264</v>
      </c>
      <c r="C278" s="278">
        <v>701.4</v>
      </c>
      <c r="D278" s="279">
        <v>697.68333333333339</v>
      </c>
      <c r="E278" s="279">
        <v>688.71666666666681</v>
      </c>
      <c r="F278" s="279">
        <v>676.03333333333342</v>
      </c>
      <c r="G278" s="279">
        <v>667.06666666666683</v>
      </c>
      <c r="H278" s="279">
        <v>710.36666666666679</v>
      </c>
      <c r="I278" s="279">
        <v>719.33333333333348</v>
      </c>
      <c r="J278" s="279">
        <v>732.01666666666677</v>
      </c>
      <c r="K278" s="277">
        <v>706.65</v>
      </c>
      <c r="L278" s="277">
        <v>685</v>
      </c>
      <c r="M278" s="277">
        <v>1.5240199999999999</v>
      </c>
    </row>
    <row r="279" spans="1:13">
      <c r="A279" s="268">
        <v>269</v>
      </c>
      <c r="B279" s="277" t="s">
        <v>131</v>
      </c>
      <c r="C279" s="278">
        <v>2248</v>
      </c>
      <c r="D279" s="279">
        <v>2270.6666666666665</v>
      </c>
      <c r="E279" s="279">
        <v>2213.7833333333328</v>
      </c>
      <c r="F279" s="279">
        <v>2179.5666666666662</v>
      </c>
      <c r="G279" s="279">
        <v>2122.6833333333325</v>
      </c>
      <c r="H279" s="279">
        <v>2304.8833333333332</v>
      </c>
      <c r="I279" s="279">
        <v>2361.7666666666673</v>
      </c>
      <c r="J279" s="279">
        <v>2395.9833333333336</v>
      </c>
      <c r="K279" s="277">
        <v>2327.5500000000002</v>
      </c>
      <c r="L279" s="277">
        <v>2236.4499999999998</v>
      </c>
      <c r="M279" s="277">
        <v>6.0287100000000002</v>
      </c>
    </row>
    <row r="280" spans="1:13">
      <c r="A280" s="268">
        <v>270</v>
      </c>
      <c r="B280" s="277" t="s">
        <v>132</v>
      </c>
      <c r="C280" s="278">
        <v>505.65</v>
      </c>
      <c r="D280" s="279">
        <v>497.75</v>
      </c>
      <c r="E280" s="279">
        <v>481.5</v>
      </c>
      <c r="F280" s="279">
        <v>457.35</v>
      </c>
      <c r="G280" s="279">
        <v>441.1</v>
      </c>
      <c r="H280" s="279">
        <v>521.9</v>
      </c>
      <c r="I280" s="279">
        <v>538.15</v>
      </c>
      <c r="J280" s="279">
        <v>562.29999999999995</v>
      </c>
      <c r="K280" s="277">
        <v>514</v>
      </c>
      <c r="L280" s="277">
        <v>473.6</v>
      </c>
      <c r="M280" s="277">
        <v>59.812390000000001</v>
      </c>
    </row>
    <row r="281" spans="1:13">
      <c r="A281" s="268">
        <v>271</v>
      </c>
      <c r="B281" s="277" t="s">
        <v>437</v>
      </c>
      <c r="C281" s="278">
        <v>141.94999999999999</v>
      </c>
      <c r="D281" s="279">
        <v>142.18333333333331</v>
      </c>
      <c r="E281" s="279">
        <v>140.86666666666662</v>
      </c>
      <c r="F281" s="279">
        <v>139.7833333333333</v>
      </c>
      <c r="G281" s="279">
        <v>138.46666666666661</v>
      </c>
      <c r="H281" s="279">
        <v>143.26666666666662</v>
      </c>
      <c r="I281" s="279">
        <v>144.58333333333329</v>
      </c>
      <c r="J281" s="279">
        <v>145.66666666666663</v>
      </c>
      <c r="K281" s="277">
        <v>143.5</v>
      </c>
      <c r="L281" s="277">
        <v>141.1</v>
      </c>
      <c r="M281" s="277">
        <v>0.82704999999999995</v>
      </c>
    </row>
    <row r="282" spans="1:13">
      <c r="A282" s="268">
        <v>272</v>
      </c>
      <c r="B282" s="277" t="s">
        <v>443</v>
      </c>
      <c r="C282" s="278">
        <v>564.45000000000005</v>
      </c>
      <c r="D282" s="279">
        <v>556.16666666666663</v>
      </c>
      <c r="E282" s="279">
        <v>543.33333333333326</v>
      </c>
      <c r="F282" s="279">
        <v>522.21666666666658</v>
      </c>
      <c r="G282" s="279">
        <v>509.38333333333321</v>
      </c>
      <c r="H282" s="279">
        <v>577.2833333333333</v>
      </c>
      <c r="I282" s="279">
        <v>590.11666666666656</v>
      </c>
      <c r="J282" s="279">
        <v>611.23333333333335</v>
      </c>
      <c r="K282" s="277">
        <v>569</v>
      </c>
      <c r="L282" s="277">
        <v>535.04999999999995</v>
      </c>
      <c r="M282" s="277">
        <v>16.257840000000002</v>
      </c>
    </row>
    <row r="283" spans="1:13">
      <c r="A283" s="268">
        <v>273</v>
      </c>
      <c r="B283" s="277" t="s">
        <v>444</v>
      </c>
      <c r="C283" s="278">
        <v>234.75</v>
      </c>
      <c r="D283" s="279">
        <v>234.93333333333331</v>
      </c>
      <c r="E283" s="279">
        <v>233.56666666666661</v>
      </c>
      <c r="F283" s="279">
        <v>232.3833333333333</v>
      </c>
      <c r="G283" s="279">
        <v>231.01666666666659</v>
      </c>
      <c r="H283" s="279">
        <v>236.11666666666662</v>
      </c>
      <c r="I283" s="279">
        <v>237.48333333333335</v>
      </c>
      <c r="J283" s="279">
        <v>238.66666666666663</v>
      </c>
      <c r="K283" s="277">
        <v>236.3</v>
      </c>
      <c r="L283" s="277">
        <v>233.75</v>
      </c>
      <c r="M283" s="277">
        <v>1.06145</v>
      </c>
    </row>
    <row r="284" spans="1:13">
      <c r="A284" s="268">
        <v>274</v>
      </c>
      <c r="B284" s="277" t="s">
        <v>445</v>
      </c>
      <c r="C284" s="278">
        <v>492.3</v>
      </c>
      <c r="D284" s="279">
        <v>496.31666666666661</v>
      </c>
      <c r="E284" s="279">
        <v>482.63333333333321</v>
      </c>
      <c r="F284" s="279">
        <v>472.96666666666658</v>
      </c>
      <c r="G284" s="279">
        <v>459.28333333333319</v>
      </c>
      <c r="H284" s="279">
        <v>505.98333333333323</v>
      </c>
      <c r="I284" s="279">
        <v>519.66666666666663</v>
      </c>
      <c r="J284" s="279">
        <v>529.33333333333326</v>
      </c>
      <c r="K284" s="277">
        <v>510</v>
      </c>
      <c r="L284" s="277">
        <v>486.65</v>
      </c>
      <c r="M284" s="277">
        <v>1.87832</v>
      </c>
    </row>
    <row r="285" spans="1:13">
      <c r="A285" s="268">
        <v>275</v>
      </c>
      <c r="B285" s="277" t="s">
        <v>447</v>
      </c>
      <c r="C285" s="278">
        <v>31.15</v>
      </c>
      <c r="D285" s="279">
        <v>30.900000000000002</v>
      </c>
      <c r="E285" s="279">
        <v>30.500000000000004</v>
      </c>
      <c r="F285" s="279">
        <v>29.85</v>
      </c>
      <c r="G285" s="279">
        <v>29.450000000000003</v>
      </c>
      <c r="H285" s="279">
        <v>31.550000000000004</v>
      </c>
      <c r="I285" s="279">
        <v>31.950000000000003</v>
      </c>
      <c r="J285" s="279">
        <v>32.600000000000009</v>
      </c>
      <c r="K285" s="277">
        <v>31.3</v>
      </c>
      <c r="L285" s="277">
        <v>30.25</v>
      </c>
      <c r="M285" s="277">
        <v>12.931929999999999</v>
      </c>
    </row>
    <row r="286" spans="1:13">
      <c r="A286" s="268">
        <v>276</v>
      </c>
      <c r="B286" s="277" t="s">
        <v>449</v>
      </c>
      <c r="C286" s="278">
        <v>326.25</v>
      </c>
      <c r="D286" s="279">
        <v>328.41666666666669</v>
      </c>
      <c r="E286" s="279">
        <v>322.83333333333337</v>
      </c>
      <c r="F286" s="279">
        <v>319.41666666666669</v>
      </c>
      <c r="G286" s="279">
        <v>313.83333333333337</v>
      </c>
      <c r="H286" s="279">
        <v>331.83333333333337</v>
      </c>
      <c r="I286" s="279">
        <v>337.41666666666674</v>
      </c>
      <c r="J286" s="279">
        <v>340.83333333333337</v>
      </c>
      <c r="K286" s="277">
        <v>334</v>
      </c>
      <c r="L286" s="277">
        <v>325</v>
      </c>
      <c r="M286" s="277">
        <v>1.4331199999999999</v>
      </c>
    </row>
    <row r="287" spans="1:13">
      <c r="A287" s="268">
        <v>277</v>
      </c>
      <c r="B287" s="277" t="s">
        <v>439</v>
      </c>
      <c r="C287" s="278">
        <v>323.7</v>
      </c>
      <c r="D287" s="279">
        <v>326.96666666666664</v>
      </c>
      <c r="E287" s="279">
        <v>318.73333333333329</v>
      </c>
      <c r="F287" s="279">
        <v>313.76666666666665</v>
      </c>
      <c r="G287" s="279">
        <v>305.5333333333333</v>
      </c>
      <c r="H287" s="279">
        <v>331.93333333333328</v>
      </c>
      <c r="I287" s="279">
        <v>340.16666666666663</v>
      </c>
      <c r="J287" s="279">
        <v>345.13333333333327</v>
      </c>
      <c r="K287" s="277">
        <v>335.2</v>
      </c>
      <c r="L287" s="277">
        <v>322</v>
      </c>
      <c r="M287" s="277">
        <v>1.5268900000000001</v>
      </c>
    </row>
    <row r="288" spans="1:13">
      <c r="A288" s="268">
        <v>278</v>
      </c>
      <c r="B288" s="277" t="s">
        <v>440</v>
      </c>
      <c r="C288" s="278">
        <v>239.85</v>
      </c>
      <c r="D288" s="279">
        <v>242.18333333333331</v>
      </c>
      <c r="E288" s="279">
        <v>235.66666666666663</v>
      </c>
      <c r="F288" s="279">
        <v>231.48333333333332</v>
      </c>
      <c r="G288" s="279">
        <v>224.96666666666664</v>
      </c>
      <c r="H288" s="279">
        <v>246.36666666666662</v>
      </c>
      <c r="I288" s="279">
        <v>252.88333333333333</v>
      </c>
      <c r="J288" s="279">
        <v>257.06666666666661</v>
      </c>
      <c r="K288" s="277">
        <v>248.7</v>
      </c>
      <c r="L288" s="277">
        <v>238</v>
      </c>
      <c r="M288" s="277">
        <v>0.58284999999999998</v>
      </c>
    </row>
    <row r="289" spans="1:13">
      <c r="A289" s="268">
        <v>279</v>
      </c>
      <c r="B289" s="277" t="s">
        <v>451</v>
      </c>
      <c r="C289" s="278">
        <v>167.25</v>
      </c>
      <c r="D289" s="279">
        <v>168.6</v>
      </c>
      <c r="E289" s="279">
        <v>165.14999999999998</v>
      </c>
      <c r="F289" s="279">
        <v>163.04999999999998</v>
      </c>
      <c r="G289" s="279">
        <v>159.59999999999997</v>
      </c>
      <c r="H289" s="279">
        <v>170.7</v>
      </c>
      <c r="I289" s="279">
        <v>174.14999999999998</v>
      </c>
      <c r="J289" s="279">
        <v>176.25</v>
      </c>
      <c r="K289" s="277">
        <v>172.05</v>
      </c>
      <c r="L289" s="277">
        <v>166.5</v>
      </c>
      <c r="M289" s="277">
        <v>0.49021999999999999</v>
      </c>
    </row>
    <row r="290" spans="1:13">
      <c r="A290" s="268">
        <v>280</v>
      </c>
      <c r="B290" s="277" t="s">
        <v>133</v>
      </c>
      <c r="C290" s="278">
        <v>1376.7</v>
      </c>
      <c r="D290" s="279">
        <v>1363.3999999999999</v>
      </c>
      <c r="E290" s="279">
        <v>1346.7999999999997</v>
      </c>
      <c r="F290" s="279">
        <v>1316.8999999999999</v>
      </c>
      <c r="G290" s="279">
        <v>1300.2999999999997</v>
      </c>
      <c r="H290" s="279">
        <v>1393.2999999999997</v>
      </c>
      <c r="I290" s="279">
        <v>1409.8999999999996</v>
      </c>
      <c r="J290" s="279">
        <v>1439.7999999999997</v>
      </c>
      <c r="K290" s="277">
        <v>1380</v>
      </c>
      <c r="L290" s="277">
        <v>1333.5</v>
      </c>
      <c r="M290" s="277">
        <v>39.710279999999997</v>
      </c>
    </row>
    <row r="291" spans="1:13">
      <c r="A291" s="268">
        <v>281</v>
      </c>
      <c r="B291" s="277" t="s">
        <v>441</v>
      </c>
      <c r="C291" s="278">
        <v>114.15</v>
      </c>
      <c r="D291" s="279">
        <v>112.96666666666665</v>
      </c>
      <c r="E291" s="279">
        <v>111.2833333333333</v>
      </c>
      <c r="F291" s="279">
        <v>108.41666666666664</v>
      </c>
      <c r="G291" s="279">
        <v>106.73333333333329</v>
      </c>
      <c r="H291" s="279">
        <v>115.83333333333331</v>
      </c>
      <c r="I291" s="279">
        <v>117.51666666666668</v>
      </c>
      <c r="J291" s="279">
        <v>120.38333333333333</v>
      </c>
      <c r="K291" s="277">
        <v>114.65</v>
      </c>
      <c r="L291" s="277">
        <v>110.1</v>
      </c>
      <c r="M291" s="277">
        <v>4.1673600000000004</v>
      </c>
    </row>
    <row r="292" spans="1:13">
      <c r="A292" s="268">
        <v>282</v>
      </c>
      <c r="B292" s="277" t="s">
        <v>438</v>
      </c>
      <c r="C292" s="278">
        <v>629.95000000000005</v>
      </c>
      <c r="D292" s="279">
        <v>634.0333333333333</v>
      </c>
      <c r="E292" s="279">
        <v>622.01666666666665</v>
      </c>
      <c r="F292" s="279">
        <v>614.08333333333337</v>
      </c>
      <c r="G292" s="279">
        <v>602.06666666666672</v>
      </c>
      <c r="H292" s="279">
        <v>641.96666666666658</v>
      </c>
      <c r="I292" s="279">
        <v>653.98333333333323</v>
      </c>
      <c r="J292" s="279">
        <v>661.91666666666652</v>
      </c>
      <c r="K292" s="277">
        <v>646.04999999999995</v>
      </c>
      <c r="L292" s="277">
        <v>626.1</v>
      </c>
      <c r="M292" s="277">
        <v>0.11934</v>
      </c>
    </row>
    <row r="293" spans="1:13">
      <c r="A293" s="268">
        <v>283</v>
      </c>
      <c r="B293" s="277" t="s">
        <v>442</v>
      </c>
      <c r="C293" s="278">
        <v>258.2</v>
      </c>
      <c r="D293" s="279">
        <v>260.01666666666665</v>
      </c>
      <c r="E293" s="279">
        <v>255.73333333333329</v>
      </c>
      <c r="F293" s="279">
        <v>253.26666666666665</v>
      </c>
      <c r="G293" s="279">
        <v>248.98333333333329</v>
      </c>
      <c r="H293" s="279">
        <v>262.48333333333329</v>
      </c>
      <c r="I293" s="279">
        <v>266.76666666666659</v>
      </c>
      <c r="J293" s="279">
        <v>269.23333333333329</v>
      </c>
      <c r="K293" s="277">
        <v>264.3</v>
      </c>
      <c r="L293" s="277">
        <v>257.55</v>
      </c>
      <c r="M293" s="277">
        <v>1.06897</v>
      </c>
    </row>
    <row r="294" spans="1:13">
      <c r="A294" s="268">
        <v>284</v>
      </c>
      <c r="B294" s="277" t="s">
        <v>1830</v>
      </c>
      <c r="C294" s="278">
        <v>468.05</v>
      </c>
      <c r="D294" s="279">
        <v>468.98333333333335</v>
      </c>
      <c r="E294" s="279">
        <v>463.06666666666672</v>
      </c>
      <c r="F294" s="279">
        <v>458.08333333333337</v>
      </c>
      <c r="G294" s="279">
        <v>452.16666666666674</v>
      </c>
      <c r="H294" s="279">
        <v>473.9666666666667</v>
      </c>
      <c r="I294" s="279">
        <v>479.88333333333333</v>
      </c>
      <c r="J294" s="279">
        <v>484.86666666666667</v>
      </c>
      <c r="K294" s="277">
        <v>474.9</v>
      </c>
      <c r="L294" s="277">
        <v>464</v>
      </c>
      <c r="M294" s="277">
        <v>0.90008999999999995</v>
      </c>
    </row>
    <row r="295" spans="1:13">
      <c r="A295" s="268">
        <v>285</v>
      </c>
      <c r="B295" s="277" t="s">
        <v>448</v>
      </c>
      <c r="C295" s="278">
        <v>543.95000000000005</v>
      </c>
      <c r="D295" s="279">
        <v>542.4</v>
      </c>
      <c r="E295" s="279">
        <v>534.79999999999995</v>
      </c>
      <c r="F295" s="279">
        <v>525.65</v>
      </c>
      <c r="G295" s="279">
        <v>518.04999999999995</v>
      </c>
      <c r="H295" s="279">
        <v>551.54999999999995</v>
      </c>
      <c r="I295" s="279">
        <v>559.15000000000009</v>
      </c>
      <c r="J295" s="279">
        <v>568.29999999999995</v>
      </c>
      <c r="K295" s="277">
        <v>550</v>
      </c>
      <c r="L295" s="277">
        <v>533.25</v>
      </c>
      <c r="M295" s="277">
        <v>2.8598400000000002</v>
      </c>
    </row>
    <row r="296" spans="1:13">
      <c r="A296" s="268">
        <v>286</v>
      </c>
      <c r="B296" s="277" t="s">
        <v>446</v>
      </c>
      <c r="C296" s="278">
        <v>43.65</v>
      </c>
      <c r="D296" s="279">
        <v>43.566666666666663</v>
      </c>
      <c r="E296" s="279">
        <v>43.333333333333329</v>
      </c>
      <c r="F296" s="279">
        <v>43.016666666666666</v>
      </c>
      <c r="G296" s="279">
        <v>42.783333333333331</v>
      </c>
      <c r="H296" s="279">
        <v>43.883333333333326</v>
      </c>
      <c r="I296" s="279">
        <v>44.11666666666666</v>
      </c>
      <c r="J296" s="279">
        <v>44.433333333333323</v>
      </c>
      <c r="K296" s="277">
        <v>43.8</v>
      </c>
      <c r="L296" s="277">
        <v>43.25</v>
      </c>
      <c r="M296" s="277">
        <v>9.3433600000000006</v>
      </c>
    </row>
    <row r="297" spans="1:13">
      <c r="A297" s="268">
        <v>287</v>
      </c>
      <c r="B297" s="277" t="s">
        <v>134</v>
      </c>
      <c r="C297" s="278">
        <v>63.3</v>
      </c>
      <c r="D297" s="279">
        <v>62.733333333333327</v>
      </c>
      <c r="E297" s="279">
        <v>61.566666666666656</v>
      </c>
      <c r="F297" s="279">
        <v>59.833333333333329</v>
      </c>
      <c r="G297" s="279">
        <v>58.666666666666657</v>
      </c>
      <c r="H297" s="279">
        <v>64.466666666666654</v>
      </c>
      <c r="I297" s="279">
        <v>65.633333333333326</v>
      </c>
      <c r="J297" s="279">
        <v>67.366666666666646</v>
      </c>
      <c r="K297" s="277">
        <v>63.9</v>
      </c>
      <c r="L297" s="277">
        <v>61</v>
      </c>
      <c r="M297" s="277">
        <v>135.28474</v>
      </c>
    </row>
    <row r="298" spans="1:13">
      <c r="A298" s="268">
        <v>288</v>
      </c>
      <c r="B298" s="277" t="s">
        <v>358</v>
      </c>
      <c r="C298" s="278">
        <v>2124.9</v>
      </c>
      <c r="D298" s="279">
        <v>2108.2999999999997</v>
      </c>
      <c r="E298" s="279">
        <v>2076.6999999999994</v>
      </c>
      <c r="F298" s="279">
        <v>2028.4999999999995</v>
      </c>
      <c r="G298" s="279">
        <v>1996.8999999999992</v>
      </c>
      <c r="H298" s="279">
        <v>2156.4999999999995</v>
      </c>
      <c r="I298" s="279">
        <v>2188.1</v>
      </c>
      <c r="J298" s="279">
        <v>2236.2999999999997</v>
      </c>
      <c r="K298" s="277">
        <v>2139.9</v>
      </c>
      <c r="L298" s="277">
        <v>2060.1</v>
      </c>
      <c r="M298" s="277">
        <v>1.72502</v>
      </c>
    </row>
    <row r="299" spans="1:13">
      <c r="A299" s="268">
        <v>289</v>
      </c>
      <c r="B299" s="277" t="s">
        <v>1841</v>
      </c>
      <c r="C299" s="278">
        <v>210.7</v>
      </c>
      <c r="D299" s="279">
        <v>211.55000000000004</v>
      </c>
      <c r="E299" s="279">
        <v>208.45000000000007</v>
      </c>
      <c r="F299" s="279">
        <v>206.20000000000005</v>
      </c>
      <c r="G299" s="279">
        <v>203.10000000000008</v>
      </c>
      <c r="H299" s="279">
        <v>213.80000000000007</v>
      </c>
      <c r="I299" s="279">
        <v>216.90000000000003</v>
      </c>
      <c r="J299" s="279">
        <v>219.15000000000006</v>
      </c>
      <c r="K299" s="277">
        <v>214.65</v>
      </c>
      <c r="L299" s="277">
        <v>209.3</v>
      </c>
      <c r="M299" s="277">
        <v>0.56183000000000005</v>
      </c>
    </row>
    <row r="300" spans="1:13">
      <c r="A300" s="268">
        <v>290</v>
      </c>
      <c r="B300" s="277" t="s">
        <v>454</v>
      </c>
      <c r="C300" s="278">
        <v>332</v>
      </c>
      <c r="D300" s="279">
        <v>332.76666666666665</v>
      </c>
      <c r="E300" s="279">
        <v>328.13333333333333</v>
      </c>
      <c r="F300" s="279">
        <v>324.26666666666665</v>
      </c>
      <c r="G300" s="279">
        <v>319.63333333333333</v>
      </c>
      <c r="H300" s="279">
        <v>336.63333333333333</v>
      </c>
      <c r="I300" s="279">
        <v>341.26666666666665</v>
      </c>
      <c r="J300" s="279">
        <v>345.13333333333333</v>
      </c>
      <c r="K300" s="277">
        <v>337.4</v>
      </c>
      <c r="L300" s="277">
        <v>328.9</v>
      </c>
      <c r="M300" s="277">
        <v>36.122660000000003</v>
      </c>
    </row>
    <row r="301" spans="1:13">
      <c r="A301" s="268">
        <v>291</v>
      </c>
      <c r="B301" s="277" t="s">
        <v>452</v>
      </c>
      <c r="C301" s="278">
        <v>4002.6</v>
      </c>
      <c r="D301" s="279">
        <v>4019.2000000000003</v>
      </c>
      <c r="E301" s="279">
        <v>3963.4000000000005</v>
      </c>
      <c r="F301" s="279">
        <v>3924.2000000000003</v>
      </c>
      <c r="G301" s="279">
        <v>3868.4000000000005</v>
      </c>
      <c r="H301" s="279">
        <v>4058.4000000000005</v>
      </c>
      <c r="I301" s="279">
        <v>4114.2000000000007</v>
      </c>
      <c r="J301" s="279">
        <v>4153.4000000000005</v>
      </c>
      <c r="K301" s="277">
        <v>4075</v>
      </c>
      <c r="L301" s="277">
        <v>3980</v>
      </c>
      <c r="M301" s="277">
        <v>0.11781999999999999</v>
      </c>
    </row>
    <row r="302" spans="1:13">
      <c r="A302" s="268">
        <v>292</v>
      </c>
      <c r="B302" s="277" t="s">
        <v>455</v>
      </c>
      <c r="C302" s="278">
        <v>27.2</v>
      </c>
      <c r="D302" s="279">
        <v>27.383333333333336</v>
      </c>
      <c r="E302" s="279">
        <v>26.766666666666673</v>
      </c>
      <c r="F302" s="279">
        <v>26.333333333333336</v>
      </c>
      <c r="G302" s="279">
        <v>25.716666666666672</v>
      </c>
      <c r="H302" s="279">
        <v>27.816666666666674</v>
      </c>
      <c r="I302" s="279">
        <v>28.433333333333341</v>
      </c>
      <c r="J302" s="279">
        <v>28.866666666666674</v>
      </c>
      <c r="K302" s="277">
        <v>28</v>
      </c>
      <c r="L302" s="277">
        <v>26.95</v>
      </c>
      <c r="M302" s="277">
        <v>3.9544999999999999</v>
      </c>
    </row>
    <row r="303" spans="1:13">
      <c r="A303" s="268">
        <v>293</v>
      </c>
      <c r="B303" s="277" t="s">
        <v>135</v>
      </c>
      <c r="C303" s="278">
        <v>291.60000000000002</v>
      </c>
      <c r="D303" s="279">
        <v>289.73333333333335</v>
      </c>
      <c r="E303" s="279">
        <v>285.91666666666669</v>
      </c>
      <c r="F303" s="279">
        <v>280.23333333333335</v>
      </c>
      <c r="G303" s="279">
        <v>276.41666666666669</v>
      </c>
      <c r="H303" s="279">
        <v>295.41666666666669</v>
      </c>
      <c r="I303" s="279">
        <v>299.23333333333329</v>
      </c>
      <c r="J303" s="279">
        <v>304.91666666666669</v>
      </c>
      <c r="K303" s="277">
        <v>293.55</v>
      </c>
      <c r="L303" s="277">
        <v>284.05</v>
      </c>
      <c r="M303" s="277">
        <v>44.017299999999999</v>
      </c>
    </row>
    <row r="304" spans="1:13">
      <c r="A304" s="268">
        <v>294</v>
      </c>
      <c r="B304" s="277" t="s">
        <v>456</v>
      </c>
      <c r="C304" s="278">
        <v>786.6</v>
      </c>
      <c r="D304" s="279">
        <v>780.29999999999984</v>
      </c>
      <c r="E304" s="279">
        <v>768.59999999999968</v>
      </c>
      <c r="F304" s="279">
        <v>750.5999999999998</v>
      </c>
      <c r="G304" s="279">
        <v>738.89999999999964</v>
      </c>
      <c r="H304" s="279">
        <v>798.29999999999973</v>
      </c>
      <c r="I304" s="279">
        <v>809.99999999999977</v>
      </c>
      <c r="J304" s="279">
        <v>827.99999999999977</v>
      </c>
      <c r="K304" s="277">
        <v>792</v>
      </c>
      <c r="L304" s="277">
        <v>762.3</v>
      </c>
      <c r="M304" s="277">
        <v>0.31979000000000002</v>
      </c>
    </row>
    <row r="305" spans="1:13">
      <c r="A305" s="268">
        <v>295</v>
      </c>
      <c r="B305" s="277" t="s">
        <v>136</v>
      </c>
      <c r="C305" s="278">
        <v>902.9</v>
      </c>
      <c r="D305" s="279">
        <v>897.63333333333333</v>
      </c>
      <c r="E305" s="279">
        <v>889.26666666666665</v>
      </c>
      <c r="F305" s="279">
        <v>875.63333333333333</v>
      </c>
      <c r="G305" s="279">
        <v>867.26666666666665</v>
      </c>
      <c r="H305" s="279">
        <v>911.26666666666665</v>
      </c>
      <c r="I305" s="279">
        <v>919.63333333333321</v>
      </c>
      <c r="J305" s="279">
        <v>933.26666666666665</v>
      </c>
      <c r="K305" s="277">
        <v>906</v>
      </c>
      <c r="L305" s="277">
        <v>884</v>
      </c>
      <c r="M305" s="277">
        <v>58.005279999999999</v>
      </c>
    </row>
    <row r="306" spans="1:13">
      <c r="A306" s="268">
        <v>296</v>
      </c>
      <c r="B306" s="277" t="s">
        <v>266</v>
      </c>
      <c r="C306" s="278">
        <v>3015.25</v>
      </c>
      <c r="D306" s="279">
        <v>3040.5499999999997</v>
      </c>
      <c r="E306" s="279">
        <v>2935.8999999999996</v>
      </c>
      <c r="F306" s="279">
        <v>2856.5499999999997</v>
      </c>
      <c r="G306" s="279">
        <v>2751.8999999999996</v>
      </c>
      <c r="H306" s="279">
        <v>3119.8999999999996</v>
      </c>
      <c r="I306" s="279">
        <v>3224.55</v>
      </c>
      <c r="J306" s="279">
        <v>3303.8999999999996</v>
      </c>
      <c r="K306" s="277">
        <v>3145.2</v>
      </c>
      <c r="L306" s="277">
        <v>2961.2</v>
      </c>
      <c r="M306" s="277">
        <v>4.8116099999999999</v>
      </c>
    </row>
    <row r="307" spans="1:13">
      <c r="A307" s="268">
        <v>297</v>
      </c>
      <c r="B307" s="277" t="s">
        <v>265</v>
      </c>
      <c r="C307" s="278">
        <v>1754.1</v>
      </c>
      <c r="D307" s="279">
        <v>1742.7666666666667</v>
      </c>
      <c r="E307" s="279">
        <v>1705.5333333333333</v>
      </c>
      <c r="F307" s="279">
        <v>1656.9666666666667</v>
      </c>
      <c r="G307" s="279">
        <v>1619.7333333333333</v>
      </c>
      <c r="H307" s="279">
        <v>1791.3333333333333</v>
      </c>
      <c r="I307" s="279">
        <v>1828.5666666666664</v>
      </c>
      <c r="J307" s="279">
        <v>1877.1333333333332</v>
      </c>
      <c r="K307" s="277">
        <v>1780</v>
      </c>
      <c r="L307" s="277">
        <v>1694.2</v>
      </c>
      <c r="M307" s="277">
        <v>1.6527099999999999</v>
      </c>
    </row>
    <row r="308" spans="1:13">
      <c r="A308" s="268">
        <v>298</v>
      </c>
      <c r="B308" s="277" t="s">
        <v>137</v>
      </c>
      <c r="C308" s="278">
        <v>1014.2</v>
      </c>
      <c r="D308" s="279">
        <v>1023.4</v>
      </c>
      <c r="E308" s="279">
        <v>1000.8</v>
      </c>
      <c r="F308" s="279">
        <v>987.4</v>
      </c>
      <c r="G308" s="279">
        <v>964.8</v>
      </c>
      <c r="H308" s="279">
        <v>1036.8</v>
      </c>
      <c r="I308" s="279">
        <v>1059.4000000000001</v>
      </c>
      <c r="J308" s="279">
        <v>1072.8</v>
      </c>
      <c r="K308" s="277">
        <v>1046</v>
      </c>
      <c r="L308" s="277">
        <v>1010</v>
      </c>
      <c r="M308" s="277">
        <v>27.12791</v>
      </c>
    </row>
    <row r="309" spans="1:13">
      <c r="A309" s="268">
        <v>299</v>
      </c>
      <c r="B309" s="277" t="s">
        <v>457</v>
      </c>
      <c r="C309" s="278">
        <v>1391.75</v>
      </c>
      <c r="D309" s="279">
        <v>1405.55</v>
      </c>
      <c r="E309" s="279">
        <v>1376.1999999999998</v>
      </c>
      <c r="F309" s="279">
        <v>1360.6499999999999</v>
      </c>
      <c r="G309" s="279">
        <v>1331.2999999999997</v>
      </c>
      <c r="H309" s="279">
        <v>1421.1</v>
      </c>
      <c r="I309" s="279">
        <v>1450.4499999999998</v>
      </c>
      <c r="J309" s="279">
        <v>1466</v>
      </c>
      <c r="K309" s="277">
        <v>1434.9</v>
      </c>
      <c r="L309" s="277">
        <v>1390</v>
      </c>
      <c r="M309" s="277">
        <v>0.47167999999999999</v>
      </c>
    </row>
    <row r="310" spans="1:13">
      <c r="A310" s="268">
        <v>300</v>
      </c>
      <c r="B310" s="277" t="s">
        <v>138</v>
      </c>
      <c r="C310" s="278">
        <v>597.45000000000005</v>
      </c>
      <c r="D310" s="279">
        <v>602.38333333333333</v>
      </c>
      <c r="E310" s="279">
        <v>590.26666666666665</v>
      </c>
      <c r="F310" s="279">
        <v>583.08333333333337</v>
      </c>
      <c r="G310" s="279">
        <v>570.9666666666667</v>
      </c>
      <c r="H310" s="279">
        <v>609.56666666666661</v>
      </c>
      <c r="I310" s="279">
        <v>621.68333333333317</v>
      </c>
      <c r="J310" s="279">
        <v>628.86666666666656</v>
      </c>
      <c r="K310" s="277">
        <v>614.5</v>
      </c>
      <c r="L310" s="277">
        <v>595.20000000000005</v>
      </c>
      <c r="M310" s="277">
        <v>36.463030000000003</v>
      </c>
    </row>
    <row r="311" spans="1:13">
      <c r="A311" s="268">
        <v>301</v>
      </c>
      <c r="B311" s="277" t="s">
        <v>139</v>
      </c>
      <c r="C311" s="278">
        <v>129.94999999999999</v>
      </c>
      <c r="D311" s="279">
        <v>128.78333333333333</v>
      </c>
      <c r="E311" s="279">
        <v>126.56666666666666</v>
      </c>
      <c r="F311" s="279">
        <v>123.18333333333334</v>
      </c>
      <c r="G311" s="279">
        <v>120.96666666666667</v>
      </c>
      <c r="H311" s="279">
        <v>132.16666666666666</v>
      </c>
      <c r="I311" s="279">
        <v>134.3833333333333</v>
      </c>
      <c r="J311" s="279">
        <v>137.76666666666665</v>
      </c>
      <c r="K311" s="277">
        <v>131</v>
      </c>
      <c r="L311" s="277">
        <v>125.4</v>
      </c>
      <c r="M311" s="277">
        <v>84.115160000000003</v>
      </c>
    </row>
    <row r="312" spans="1:13">
      <c r="A312" s="268">
        <v>302</v>
      </c>
      <c r="B312" s="277" t="s">
        <v>319</v>
      </c>
      <c r="C312" s="278">
        <v>11.9</v>
      </c>
      <c r="D312" s="279">
        <v>11.9</v>
      </c>
      <c r="E312" s="279">
        <v>11.200000000000001</v>
      </c>
      <c r="F312" s="279">
        <v>10.5</v>
      </c>
      <c r="G312" s="279">
        <v>9.8000000000000007</v>
      </c>
      <c r="H312" s="279">
        <v>12.600000000000001</v>
      </c>
      <c r="I312" s="279">
        <v>13.3</v>
      </c>
      <c r="J312" s="279">
        <v>14.000000000000002</v>
      </c>
      <c r="K312" s="277">
        <v>12.6</v>
      </c>
      <c r="L312" s="277">
        <v>11.2</v>
      </c>
      <c r="M312" s="277">
        <v>73.944050000000004</v>
      </c>
    </row>
    <row r="313" spans="1:13">
      <c r="A313" s="268">
        <v>303</v>
      </c>
      <c r="B313" s="277" t="s">
        <v>464</v>
      </c>
      <c r="C313" s="278">
        <v>137.35</v>
      </c>
      <c r="D313" s="279">
        <v>137.18333333333334</v>
      </c>
      <c r="E313" s="279">
        <v>134.36666666666667</v>
      </c>
      <c r="F313" s="279">
        <v>131.38333333333333</v>
      </c>
      <c r="G313" s="279">
        <v>128.56666666666666</v>
      </c>
      <c r="H313" s="279">
        <v>140.16666666666669</v>
      </c>
      <c r="I313" s="279">
        <v>142.98333333333335</v>
      </c>
      <c r="J313" s="279">
        <v>145.9666666666667</v>
      </c>
      <c r="K313" s="277">
        <v>140</v>
      </c>
      <c r="L313" s="277">
        <v>134.19999999999999</v>
      </c>
      <c r="M313" s="277">
        <v>0.84323999999999999</v>
      </c>
    </row>
    <row r="314" spans="1:13">
      <c r="A314" s="268">
        <v>304</v>
      </c>
      <c r="B314" s="277" t="s">
        <v>466</v>
      </c>
      <c r="C314" s="278">
        <v>328.65</v>
      </c>
      <c r="D314" s="279">
        <v>330.0333333333333</v>
      </c>
      <c r="E314" s="279">
        <v>325.11666666666662</v>
      </c>
      <c r="F314" s="279">
        <v>321.58333333333331</v>
      </c>
      <c r="G314" s="279">
        <v>316.66666666666663</v>
      </c>
      <c r="H314" s="279">
        <v>333.56666666666661</v>
      </c>
      <c r="I314" s="279">
        <v>338.48333333333335</v>
      </c>
      <c r="J314" s="279">
        <v>342.01666666666659</v>
      </c>
      <c r="K314" s="277">
        <v>334.95</v>
      </c>
      <c r="L314" s="277">
        <v>326.5</v>
      </c>
      <c r="M314" s="277">
        <v>0.20457</v>
      </c>
    </row>
    <row r="315" spans="1:13">
      <c r="A315" s="268">
        <v>305</v>
      </c>
      <c r="B315" s="277" t="s">
        <v>462</v>
      </c>
      <c r="C315" s="278">
        <v>2887</v>
      </c>
      <c r="D315" s="279">
        <v>2895.4166666666665</v>
      </c>
      <c r="E315" s="279">
        <v>2863.2833333333328</v>
      </c>
      <c r="F315" s="279">
        <v>2839.5666666666662</v>
      </c>
      <c r="G315" s="279">
        <v>2807.4333333333325</v>
      </c>
      <c r="H315" s="279">
        <v>2919.1333333333332</v>
      </c>
      <c r="I315" s="279">
        <v>2951.2666666666673</v>
      </c>
      <c r="J315" s="279">
        <v>2974.9833333333336</v>
      </c>
      <c r="K315" s="277">
        <v>2927.55</v>
      </c>
      <c r="L315" s="277">
        <v>2871.7</v>
      </c>
      <c r="M315" s="277">
        <v>2.47E-2</v>
      </c>
    </row>
    <row r="316" spans="1:13">
      <c r="A316" s="268">
        <v>306</v>
      </c>
      <c r="B316" s="277" t="s">
        <v>463</v>
      </c>
      <c r="C316" s="278">
        <v>219.2</v>
      </c>
      <c r="D316" s="279">
        <v>218.61666666666667</v>
      </c>
      <c r="E316" s="279">
        <v>216.43333333333334</v>
      </c>
      <c r="F316" s="279">
        <v>213.66666666666666</v>
      </c>
      <c r="G316" s="279">
        <v>211.48333333333332</v>
      </c>
      <c r="H316" s="279">
        <v>221.38333333333335</v>
      </c>
      <c r="I316" s="279">
        <v>223.56666666666669</v>
      </c>
      <c r="J316" s="279">
        <v>226.33333333333337</v>
      </c>
      <c r="K316" s="277">
        <v>220.8</v>
      </c>
      <c r="L316" s="277">
        <v>215.85</v>
      </c>
      <c r="M316" s="277">
        <v>0.25439000000000001</v>
      </c>
    </row>
    <row r="317" spans="1:13">
      <c r="A317" s="268">
        <v>307</v>
      </c>
      <c r="B317" s="277" t="s">
        <v>140</v>
      </c>
      <c r="C317" s="278">
        <v>164.8</v>
      </c>
      <c r="D317" s="279">
        <v>164.51666666666668</v>
      </c>
      <c r="E317" s="279">
        <v>162.53333333333336</v>
      </c>
      <c r="F317" s="279">
        <v>160.26666666666668</v>
      </c>
      <c r="G317" s="279">
        <v>158.28333333333336</v>
      </c>
      <c r="H317" s="279">
        <v>166.78333333333336</v>
      </c>
      <c r="I317" s="279">
        <v>168.76666666666665</v>
      </c>
      <c r="J317" s="279">
        <v>171.03333333333336</v>
      </c>
      <c r="K317" s="277">
        <v>166.5</v>
      </c>
      <c r="L317" s="277">
        <v>162.25</v>
      </c>
      <c r="M317" s="277">
        <v>37.894649999999999</v>
      </c>
    </row>
    <row r="318" spans="1:13">
      <c r="A318" s="268">
        <v>308</v>
      </c>
      <c r="B318" s="277" t="s">
        <v>141</v>
      </c>
      <c r="C318" s="278">
        <v>364.5</v>
      </c>
      <c r="D318" s="279">
        <v>364.45</v>
      </c>
      <c r="E318" s="279">
        <v>362.25</v>
      </c>
      <c r="F318" s="279">
        <v>360</v>
      </c>
      <c r="G318" s="279">
        <v>357.8</v>
      </c>
      <c r="H318" s="279">
        <v>366.7</v>
      </c>
      <c r="I318" s="279">
        <v>368.89999999999992</v>
      </c>
      <c r="J318" s="279">
        <v>371.15</v>
      </c>
      <c r="K318" s="277">
        <v>366.65</v>
      </c>
      <c r="L318" s="277">
        <v>362.2</v>
      </c>
      <c r="M318" s="277">
        <v>20.29318</v>
      </c>
    </row>
    <row r="319" spans="1:13">
      <c r="A319" s="268">
        <v>309</v>
      </c>
      <c r="B319" s="277" t="s">
        <v>142</v>
      </c>
      <c r="C319" s="278">
        <v>6851.95</v>
      </c>
      <c r="D319" s="279">
        <v>6885.6500000000005</v>
      </c>
      <c r="E319" s="279">
        <v>6791.3000000000011</v>
      </c>
      <c r="F319" s="279">
        <v>6730.6500000000005</v>
      </c>
      <c r="G319" s="279">
        <v>6636.3000000000011</v>
      </c>
      <c r="H319" s="279">
        <v>6946.3000000000011</v>
      </c>
      <c r="I319" s="279">
        <v>7040.6500000000015</v>
      </c>
      <c r="J319" s="279">
        <v>7101.3000000000011</v>
      </c>
      <c r="K319" s="277">
        <v>6980</v>
      </c>
      <c r="L319" s="277">
        <v>6825</v>
      </c>
      <c r="M319" s="277">
        <v>5.4847200000000003</v>
      </c>
    </row>
    <row r="320" spans="1:13">
      <c r="A320" s="268">
        <v>310</v>
      </c>
      <c r="B320" s="277" t="s">
        <v>458</v>
      </c>
      <c r="C320" s="278">
        <v>836.7</v>
      </c>
      <c r="D320" s="279">
        <v>833.35</v>
      </c>
      <c r="E320" s="279">
        <v>818.95</v>
      </c>
      <c r="F320" s="279">
        <v>801.2</v>
      </c>
      <c r="G320" s="279">
        <v>786.80000000000007</v>
      </c>
      <c r="H320" s="279">
        <v>851.1</v>
      </c>
      <c r="I320" s="279">
        <v>865.49999999999989</v>
      </c>
      <c r="J320" s="279">
        <v>883.25</v>
      </c>
      <c r="K320" s="277">
        <v>847.75</v>
      </c>
      <c r="L320" s="277">
        <v>815.6</v>
      </c>
      <c r="M320" s="277">
        <v>0.11045000000000001</v>
      </c>
    </row>
    <row r="321" spans="1:13">
      <c r="A321" s="268">
        <v>311</v>
      </c>
      <c r="B321" s="277" t="s">
        <v>143</v>
      </c>
      <c r="C321" s="278">
        <v>514.25</v>
      </c>
      <c r="D321" s="279">
        <v>513.98333333333335</v>
      </c>
      <c r="E321" s="279">
        <v>511.01666666666665</v>
      </c>
      <c r="F321" s="279">
        <v>507.7833333333333</v>
      </c>
      <c r="G321" s="279">
        <v>504.81666666666661</v>
      </c>
      <c r="H321" s="279">
        <v>517.2166666666667</v>
      </c>
      <c r="I321" s="279">
        <v>520.18333333333339</v>
      </c>
      <c r="J321" s="279">
        <v>523.41666666666674</v>
      </c>
      <c r="K321" s="277">
        <v>516.95000000000005</v>
      </c>
      <c r="L321" s="277">
        <v>510.75</v>
      </c>
      <c r="M321" s="277">
        <v>5.8794599999999999</v>
      </c>
    </row>
    <row r="322" spans="1:13">
      <c r="A322" s="268">
        <v>312</v>
      </c>
      <c r="B322" s="277" t="s">
        <v>472</v>
      </c>
      <c r="C322" s="278">
        <v>1761.65</v>
      </c>
      <c r="D322" s="279">
        <v>1770.8833333333332</v>
      </c>
      <c r="E322" s="279">
        <v>1739.7666666666664</v>
      </c>
      <c r="F322" s="279">
        <v>1717.8833333333332</v>
      </c>
      <c r="G322" s="279">
        <v>1686.7666666666664</v>
      </c>
      <c r="H322" s="279">
        <v>1792.7666666666664</v>
      </c>
      <c r="I322" s="279">
        <v>1823.8833333333332</v>
      </c>
      <c r="J322" s="279">
        <v>1845.7666666666664</v>
      </c>
      <c r="K322" s="277">
        <v>1802</v>
      </c>
      <c r="L322" s="277">
        <v>1749</v>
      </c>
      <c r="M322" s="277">
        <v>3.1657999999999999</v>
      </c>
    </row>
    <row r="323" spans="1:13">
      <c r="A323" s="268">
        <v>313</v>
      </c>
      <c r="B323" s="277" t="s">
        <v>468</v>
      </c>
      <c r="C323" s="278">
        <v>1872.95</v>
      </c>
      <c r="D323" s="279">
        <v>1879.8499999999997</v>
      </c>
      <c r="E323" s="279">
        <v>1845.6999999999994</v>
      </c>
      <c r="F323" s="279">
        <v>1818.4499999999996</v>
      </c>
      <c r="G323" s="279">
        <v>1784.2999999999993</v>
      </c>
      <c r="H323" s="279">
        <v>1907.0999999999995</v>
      </c>
      <c r="I323" s="279">
        <v>1941.2499999999995</v>
      </c>
      <c r="J323" s="279">
        <v>1968.4999999999995</v>
      </c>
      <c r="K323" s="277">
        <v>1914</v>
      </c>
      <c r="L323" s="277">
        <v>1852.6</v>
      </c>
      <c r="M323" s="277">
        <v>0.58282999999999996</v>
      </c>
    </row>
    <row r="324" spans="1:13">
      <c r="A324" s="268">
        <v>314</v>
      </c>
      <c r="B324" s="277" t="s">
        <v>144</v>
      </c>
      <c r="C324" s="278">
        <v>586.6</v>
      </c>
      <c r="D324" s="279">
        <v>585.61666666666667</v>
      </c>
      <c r="E324" s="279">
        <v>582.08333333333337</v>
      </c>
      <c r="F324" s="279">
        <v>577.56666666666672</v>
      </c>
      <c r="G324" s="279">
        <v>574.03333333333342</v>
      </c>
      <c r="H324" s="279">
        <v>590.13333333333333</v>
      </c>
      <c r="I324" s="279">
        <v>593.66666666666663</v>
      </c>
      <c r="J324" s="279">
        <v>598.18333333333328</v>
      </c>
      <c r="K324" s="277">
        <v>589.15</v>
      </c>
      <c r="L324" s="277">
        <v>581.1</v>
      </c>
      <c r="M324" s="277">
        <v>2.8148300000000002</v>
      </c>
    </row>
    <row r="325" spans="1:13">
      <c r="A325" s="268">
        <v>315</v>
      </c>
      <c r="B325" s="277" t="s">
        <v>145</v>
      </c>
      <c r="C325" s="278">
        <v>826.55</v>
      </c>
      <c r="D325" s="279">
        <v>822.88333333333321</v>
      </c>
      <c r="E325" s="279">
        <v>815.86666666666645</v>
      </c>
      <c r="F325" s="279">
        <v>805.18333333333328</v>
      </c>
      <c r="G325" s="279">
        <v>798.16666666666652</v>
      </c>
      <c r="H325" s="279">
        <v>833.56666666666638</v>
      </c>
      <c r="I325" s="279">
        <v>840.58333333333326</v>
      </c>
      <c r="J325" s="279">
        <v>851.26666666666631</v>
      </c>
      <c r="K325" s="277">
        <v>829.9</v>
      </c>
      <c r="L325" s="277">
        <v>812.2</v>
      </c>
      <c r="M325" s="277">
        <v>4.2915000000000001</v>
      </c>
    </row>
    <row r="326" spans="1:13">
      <c r="A326" s="268">
        <v>316</v>
      </c>
      <c r="B326" s="277" t="s">
        <v>465</v>
      </c>
      <c r="C326" s="278">
        <v>165.65</v>
      </c>
      <c r="D326" s="279">
        <v>164.88333333333335</v>
      </c>
      <c r="E326" s="279">
        <v>162.06666666666672</v>
      </c>
      <c r="F326" s="279">
        <v>158.48333333333338</v>
      </c>
      <c r="G326" s="279">
        <v>155.66666666666674</v>
      </c>
      <c r="H326" s="279">
        <v>168.4666666666667</v>
      </c>
      <c r="I326" s="279">
        <v>171.28333333333336</v>
      </c>
      <c r="J326" s="279">
        <v>174.86666666666667</v>
      </c>
      <c r="K326" s="277">
        <v>167.7</v>
      </c>
      <c r="L326" s="277">
        <v>161.30000000000001</v>
      </c>
      <c r="M326" s="277">
        <v>0.26096999999999998</v>
      </c>
    </row>
    <row r="327" spans="1:13">
      <c r="A327" s="268">
        <v>317</v>
      </c>
      <c r="B327" s="277" t="s">
        <v>1975</v>
      </c>
      <c r="C327" s="278">
        <v>179.4</v>
      </c>
      <c r="D327" s="279">
        <v>178.54999999999998</v>
      </c>
      <c r="E327" s="279">
        <v>175.84999999999997</v>
      </c>
      <c r="F327" s="279">
        <v>172.29999999999998</v>
      </c>
      <c r="G327" s="279">
        <v>169.59999999999997</v>
      </c>
      <c r="H327" s="279">
        <v>182.09999999999997</v>
      </c>
      <c r="I327" s="279">
        <v>184.79999999999995</v>
      </c>
      <c r="J327" s="279">
        <v>188.34999999999997</v>
      </c>
      <c r="K327" s="277">
        <v>181.25</v>
      </c>
      <c r="L327" s="277">
        <v>175</v>
      </c>
      <c r="M327" s="277">
        <v>6.2305900000000003</v>
      </c>
    </row>
    <row r="328" spans="1:13">
      <c r="A328" s="268">
        <v>318</v>
      </c>
      <c r="B328" s="277" t="s">
        <v>469</v>
      </c>
      <c r="C328" s="278">
        <v>67.55</v>
      </c>
      <c r="D328" s="279">
        <v>67.483333333333334</v>
      </c>
      <c r="E328" s="279">
        <v>67.066666666666663</v>
      </c>
      <c r="F328" s="279">
        <v>66.583333333333329</v>
      </c>
      <c r="G328" s="279">
        <v>66.166666666666657</v>
      </c>
      <c r="H328" s="279">
        <v>67.966666666666669</v>
      </c>
      <c r="I328" s="279">
        <v>68.383333333333326</v>
      </c>
      <c r="J328" s="279">
        <v>68.866666666666674</v>
      </c>
      <c r="K328" s="277">
        <v>67.900000000000006</v>
      </c>
      <c r="L328" s="277">
        <v>67</v>
      </c>
      <c r="M328" s="277">
        <v>1.07222</v>
      </c>
    </row>
    <row r="329" spans="1:13">
      <c r="A329" s="268">
        <v>319</v>
      </c>
      <c r="B329" s="277" t="s">
        <v>470</v>
      </c>
      <c r="C329" s="278">
        <v>323.55</v>
      </c>
      <c r="D329" s="279">
        <v>325.34999999999997</v>
      </c>
      <c r="E329" s="279">
        <v>318.19999999999993</v>
      </c>
      <c r="F329" s="279">
        <v>312.84999999999997</v>
      </c>
      <c r="G329" s="279">
        <v>305.69999999999993</v>
      </c>
      <c r="H329" s="279">
        <v>330.69999999999993</v>
      </c>
      <c r="I329" s="279">
        <v>337.84999999999991</v>
      </c>
      <c r="J329" s="279">
        <v>343.19999999999993</v>
      </c>
      <c r="K329" s="277">
        <v>332.5</v>
      </c>
      <c r="L329" s="277">
        <v>320</v>
      </c>
      <c r="M329" s="277">
        <v>0.64683000000000002</v>
      </c>
    </row>
    <row r="330" spans="1:13">
      <c r="A330" s="268">
        <v>320</v>
      </c>
      <c r="B330" s="277" t="s">
        <v>146</v>
      </c>
      <c r="C330" s="278">
        <v>1341.75</v>
      </c>
      <c r="D330" s="279">
        <v>1328.25</v>
      </c>
      <c r="E330" s="279">
        <v>1306.5</v>
      </c>
      <c r="F330" s="279">
        <v>1271.25</v>
      </c>
      <c r="G330" s="279">
        <v>1249.5</v>
      </c>
      <c r="H330" s="279">
        <v>1363.5</v>
      </c>
      <c r="I330" s="279">
        <v>1385.25</v>
      </c>
      <c r="J330" s="279">
        <v>1420.5</v>
      </c>
      <c r="K330" s="277">
        <v>1350</v>
      </c>
      <c r="L330" s="277">
        <v>1293</v>
      </c>
      <c r="M330" s="277">
        <v>39.110880000000002</v>
      </c>
    </row>
    <row r="331" spans="1:13">
      <c r="A331" s="268">
        <v>321</v>
      </c>
      <c r="B331" s="277" t="s">
        <v>459</v>
      </c>
      <c r="C331" s="278">
        <v>16.3</v>
      </c>
      <c r="D331" s="279">
        <v>16.333333333333332</v>
      </c>
      <c r="E331" s="279">
        <v>16.166666666666664</v>
      </c>
      <c r="F331" s="279">
        <v>16.033333333333331</v>
      </c>
      <c r="G331" s="279">
        <v>15.866666666666664</v>
      </c>
      <c r="H331" s="279">
        <v>16.466666666666665</v>
      </c>
      <c r="I331" s="279">
        <v>16.633333333333329</v>
      </c>
      <c r="J331" s="279">
        <v>16.766666666666666</v>
      </c>
      <c r="K331" s="277">
        <v>16.5</v>
      </c>
      <c r="L331" s="277">
        <v>16.2</v>
      </c>
      <c r="M331" s="277">
        <v>3.1708799999999999</v>
      </c>
    </row>
    <row r="332" spans="1:13">
      <c r="A332" s="268">
        <v>322</v>
      </c>
      <c r="B332" s="277" t="s">
        <v>460</v>
      </c>
      <c r="C332" s="278">
        <v>136.30000000000001</v>
      </c>
      <c r="D332" s="279">
        <v>135.43333333333334</v>
      </c>
      <c r="E332" s="279">
        <v>133.91666666666669</v>
      </c>
      <c r="F332" s="279">
        <v>131.53333333333336</v>
      </c>
      <c r="G332" s="279">
        <v>130.01666666666671</v>
      </c>
      <c r="H332" s="279">
        <v>137.81666666666666</v>
      </c>
      <c r="I332" s="279">
        <v>139.33333333333331</v>
      </c>
      <c r="J332" s="279">
        <v>141.71666666666664</v>
      </c>
      <c r="K332" s="277">
        <v>136.94999999999999</v>
      </c>
      <c r="L332" s="277">
        <v>133.05000000000001</v>
      </c>
      <c r="M332" s="277">
        <v>1.6726799999999999</v>
      </c>
    </row>
    <row r="333" spans="1:13">
      <c r="A333" s="268">
        <v>323</v>
      </c>
      <c r="B333" s="277" t="s">
        <v>147</v>
      </c>
      <c r="C333" s="278">
        <v>107.55</v>
      </c>
      <c r="D333" s="279">
        <v>106.89999999999999</v>
      </c>
      <c r="E333" s="279">
        <v>105.59999999999998</v>
      </c>
      <c r="F333" s="279">
        <v>103.64999999999999</v>
      </c>
      <c r="G333" s="279">
        <v>102.34999999999998</v>
      </c>
      <c r="H333" s="279">
        <v>108.84999999999998</v>
      </c>
      <c r="I333" s="279">
        <v>110.14999999999999</v>
      </c>
      <c r="J333" s="279">
        <v>112.09999999999998</v>
      </c>
      <c r="K333" s="277">
        <v>108.2</v>
      </c>
      <c r="L333" s="277">
        <v>104.95</v>
      </c>
      <c r="M333" s="277">
        <v>138.26158000000001</v>
      </c>
    </row>
    <row r="334" spans="1:13">
      <c r="A334" s="268">
        <v>324</v>
      </c>
      <c r="B334" s="277" t="s">
        <v>471</v>
      </c>
      <c r="C334" s="278">
        <v>580.54999999999995</v>
      </c>
      <c r="D334" s="279">
        <v>585.51666666666665</v>
      </c>
      <c r="E334" s="279">
        <v>572.0333333333333</v>
      </c>
      <c r="F334" s="279">
        <v>563.51666666666665</v>
      </c>
      <c r="G334" s="279">
        <v>550.0333333333333</v>
      </c>
      <c r="H334" s="279">
        <v>594.0333333333333</v>
      </c>
      <c r="I334" s="279">
        <v>607.51666666666665</v>
      </c>
      <c r="J334" s="279">
        <v>616.0333333333333</v>
      </c>
      <c r="K334" s="277">
        <v>599</v>
      </c>
      <c r="L334" s="277">
        <v>577</v>
      </c>
      <c r="M334" s="277">
        <v>0.19291</v>
      </c>
    </row>
    <row r="335" spans="1:13">
      <c r="A335" s="268">
        <v>325</v>
      </c>
      <c r="B335" s="277" t="s">
        <v>268</v>
      </c>
      <c r="C335" s="278">
        <v>1301.9000000000001</v>
      </c>
      <c r="D335" s="279">
        <v>1317.1666666666667</v>
      </c>
      <c r="E335" s="279">
        <v>1284.3333333333335</v>
      </c>
      <c r="F335" s="279">
        <v>1266.7666666666667</v>
      </c>
      <c r="G335" s="279">
        <v>1233.9333333333334</v>
      </c>
      <c r="H335" s="279">
        <v>1334.7333333333336</v>
      </c>
      <c r="I335" s="279">
        <v>1367.5666666666671</v>
      </c>
      <c r="J335" s="279">
        <v>1385.1333333333337</v>
      </c>
      <c r="K335" s="277">
        <v>1350</v>
      </c>
      <c r="L335" s="277">
        <v>1299.5999999999999</v>
      </c>
      <c r="M335" s="277">
        <v>5.7909199999999998</v>
      </c>
    </row>
    <row r="336" spans="1:13">
      <c r="A336" s="268">
        <v>326</v>
      </c>
      <c r="B336" s="277" t="s">
        <v>148</v>
      </c>
      <c r="C336" s="278">
        <v>60009.85</v>
      </c>
      <c r="D336" s="279">
        <v>59403.283333333333</v>
      </c>
      <c r="E336" s="279">
        <v>58706.566666666666</v>
      </c>
      <c r="F336" s="279">
        <v>57403.283333333333</v>
      </c>
      <c r="G336" s="279">
        <v>56706.566666666666</v>
      </c>
      <c r="H336" s="279">
        <v>60706.566666666666</v>
      </c>
      <c r="I336" s="279">
        <v>61403.283333333326</v>
      </c>
      <c r="J336" s="279">
        <v>62706.566666666666</v>
      </c>
      <c r="K336" s="277">
        <v>60100</v>
      </c>
      <c r="L336" s="277">
        <v>58100</v>
      </c>
      <c r="M336" s="277">
        <v>0.21961</v>
      </c>
    </row>
    <row r="337" spans="1:13">
      <c r="A337" s="268">
        <v>327</v>
      </c>
      <c r="B337" s="277" t="s">
        <v>267</v>
      </c>
      <c r="C337" s="278">
        <v>26.1</v>
      </c>
      <c r="D337" s="279">
        <v>26.083333333333332</v>
      </c>
      <c r="E337" s="279">
        <v>25.766666666666666</v>
      </c>
      <c r="F337" s="279">
        <v>25.433333333333334</v>
      </c>
      <c r="G337" s="279">
        <v>25.116666666666667</v>
      </c>
      <c r="H337" s="279">
        <v>26.416666666666664</v>
      </c>
      <c r="I337" s="279">
        <v>26.733333333333334</v>
      </c>
      <c r="J337" s="279">
        <v>27.066666666666663</v>
      </c>
      <c r="K337" s="277">
        <v>26.4</v>
      </c>
      <c r="L337" s="277">
        <v>25.75</v>
      </c>
      <c r="M337" s="277">
        <v>4.2541000000000002</v>
      </c>
    </row>
    <row r="338" spans="1:13">
      <c r="A338" s="268">
        <v>328</v>
      </c>
      <c r="B338" s="277" t="s">
        <v>149</v>
      </c>
      <c r="C338" s="278">
        <v>1221.8499999999999</v>
      </c>
      <c r="D338" s="279">
        <v>1210.9666666666665</v>
      </c>
      <c r="E338" s="279">
        <v>1192.9333333333329</v>
      </c>
      <c r="F338" s="279">
        <v>1164.0166666666664</v>
      </c>
      <c r="G338" s="279">
        <v>1145.9833333333329</v>
      </c>
      <c r="H338" s="279">
        <v>1239.883333333333</v>
      </c>
      <c r="I338" s="279">
        <v>1257.9166666666663</v>
      </c>
      <c r="J338" s="279">
        <v>1286.833333333333</v>
      </c>
      <c r="K338" s="277">
        <v>1229</v>
      </c>
      <c r="L338" s="277">
        <v>1182.05</v>
      </c>
      <c r="M338" s="277">
        <v>23.833179999999999</v>
      </c>
    </row>
    <row r="339" spans="1:13">
      <c r="A339" s="268">
        <v>329</v>
      </c>
      <c r="B339" s="277" t="s">
        <v>3161</v>
      </c>
      <c r="C339" s="278">
        <v>272.89999999999998</v>
      </c>
      <c r="D339" s="279">
        <v>271.73333333333329</v>
      </c>
      <c r="E339" s="279">
        <v>269.76666666666659</v>
      </c>
      <c r="F339" s="279">
        <v>266.63333333333333</v>
      </c>
      <c r="G339" s="279">
        <v>264.66666666666663</v>
      </c>
      <c r="H339" s="279">
        <v>274.86666666666656</v>
      </c>
      <c r="I339" s="279">
        <v>276.83333333333326</v>
      </c>
      <c r="J339" s="279">
        <v>279.96666666666653</v>
      </c>
      <c r="K339" s="277">
        <v>273.7</v>
      </c>
      <c r="L339" s="277">
        <v>268.60000000000002</v>
      </c>
      <c r="M339" s="277">
        <v>2.6772100000000001</v>
      </c>
    </row>
    <row r="340" spans="1:13">
      <c r="A340" s="268">
        <v>330</v>
      </c>
      <c r="B340" s="277" t="s">
        <v>269</v>
      </c>
      <c r="C340" s="278">
        <v>917.2</v>
      </c>
      <c r="D340" s="279">
        <v>903.66666666666663</v>
      </c>
      <c r="E340" s="279">
        <v>882.5333333333333</v>
      </c>
      <c r="F340" s="279">
        <v>847.86666666666667</v>
      </c>
      <c r="G340" s="279">
        <v>826.73333333333335</v>
      </c>
      <c r="H340" s="279">
        <v>938.33333333333326</v>
      </c>
      <c r="I340" s="279">
        <v>959.4666666666667</v>
      </c>
      <c r="J340" s="279">
        <v>994.13333333333321</v>
      </c>
      <c r="K340" s="277">
        <v>924.8</v>
      </c>
      <c r="L340" s="277">
        <v>869</v>
      </c>
      <c r="M340" s="277">
        <v>4.2886699999999998</v>
      </c>
    </row>
    <row r="341" spans="1:13">
      <c r="A341" s="268">
        <v>331</v>
      </c>
      <c r="B341" s="277" t="s">
        <v>150</v>
      </c>
      <c r="C341" s="278">
        <v>31.4</v>
      </c>
      <c r="D341" s="279">
        <v>31.099999999999998</v>
      </c>
      <c r="E341" s="279">
        <v>30.699999999999996</v>
      </c>
      <c r="F341" s="279">
        <v>29.999999999999996</v>
      </c>
      <c r="G341" s="279">
        <v>29.599999999999994</v>
      </c>
      <c r="H341" s="279">
        <v>31.799999999999997</v>
      </c>
      <c r="I341" s="279">
        <v>32.199999999999996</v>
      </c>
      <c r="J341" s="279">
        <v>32.9</v>
      </c>
      <c r="K341" s="277">
        <v>31.5</v>
      </c>
      <c r="L341" s="277">
        <v>30.4</v>
      </c>
      <c r="M341" s="277">
        <v>117.41287</v>
      </c>
    </row>
    <row r="342" spans="1:13">
      <c r="A342" s="268">
        <v>332</v>
      </c>
      <c r="B342" s="277" t="s">
        <v>261</v>
      </c>
      <c r="C342" s="278">
        <v>3476.2</v>
      </c>
      <c r="D342" s="279">
        <v>3523.3833333333332</v>
      </c>
      <c r="E342" s="279">
        <v>3414.0166666666664</v>
      </c>
      <c r="F342" s="279">
        <v>3351.833333333333</v>
      </c>
      <c r="G342" s="279">
        <v>3242.4666666666662</v>
      </c>
      <c r="H342" s="279">
        <v>3585.5666666666666</v>
      </c>
      <c r="I342" s="279">
        <v>3694.9333333333334</v>
      </c>
      <c r="J342" s="279">
        <v>3757.1166666666668</v>
      </c>
      <c r="K342" s="277">
        <v>3632.75</v>
      </c>
      <c r="L342" s="277">
        <v>3461.2</v>
      </c>
      <c r="M342" s="277">
        <v>4.8545999999999996</v>
      </c>
    </row>
    <row r="343" spans="1:13">
      <c r="A343" s="268">
        <v>333</v>
      </c>
      <c r="B343" s="277" t="s">
        <v>478</v>
      </c>
      <c r="C343" s="278">
        <v>2035.95</v>
      </c>
      <c r="D343" s="279">
        <v>2051.9166666666665</v>
      </c>
      <c r="E343" s="279">
        <v>2010.0333333333328</v>
      </c>
      <c r="F343" s="279">
        <v>1984.1166666666663</v>
      </c>
      <c r="G343" s="279">
        <v>1942.2333333333327</v>
      </c>
      <c r="H343" s="279">
        <v>2077.833333333333</v>
      </c>
      <c r="I343" s="279">
        <v>2119.7166666666672</v>
      </c>
      <c r="J343" s="279">
        <v>2145.6333333333332</v>
      </c>
      <c r="K343" s="277">
        <v>2093.8000000000002</v>
      </c>
      <c r="L343" s="277">
        <v>2026</v>
      </c>
      <c r="M343" s="277">
        <v>0.66471999999999998</v>
      </c>
    </row>
    <row r="344" spans="1:13">
      <c r="A344" s="268">
        <v>334</v>
      </c>
      <c r="B344" s="277" t="s">
        <v>151</v>
      </c>
      <c r="C344" s="278">
        <v>22.6</v>
      </c>
      <c r="D344" s="279">
        <v>22.616666666666664</v>
      </c>
      <c r="E344" s="279">
        <v>22.383333333333326</v>
      </c>
      <c r="F344" s="279">
        <v>22.166666666666661</v>
      </c>
      <c r="G344" s="279">
        <v>21.933333333333323</v>
      </c>
      <c r="H344" s="279">
        <v>22.833333333333329</v>
      </c>
      <c r="I344" s="279">
        <v>23.06666666666667</v>
      </c>
      <c r="J344" s="279">
        <v>23.283333333333331</v>
      </c>
      <c r="K344" s="277">
        <v>22.85</v>
      </c>
      <c r="L344" s="277">
        <v>22.4</v>
      </c>
      <c r="M344" s="277">
        <v>24.425129999999999</v>
      </c>
    </row>
    <row r="345" spans="1:13">
      <c r="A345" s="268">
        <v>335</v>
      </c>
      <c r="B345" s="277" t="s">
        <v>477</v>
      </c>
      <c r="C345" s="278">
        <v>52.3</v>
      </c>
      <c r="D345" s="279">
        <v>52.716666666666669</v>
      </c>
      <c r="E345" s="279">
        <v>51.583333333333336</v>
      </c>
      <c r="F345" s="279">
        <v>50.866666666666667</v>
      </c>
      <c r="G345" s="279">
        <v>49.733333333333334</v>
      </c>
      <c r="H345" s="279">
        <v>53.433333333333337</v>
      </c>
      <c r="I345" s="279">
        <v>54.566666666666663</v>
      </c>
      <c r="J345" s="279">
        <v>55.283333333333339</v>
      </c>
      <c r="K345" s="277">
        <v>53.85</v>
      </c>
      <c r="L345" s="277">
        <v>52</v>
      </c>
      <c r="M345" s="277">
        <v>2.2289500000000002</v>
      </c>
    </row>
    <row r="346" spans="1:13">
      <c r="A346" s="268">
        <v>336</v>
      </c>
      <c r="B346" s="277" t="s">
        <v>152</v>
      </c>
      <c r="C346" s="278">
        <v>33.15</v>
      </c>
      <c r="D346" s="279">
        <v>33.083333333333336</v>
      </c>
      <c r="E346" s="279">
        <v>32.56666666666667</v>
      </c>
      <c r="F346" s="279">
        <v>31.983333333333334</v>
      </c>
      <c r="G346" s="279">
        <v>31.466666666666669</v>
      </c>
      <c r="H346" s="279">
        <v>33.666666666666671</v>
      </c>
      <c r="I346" s="279">
        <v>34.183333333333337</v>
      </c>
      <c r="J346" s="279">
        <v>34.766666666666673</v>
      </c>
      <c r="K346" s="277">
        <v>33.6</v>
      </c>
      <c r="L346" s="277">
        <v>32.5</v>
      </c>
      <c r="M346" s="277">
        <v>69.760260000000002</v>
      </c>
    </row>
    <row r="347" spans="1:13">
      <c r="A347" s="268">
        <v>337</v>
      </c>
      <c r="B347" s="277" t="s">
        <v>473</v>
      </c>
      <c r="C347" s="278">
        <v>523.4</v>
      </c>
      <c r="D347" s="279">
        <v>530.16666666666663</v>
      </c>
      <c r="E347" s="279">
        <v>513.43333333333328</v>
      </c>
      <c r="F347" s="279">
        <v>503.4666666666667</v>
      </c>
      <c r="G347" s="279">
        <v>486.73333333333335</v>
      </c>
      <c r="H347" s="279">
        <v>540.13333333333321</v>
      </c>
      <c r="I347" s="279">
        <v>556.86666666666656</v>
      </c>
      <c r="J347" s="279">
        <v>566.83333333333314</v>
      </c>
      <c r="K347" s="277">
        <v>546.9</v>
      </c>
      <c r="L347" s="277">
        <v>520.20000000000005</v>
      </c>
      <c r="M347" s="277">
        <v>1.6777599999999999</v>
      </c>
    </row>
    <row r="348" spans="1:13">
      <c r="A348" s="268">
        <v>338</v>
      </c>
      <c r="B348" s="277" t="s">
        <v>153</v>
      </c>
      <c r="C348" s="278">
        <v>16093.15</v>
      </c>
      <c r="D348" s="279">
        <v>15898.733333333332</v>
      </c>
      <c r="E348" s="279">
        <v>15619.466666666664</v>
      </c>
      <c r="F348" s="279">
        <v>15145.783333333331</v>
      </c>
      <c r="G348" s="279">
        <v>14866.516666666663</v>
      </c>
      <c r="H348" s="279">
        <v>16372.416666666664</v>
      </c>
      <c r="I348" s="279">
        <v>16651.683333333331</v>
      </c>
      <c r="J348" s="279">
        <v>17125.366666666665</v>
      </c>
      <c r="K348" s="277">
        <v>16178</v>
      </c>
      <c r="L348" s="277">
        <v>15425.05</v>
      </c>
      <c r="M348" s="277">
        <v>1.82795</v>
      </c>
    </row>
    <row r="349" spans="1:13">
      <c r="A349" s="268">
        <v>339</v>
      </c>
      <c r="B349" s="277" t="s">
        <v>476</v>
      </c>
      <c r="C349" s="278">
        <v>31.35</v>
      </c>
      <c r="D349" s="279">
        <v>31.366666666666664</v>
      </c>
      <c r="E349" s="279">
        <v>31.033333333333328</v>
      </c>
      <c r="F349" s="279">
        <v>30.716666666666665</v>
      </c>
      <c r="G349" s="279">
        <v>30.383333333333329</v>
      </c>
      <c r="H349" s="279">
        <v>31.683333333333326</v>
      </c>
      <c r="I349" s="279">
        <v>32.016666666666666</v>
      </c>
      <c r="J349" s="279">
        <v>32.333333333333329</v>
      </c>
      <c r="K349" s="277">
        <v>31.7</v>
      </c>
      <c r="L349" s="277">
        <v>31.05</v>
      </c>
      <c r="M349" s="277">
        <v>3.10182</v>
      </c>
    </row>
    <row r="350" spans="1:13">
      <c r="A350" s="268">
        <v>340</v>
      </c>
      <c r="B350" s="277" t="s">
        <v>475</v>
      </c>
      <c r="C350" s="278">
        <v>336.85</v>
      </c>
      <c r="D350" s="279">
        <v>338.3</v>
      </c>
      <c r="E350" s="279">
        <v>333.1</v>
      </c>
      <c r="F350" s="279">
        <v>329.35</v>
      </c>
      <c r="G350" s="279">
        <v>324.15000000000003</v>
      </c>
      <c r="H350" s="279">
        <v>342.05</v>
      </c>
      <c r="I350" s="279">
        <v>347.24999999999994</v>
      </c>
      <c r="J350" s="279">
        <v>351</v>
      </c>
      <c r="K350" s="277">
        <v>343.5</v>
      </c>
      <c r="L350" s="277">
        <v>334.55</v>
      </c>
      <c r="M350" s="277">
        <v>0.46610000000000001</v>
      </c>
    </row>
    <row r="351" spans="1:13">
      <c r="A351" s="268">
        <v>341</v>
      </c>
      <c r="B351" s="277" t="s">
        <v>270</v>
      </c>
      <c r="C351" s="278">
        <v>20</v>
      </c>
      <c r="D351" s="279">
        <v>20</v>
      </c>
      <c r="E351" s="279">
        <v>19.899999999999999</v>
      </c>
      <c r="F351" s="279">
        <v>19.799999999999997</v>
      </c>
      <c r="G351" s="279">
        <v>19.699999999999996</v>
      </c>
      <c r="H351" s="279">
        <v>20.100000000000001</v>
      </c>
      <c r="I351" s="279">
        <v>20.200000000000003</v>
      </c>
      <c r="J351" s="279">
        <v>20.300000000000004</v>
      </c>
      <c r="K351" s="277">
        <v>20.100000000000001</v>
      </c>
      <c r="L351" s="277">
        <v>19.899999999999999</v>
      </c>
      <c r="M351" s="277">
        <v>13.76727</v>
      </c>
    </row>
    <row r="352" spans="1:13">
      <c r="A352" s="268">
        <v>342</v>
      </c>
      <c r="B352" s="277" t="s">
        <v>283</v>
      </c>
      <c r="C352" s="278">
        <v>106.45</v>
      </c>
      <c r="D352" s="279">
        <v>105.08333333333333</v>
      </c>
      <c r="E352" s="279">
        <v>101.96666666666665</v>
      </c>
      <c r="F352" s="279">
        <v>97.48333333333332</v>
      </c>
      <c r="G352" s="279">
        <v>94.366666666666646</v>
      </c>
      <c r="H352" s="279">
        <v>109.56666666666666</v>
      </c>
      <c r="I352" s="279">
        <v>112.68333333333334</v>
      </c>
      <c r="J352" s="279">
        <v>117.16666666666667</v>
      </c>
      <c r="K352" s="277">
        <v>108.2</v>
      </c>
      <c r="L352" s="277">
        <v>100.6</v>
      </c>
      <c r="M352" s="277">
        <v>2.9393400000000001</v>
      </c>
    </row>
    <row r="353" spans="1:13">
      <c r="A353" s="268">
        <v>343</v>
      </c>
      <c r="B353" s="277" t="s">
        <v>479</v>
      </c>
      <c r="C353" s="278">
        <v>1310.5999999999999</v>
      </c>
      <c r="D353" s="279">
        <v>1316.6666666666667</v>
      </c>
      <c r="E353" s="279">
        <v>1303.1833333333334</v>
      </c>
      <c r="F353" s="279">
        <v>1295.7666666666667</v>
      </c>
      <c r="G353" s="279">
        <v>1282.2833333333333</v>
      </c>
      <c r="H353" s="279">
        <v>1324.0833333333335</v>
      </c>
      <c r="I353" s="279">
        <v>1337.5666666666666</v>
      </c>
      <c r="J353" s="279">
        <v>1344.9833333333336</v>
      </c>
      <c r="K353" s="277">
        <v>1330.15</v>
      </c>
      <c r="L353" s="277">
        <v>1309.25</v>
      </c>
      <c r="M353" s="277">
        <v>6.6180000000000003E-2</v>
      </c>
    </row>
    <row r="354" spans="1:13">
      <c r="A354" s="268">
        <v>344</v>
      </c>
      <c r="B354" s="277" t="s">
        <v>474</v>
      </c>
      <c r="C354" s="278">
        <v>49.9</v>
      </c>
      <c r="D354" s="279">
        <v>50.233333333333327</v>
      </c>
      <c r="E354" s="279">
        <v>49.466666666666654</v>
      </c>
      <c r="F354" s="279">
        <v>49.033333333333324</v>
      </c>
      <c r="G354" s="279">
        <v>48.266666666666652</v>
      </c>
      <c r="H354" s="279">
        <v>50.666666666666657</v>
      </c>
      <c r="I354" s="279">
        <v>51.433333333333323</v>
      </c>
      <c r="J354" s="279">
        <v>51.86666666666666</v>
      </c>
      <c r="K354" s="277">
        <v>51</v>
      </c>
      <c r="L354" s="277">
        <v>49.8</v>
      </c>
      <c r="M354" s="277">
        <v>3.2838699999999998</v>
      </c>
    </row>
    <row r="355" spans="1:13">
      <c r="A355" s="268">
        <v>345</v>
      </c>
      <c r="B355" s="277" t="s">
        <v>155</v>
      </c>
      <c r="C355" s="278">
        <v>84.55</v>
      </c>
      <c r="D355" s="279">
        <v>84</v>
      </c>
      <c r="E355" s="279">
        <v>83.2</v>
      </c>
      <c r="F355" s="279">
        <v>81.850000000000009</v>
      </c>
      <c r="G355" s="279">
        <v>81.050000000000011</v>
      </c>
      <c r="H355" s="279">
        <v>85.35</v>
      </c>
      <c r="I355" s="279">
        <v>86.15</v>
      </c>
      <c r="J355" s="279">
        <v>87.499999999999986</v>
      </c>
      <c r="K355" s="277">
        <v>84.8</v>
      </c>
      <c r="L355" s="277">
        <v>82.65</v>
      </c>
      <c r="M355" s="277">
        <v>45.742829999999998</v>
      </c>
    </row>
    <row r="356" spans="1:13">
      <c r="A356" s="268">
        <v>346</v>
      </c>
      <c r="B356" s="277" t="s">
        <v>156</v>
      </c>
      <c r="C356" s="278">
        <v>81.650000000000006</v>
      </c>
      <c r="D356" s="279">
        <v>81.766666666666666</v>
      </c>
      <c r="E356" s="279">
        <v>80.383333333333326</v>
      </c>
      <c r="F356" s="279">
        <v>79.11666666666666</v>
      </c>
      <c r="G356" s="279">
        <v>77.73333333333332</v>
      </c>
      <c r="H356" s="279">
        <v>83.033333333333331</v>
      </c>
      <c r="I356" s="279">
        <v>84.416666666666686</v>
      </c>
      <c r="J356" s="279">
        <v>85.683333333333337</v>
      </c>
      <c r="K356" s="277">
        <v>83.15</v>
      </c>
      <c r="L356" s="277">
        <v>80.5</v>
      </c>
      <c r="M356" s="277">
        <v>218.39955</v>
      </c>
    </row>
    <row r="357" spans="1:13">
      <c r="A357" s="268">
        <v>347</v>
      </c>
      <c r="B357" s="277" t="s">
        <v>271</v>
      </c>
      <c r="C357" s="278">
        <v>389.75</v>
      </c>
      <c r="D357" s="279">
        <v>393.18333333333334</v>
      </c>
      <c r="E357" s="279">
        <v>383.36666666666667</v>
      </c>
      <c r="F357" s="279">
        <v>376.98333333333335</v>
      </c>
      <c r="G357" s="279">
        <v>367.16666666666669</v>
      </c>
      <c r="H357" s="279">
        <v>399.56666666666666</v>
      </c>
      <c r="I357" s="279">
        <v>409.38333333333338</v>
      </c>
      <c r="J357" s="279">
        <v>415.76666666666665</v>
      </c>
      <c r="K357" s="277">
        <v>403</v>
      </c>
      <c r="L357" s="277">
        <v>386.8</v>
      </c>
      <c r="M357" s="277">
        <v>2.45668</v>
      </c>
    </row>
    <row r="358" spans="1:13">
      <c r="A358" s="268">
        <v>348</v>
      </c>
      <c r="B358" s="277" t="s">
        <v>272</v>
      </c>
      <c r="C358" s="278">
        <v>3302.75</v>
      </c>
      <c r="D358" s="279">
        <v>3312.5166666666664</v>
      </c>
      <c r="E358" s="279">
        <v>3280.0333333333328</v>
      </c>
      <c r="F358" s="279">
        <v>3257.3166666666666</v>
      </c>
      <c r="G358" s="279">
        <v>3224.833333333333</v>
      </c>
      <c r="H358" s="279">
        <v>3335.2333333333327</v>
      </c>
      <c r="I358" s="279">
        <v>3367.7166666666662</v>
      </c>
      <c r="J358" s="279">
        <v>3390.4333333333325</v>
      </c>
      <c r="K358" s="277">
        <v>3345</v>
      </c>
      <c r="L358" s="277">
        <v>3289.8</v>
      </c>
      <c r="M358" s="277">
        <v>1.12869</v>
      </c>
    </row>
    <row r="359" spans="1:13">
      <c r="A359" s="268">
        <v>349</v>
      </c>
      <c r="B359" s="277" t="s">
        <v>157</v>
      </c>
      <c r="C359" s="278">
        <v>89.15</v>
      </c>
      <c r="D359" s="279">
        <v>88.516666666666666</v>
      </c>
      <c r="E359" s="279">
        <v>87.433333333333337</v>
      </c>
      <c r="F359" s="279">
        <v>85.716666666666669</v>
      </c>
      <c r="G359" s="279">
        <v>84.63333333333334</v>
      </c>
      <c r="H359" s="279">
        <v>90.233333333333334</v>
      </c>
      <c r="I359" s="279">
        <v>91.316666666666677</v>
      </c>
      <c r="J359" s="279">
        <v>93.033333333333331</v>
      </c>
      <c r="K359" s="277">
        <v>89.6</v>
      </c>
      <c r="L359" s="277">
        <v>86.8</v>
      </c>
      <c r="M359" s="277">
        <v>9.2788900000000005</v>
      </c>
    </row>
    <row r="360" spans="1:13">
      <c r="A360" s="268">
        <v>350</v>
      </c>
      <c r="B360" s="277" t="s">
        <v>480</v>
      </c>
      <c r="C360" s="278">
        <v>66.75</v>
      </c>
      <c r="D360" s="279">
        <v>66.766666666666666</v>
      </c>
      <c r="E360" s="279">
        <v>65.383333333333326</v>
      </c>
      <c r="F360" s="279">
        <v>64.016666666666666</v>
      </c>
      <c r="G360" s="279">
        <v>62.633333333333326</v>
      </c>
      <c r="H360" s="279">
        <v>68.133333333333326</v>
      </c>
      <c r="I360" s="279">
        <v>69.51666666666668</v>
      </c>
      <c r="J360" s="279">
        <v>70.883333333333326</v>
      </c>
      <c r="K360" s="277">
        <v>68.150000000000006</v>
      </c>
      <c r="L360" s="277">
        <v>65.400000000000006</v>
      </c>
      <c r="M360" s="277">
        <v>0.69181999999999999</v>
      </c>
    </row>
    <row r="361" spans="1:13">
      <c r="A361" s="268">
        <v>351</v>
      </c>
      <c r="B361" s="277" t="s">
        <v>158</v>
      </c>
      <c r="C361" s="278">
        <v>69.3</v>
      </c>
      <c r="D361" s="279">
        <v>69.033333333333331</v>
      </c>
      <c r="E361" s="279">
        <v>67.61666666666666</v>
      </c>
      <c r="F361" s="279">
        <v>65.933333333333323</v>
      </c>
      <c r="G361" s="279">
        <v>64.516666666666652</v>
      </c>
      <c r="H361" s="279">
        <v>70.716666666666669</v>
      </c>
      <c r="I361" s="279">
        <v>72.133333333333354</v>
      </c>
      <c r="J361" s="279">
        <v>73.816666666666677</v>
      </c>
      <c r="K361" s="277">
        <v>70.45</v>
      </c>
      <c r="L361" s="277">
        <v>67.349999999999994</v>
      </c>
      <c r="M361" s="277">
        <v>259.87839000000002</v>
      </c>
    </row>
    <row r="362" spans="1:13">
      <c r="A362" s="268">
        <v>352</v>
      </c>
      <c r="B362" s="277" t="s">
        <v>481</v>
      </c>
      <c r="C362" s="278">
        <v>58.2</v>
      </c>
      <c r="D362" s="279">
        <v>58.400000000000006</v>
      </c>
      <c r="E362" s="279">
        <v>57.45000000000001</v>
      </c>
      <c r="F362" s="279">
        <v>56.7</v>
      </c>
      <c r="G362" s="279">
        <v>55.750000000000007</v>
      </c>
      <c r="H362" s="279">
        <v>59.150000000000013</v>
      </c>
      <c r="I362" s="279">
        <v>60.1</v>
      </c>
      <c r="J362" s="279">
        <v>60.850000000000016</v>
      </c>
      <c r="K362" s="277">
        <v>59.35</v>
      </c>
      <c r="L362" s="277">
        <v>57.65</v>
      </c>
      <c r="M362" s="277">
        <v>2.20425</v>
      </c>
    </row>
    <row r="363" spans="1:13">
      <c r="A363" s="268">
        <v>353</v>
      </c>
      <c r="B363" s="277" t="s">
        <v>482</v>
      </c>
      <c r="C363" s="278">
        <v>195.05</v>
      </c>
      <c r="D363" s="279">
        <v>196.01666666666665</v>
      </c>
      <c r="E363" s="279">
        <v>192.0333333333333</v>
      </c>
      <c r="F363" s="279">
        <v>189.01666666666665</v>
      </c>
      <c r="G363" s="279">
        <v>185.0333333333333</v>
      </c>
      <c r="H363" s="279">
        <v>199.0333333333333</v>
      </c>
      <c r="I363" s="279">
        <v>203.01666666666665</v>
      </c>
      <c r="J363" s="279">
        <v>206.0333333333333</v>
      </c>
      <c r="K363" s="277">
        <v>200</v>
      </c>
      <c r="L363" s="277">
        <v>193</v>
      </c>
      <c r="M363" s="277">
        <v>2.81515</v>
      </c>
    </row>
    <row r="364" spans="1:13">
      <c r="A364" s="268">
        <v>354</v>
      </c>
      <c r="B364" s="277" t="s">
        <v>483</v>
      </c>
      <c r="C364" s="278">
        <v>187.2</v>
      </c>
      <c r="D364" s="279">
        <v>188.16666666666666</v>
      </c>
      <c r="E364" s="279">
        <v>184.23333333333332</v>
      </c>
      <c r="F364" s="279">
        <v>181.26666666666665</v>
      </c>
      <c r="G364" s="279">
        <v>177.33333333333331</v>
      </c>
      <c r="H364" s="279">
        <v>191.13333333333333</v>
      </c>
      <c r="I364" s="279">
        <v>195.06666666666666</v>
      </c>
      <c r="J364" s="279">
        <v>198.03333333333333</v>
      </c>
      <c r="K364" s="277">
        <v>192.1</v>
      </c>
      <c r="L364" s="277">
        <v>185.2</v>
      </c>
      <c r="M364" s="277">
        <v>0.26469999999999999</v>
      </c>
    </row>
    <row r="365" spans="1:13">
      <c r="A365" s="268">
        <v>355</v>
      </c>
      <c r="B365" s="277" t="s">
        <v>159</v>
      </c>
      <c r="C365" s="278">
        <v>20826.25</v>
      </c>
      <c r="D365" s="279">
        <v>20747.55</v>
      </c>
      <c r="E365" s="279">
        <v>20515.149999999998</v>
      </c>
      <c r="F365" s="279">
        <v>20204.05</v>
      </c>
      <c r="G365" s="279">
        <v>19971.649999999998</v>
      </c>
      <c r="H365" s="279">
        <v>21058.649999999998</v>
      </c>
      <c r="I365" s="279">
        <v>21291.05</v>
      </c>
      <c r="J365" s="279">
        <v>21602.149999999998</v>
      </c>
      <c r="K365" s="277">
        <v>20979.95</v>
      </c>
      <c r="L365" s="277">
        <v>20436.45</v>
      </c>
      <c r="M365" s="277">
        <v>0.23776</v>
      </c>
    </row>
    <row r="366" spans="1:13">
      <c r="A366" s="268">
        <v>356</v>
      </c>
      <c r="B366" s="277" t="s">
        <v>160</v>
      </c>
      <c r="C366" s="278">
        <v>1324.1</v>
      </c>
      <c r="D366" s="279">
        <v>1318.4333333333334</v>
      </c>
      <c r="E366" s="279">
        <v>1305.8666666666668</v>
      </c>
      <c r="F366" s="279">
        <v>1287.6333333333334</v>
      </c>
      <c r="G366" s="279">
        <v>1275.0666666666668</v>
      </c>
      <c r="H366" s="279">
        <v>1336.6666666666667</v>
      </c>
      <c r="I366" s="279">
        <v>1349.2333333333333</v>
      </c>
      <c r="J366" s="279">
        <v>1367.4666666666667</v>
      </c>
      <c r="K366" s="277">
        <v>1331</v>
      </c>
      <c r="L366" s="277">
        <v>1300.2</v>
      </c>
      <c r="M366" s="277">
        <v>13.15184</v>
      </c>
    </row>
    <row r="367" spans="1:13">
      <c r="A367" s="268">
        <v>357</v>
      </c>
      <c r="B367" s="277" t="s">
        <v>488</v>
      </c>
      <c r="C367" s="278">
        <v>1257.5</v>
      </c>
      <c r="D367" s="279">
        <v>1216.9666666666667</v>
      </c>
      <c r="E367" s="279">
        <v>1103.9333333333334</v>
      </c>
      <c r="F367" s="279">
        <v>950.36666666666679</v>
      </c>
      <c r="G367" s="279">
        <v>837.33333333333348</v>
      </c>
      <c r="H367" s="279">
        <v>1370.5333333333333</v>
      </c>
      <c r="I367" s="279">
        <v>1483.5666666666666</v>
      </c>
      <c r="J367" s="279">
        <v>1637.1333333333332</v>
      </c>
      <c r="K367" s="277">
        <v>1330</v>
      </c>
      <c r="L367" s="277">
        <v>1063.4000000000001</v>
      </c>
      <c r="M367" s="277">
        <v>1.1984699999999999</v>
      </c>
    </row>
    <row r="368" spans="1:13">
      <c r="A368" s="268">
        <v>358</v>
      </c>
      <c r="B368" s="277" t="s">
        <v>161</v>
      </c>
      <c r="C368" s="278">
        <v>222.9</v>
      </c>
      <c r="D368" s="279">
        <v>221.76666666666665</v>
      </c>
      <c r="E368" s="279">
        <v>219.93333333333331</v>
      </c>
      <c r="F368" s="279">
        <v>216.96666666666667</v>
      </c>
      <c r="G368" s="279">
        <v>215.13333333333333</v>
      </c>
      <c r="H368" s="279">
        <v>224.73333333333329</v>
      </c>
      <c r="I368" s="279">
        <v>226.56666666666666</v>
      </c>
      <c r="J368" s="279">
        <v>229.53333333333327</v>
      </c>
      <c r="K368" s="277">
        <v>223.6</v>
      </c>
      <c r="L368" s="277">
        <v>218.8</v>
      </c>
      <c r="M368" s="277">
        <v>23.546880000000002</v>
      </c>
    </row>
    <row r="369" spans="1:13">
      <c r="A369" s="268">
        <v>359</v>
      </c>
      <c r="B369" s="277" t="s">
        <v>162</v>
      </c>
      <c r="C369" s="278">
        <v>87.25</v>
      </c>
      <c r="D369" s="279">
        <v>86.55</v>
      </c>
      <c r="E369" s="279">
        <v>85.5</v>
      </c>
      <c r="F369" s="279">
        <v>83.75</v>
      </c>
      <c r="G369" s="279">
        <v>82.7</v>
      </c>
      <c r="H369" s="279">
        <v>88.3</v>
      </c>
      <c r="I369" s="279">
        <v>89.34999999999998</v>
      </c>
      <c r="J369" s="279">
        <v>91.1</v>
      </c>
      <c r="K369" s="277">
        <v>87.6</v>
      </c>
      <c r="L369" s="277">
        <v>84.8</v>
      </c>
      <c r="M369" s="277">
        <v>62.870809999999999</v>
      </c>
    </row>
    <row r="370" spans="1:13">
      <c r="A370" s="268">
        <v>360</v>
      </c>
      <c r="B370" s="277" t="s">
        <v>275</v>
      </c>
      <c r="C370" s="278">
        <v>4996.1499999999996</v>
      </c>
      <c r="D370" s="279">
        <v>5007.083333333333</v>
      </c>
      <c r="E370" s="279">
        <v>4965.1666666666661</v>
      </c>
      <c r="F370" s="279">
        <v>4934.1833333333334</v>
      </c>
      <c r="G370" s="279">
        <v>4892.2666666666664</v>
      </c>
      <c r="H370" s="279">
        <v>5038.0666666666657</v>
      </c>
      <c r="I370" s="279">
        <v>5079.9833333333318</v>
      </c>
      <c r="J370" s="279">
        <v>5110.9666666666653</v>
      </c>
      <c r="K370" s="277">
        <v>5049</v>
      </c>
      <c r="L370" s="277">
        <v>4976.1000000000004</v>
      </c>
      <c r="M370" s="277">
        <v>0.46808</v>
      </c>
    </row>
    <row r="371" spans="1:13">
      <c r="A371" s="268">
        <v>361</v>
      </c>
      <c r="B371" s="277" t="s">
        <v>277</v>
      </c>
      <c r="C371" s="278">
        <v>10149.549999999999</v>
      </c>
      <c r="D371" s="279">
        <v>10135.216666666667</v>
      </c>
      <c r="E371" s="279">
        <v>10090.433333333334</v>
      </c>
      <c r="F371" s="279">
        <v>10031.316666666668</v>
      </c>
      <c r="G371" s="279">
        <v>9986.5333333333347</v>
      </c>
      <c r="H371" s="279">
        <v>10194.333333333334</v>
      </c>
      <c r="I371" s="279">
        <v>10239.116666666667</v>
      </c>
      <c r="J371" s="279">
        <v>10298.233333333334</v>
      </c>
      <c r="K371" s="277">
        <v>10180</v>
      </c>
      <c r="L371" s="277">
        <v>10076.1</v>
      </c>
      <c r="M371" s="277">
        <v>1.422E-2</v>
      </c>
    </row>
    <row r="372" spans="1:13">
      <c r="A372" s="268">
        <v>362</v>
      </c>
      <c r="B372" s="277" t="s">
        <v>494</v>
      </c>
      <c r="C372" s="278">
        <v>5081.3</v>
      </c>
      <c r="D372" s="279">
        <v>5110.7666666666664</v>
      </c>
      <c r="E372" s="279">
        <v>5031.5333333333328</v>
      </c>
      <c r="F372" s="279">
        <v>4981.7666666666664</v>
      </c>
      <c r="G372" s="279">
        <v>4902.5333333333328</v>
      </c>
      <c r="H372" s="279">
        <v>5160.5333333333328</v>
      </c>
      <c r="I372" s="279">
        <v>5239.7666666666664</v>
      </c>
      <c r="J372" s="279">
        <v>5289.5333333333328</v>
      </c>
      <c r="K372" s="277">
        <v>5190</v>
      </c>
      <c r="L372" s="277">
        <v>5061</v>
      </c>
      <c r="M372" s="277">
        <v>7.6130000000000003E-2</v>
      </c>
    </row>
    <row r="373" spans="1:13">
      <c r="A373" s="268">
        <v>363</v>
      </c>
      <c r="B373" s="277" t="s">
        <v>489</v>
      </c>
      <c r="C373" s="278">
        <v>138.6</v>
      </c>
      <c r="D373" s="279">
        <v>138.21666666666667</v>
      </c>
      <c r="E373" s="279">
        <v>135.93333333333334</v>
      </c>
      <c r="F373" s="279">
        <v>133.26666666666668</v>
      </c>
      <c r="G373" s="279">
        <v>130.98333333333335</v>
      </c>
      <c r="H373" s="279">
        <v>140.88333333333333</v>
      </c>
      <c r="I373" s="279">
        <v>143.16666666666669</v>
      </c>
      <c r="J373" s="279">
        <v>145.83333333333331</v>
      </c>
      <c r="K373" s="277">
        <v>140.5</v>
      </c>
      <c r="L373" s="277">
        <v>135.55000000000001</v>
      </c>
      <c r="M373" s="277">
        <v>22.895430000000001</v>
      </c>
    </row>
    <row r="374" spans="1:13">
      <c r="A374" s="268">
        <v>364</v>
      </c>
      <c r="B374" s="277" t="s">
        <v>490</v>
      </c>
      <c r="C374" s="278">
        <v>572.75</v>
      </c>
      <c r="D374" s="279">
        <v>573.58333333333337</v>
      </c>
      <c r="E374" s="279">
        <v>564.16666666666674</v>
      </c>
      <c r="F374" s="279">
        <v>555.58333333333337</v>
      </c>
      <c r="G374" s="279">
        <v>546.16666666666674</v>
      </c>
      <c r="H374" s="279">
        <v>582.16666666666674</v>
      </c>
      <c r="I374" s="279">
        <v>591.58333333333348</v>
      </c>
      <c r="J374" s="279">
        <v>600.16666666666674</v>
      </c>
      <c r="K374" s="277">
        <v>583</v>
      </c>
      <c r="L374" s="277">
        <v>565</v>
      </c>
      <c r="M374" s="277">
        <v>1.9477</v>
      </c>
    </row>
    <row r="375" spans="1:13">
      <c r="A375" s="268">
        <v>365</v>
      </c>
      <c r="B375" s="277" t="s">
        <v>163</v>
      </c>
      <c r="C375" s="278">
        <v>1536</v>
      </c>
      <c r="D375" s="279">
        <v>1519.75</v>
      </c>
      <c r="E375" s="279">
        <v>1497.5</v>
      </c>
      <c r="F375" s="279">
        <v>1459</v>
      </c>
      <c r="G375" s="279">
        <v>1436.75</v>
      </c>
      <c r="H375" s="279">
        <v>1558.25</v>
      </c>
      <c r="I375" s="279">
        <v>1580.5</v>
      </c>
      <c r="J375" s="279">
        <v>1619</v>
      </c>
      <c r="K375" s="277">
        <v>1542</v>
      </c>
      <c r="L375" s="277">
        <v>1481.25</v>
      </c>
      <c r="M375" s="277">
        <v>14.92582</v>
      </c>
    </row>
    <row r="376" spans="1:13">
      <c r="A376" s="268">
        <v>366</v>
      </c>
      <c r="B376" s="277" t="s">
        <v>273</v>
      </c>
      <c r="C376" s="278">
        <v>2145.6999999999998</v>
      </c>
      <c r="D376" s="279">
        <v>2129.0166666666669</v>
      </c>
      <c r="E376" s="279">
        <v>2098.1333333333337</v>
      </c>
      <c r="F376" s="279">
        <v>2050.5666666666666</v>
      </c>
      <c r="G376" s="279">
        <v>2019.6833333333334</v>
      </c>
      <c r="H376" s="279">
        <v>2176.5833333333339</v>
      </c>
      <c r="I376" s="279">
        <v>2207.4666666666672</v>
      </c>
      <c r="J376" s="279">
        <v>2255.0333333333342</v>
      </c>
      <c r="K376" s="277">
        <v>2159.9</v>
      </c>
      <c r="L376" s="277">
        <v>2081.4499999999998</v>
      </c>
      <c r="M376" s="277">
        <v>4.58826</v>
      </c>
    </row>
    <row r="377" spans="1:13">
      <c r="A377" s="268">
        <v>367</v>
      </c>
      <c r="B377" s="277" t="s">
        <v>164</v>
      </c>
      <c r="C377" s="278">
        <v>27.95</v>
      </c>
      <c r="D377" s="279">
        <v>27.866666666666664</v>
      </c>
      <c r="E377" s="279">
        <v>27.683333333333326</v>
      </c>
      <c r="F377" s="279">
        <v>27.416666666666664</v>
      </c>
      <c r="G377" s="279">
        <v>27.233333333333327</v>
      </c>
      <c r="H377" s="279">
        <v>28.133333333333326</v>
      </c>
      <c r="I377" s="279">
        <v>28.316666666666663</v>
      </c>
      <c r="J377" s="279">
        <v>28.583333333333325</v>
      </c>
      <c r="K377" s="277">
        <v>28.05</v>
      </c>
      <c r="L377" s="277">
        <v>27.6</v>
      </c>
      <c r="M377" s="277">
        <v>235.18959000000001</v>
      </c>
    </row>
    <row r="378" spans="1:13">
      <c r="A378" s="268">
        <v>368</v>
      </c>
      <c r="B378" s="277" t="s">
        <v>274</v>
      </c>
      <c r="C378" s="278">
        <v>363.9</v>
      </c>
      <c r="D378" s="279">
        <v>364.43333333333334</v>
      </c>
      <c r="E378" s="279">
        <v>361.7166666666667</v>
      </c>
      <c r="F378" s="279">
        <v>359.53333333333336</v>
      </c>
      <c r="G378" s="279">
        <v>356.81666666666672</v>
      </c>
      <c r="H378" s="279">
        <v>366.61666666666667</v>
      </c>
      <c r="I378" s="279">
        <v>369.33333333333326</v>
      </c>
      <c r="J378" s="279">
        <v>371.51666666666665</v>
      </c>
      <c r="K378" s="277">
        <v>367.15</v>
      </c>
      <c r="L378" s="277">
        <v>362.25</v>
      </c>
      <c r="M378" s="277">
        <v>1.01572</v>
      </c>
    </row>
    <row r="379" spans="1:13">
      <c r="A379" s="268">
        <v>369</v>
      </c>
      <c r="B379" s="277" t="s">
        <v>485</v>
      </c>
      <c r="C379" s="278">
        <v>164.05</v>
      </c>
      <c r="D379" s="279">
        <v>165.76666666666668</v>
      </c>
      <c r="E379" s="279">
        <v>161.53333333333336</v>
      </c>
      <c r="F379" s="279">
        <v>159.01666666666668</v>
      </c>
      <c r="G379" s="279">
        <v>154.78333333333336</v>
      </c>
      <c r="H379" s="279">
        <v>168.28333333333336</v>
      </c>
      <c r="I379" s="279">
        <v>172.51666666666665</v>
      </c>
      <c r="J379" s="279">
        <v>175.03333333333336</v>
      </c>
      <c r="K379" s="277">
        <v>170</v>
      </c>
      <c r="L379" s="277">
        <v>163.25</v>
      </c>
      <c r="M379" s="277">
        <v>1.43489</v>
      </c>
    </row>
    <row r="380" spans="1:13">
      <c r="A380" s="268">
        <v>370</v>
      </c>
      <c r="B380" s="277" t="s">
        <v>491</v>
      </c>
      <c r="C380" s="278">
        <v>804.25</v>
      </c>
      <c r="D380" s="279">
        <v>806.43333333333339</v>
      </c>
      <c r="E380" s="279">
        <v>799.86666666666679</v>
      </c>
      <c r="F380" s="279">
        <v>795.48333333333335</v>
      </c>
      <c r="G380" s="279">
        <v>788.91666666666674</v>
      </c>
      <c r="H380" s="279">
        <v>810.81666666666683</v>
      </c>
      <c r="I380" s="279">
        <v>817.38333333333344</v>
      </c>
      <c r="J380" s="279">
        <v>821.76666666666688</v>
      </c>
      <c r="K380" s="277">
        <v>813</v>
      </c>
      <c r="L380" s="277">
        <v>802.05</v>
      </c>
      <c r="M380" s="277">
        <v>0.68478000000000006</v>
      </c>
    </row>
    <row r="381" spans="1:13">
      <c r="A381" s="268">
        <v>371</v>
      </c>
      <c r="B381" s="277" t="s">
        <v>2223</v>
      </c>
      <c r="C381" s="278">
        <v>504.3</v>
      </c>
      <c r="D381" s="279">
        <v>512.68333333333328</v>
      </c>
      <c r="E381" s="279">
        <v>482.61666666666656</v>
      </c>
      <c r="F381" s="279">
        <v>460.93333333333328</v>
      </c>
      <c r="G381" s="279">
        <v>430.86666666666656</v>
      </c>
      <c r="H381" s="279">
        <v>534.36666666666656</v>
      </c>
      <c r="I381" s="279">
        <v>564.43333333333339</v>
      </c>
      <c r="J381" s="279">
        <v>586.11666666666656</v>
      </c>
      <c r="K381" s="277">
        <v>542.75</v>
      </c>
      <c r="L381" s="277">
        <v>491</v>
      </c>
      <c r="M381" s="277">
        <v>4.2774000000000001</v>
      </c>
    </row>
    <row r="382" spans="1:13">
      <c r="A382" s="268">
        <v>372</v>
      </c>
      <c r="B382" s="277" t="s">
        <v>165</v>
      </c>
      <c r="C382" s="278">
        <v>159.75</v>
      </c>
      <c r="D382" s="279">
        <v>160.51666666666665</v>
      </c>
      <c r="E382" s="279">
        <v>158.6333333333333</v>
      </c>
      <c r="F382" s="279">
        <v>157.51666666666665</v>
      </c>
      <c r="G382" s="279">
        <v>155.6333333333333</v>
      </c>
      <c r="H382" s="279">
        <v>161.6333333333333</v>
      </c>
      <c r="I382" s="279">
        <v>163.51666666666662</v>
      </c>
      <c r="J382" s="279">
        <v>164.6333333333333</v>
      </c>
      <c r="K382" s="277">
        <v>162.4</v>
      </c>
      <c r="L382" s="277">
        <v>159.4</v>
      </c>
      <c r="M382" s="277">
        <v>105.7107</v>
      </c>
    </row>
    <row r="383" spans="1:13">
      <c r="A383" s="268">
        <v>373</v>
      </c>
      <c r="B383" s="277" t="s">
        <v>492</v>
      </c>
      <c r="C383" s="278">
        <v>74.849999999999994</v>
      </c>
      <c r="D383" s="279">
        <v>74.75</v>
      </c>
      <c r="E383" s="279">
        <v>74.099999999999994</v>
      </c>
      <c r="F383" s="279">
        <v>73.349999999999994</v>
      </c>
      <c r="G383" s="279">
        <v>72.699999999999989</v>
      </c>
      <c r="H383" s="279">
        <v>75.5</v>
      </c>
      <c r="I383" s="279">
        <v>76.150000000000006</v>
      </c>
      <c r="J383" s="279">
        <v>76.900000000000006</v>
      </c>
      <c r="K383" s="277">
        <v>75.400000000000006</v>
      </c>
      <c r="L383" s="277">
        <v>74</v>
      </c>
      <c r="M383" s="277">
        <v>4.0691899999999999</v>
      </c>
    </row>
    <row r="384" spans="1:13">
      <c r="A384" s="268">
        <v>374</v>
      </c>
      <c r="B384" s="277" t="s">
        <v>276</v>
      </c>
      <c r="C384" s="278">
        <v>258.05</v>
      </c>
      <c r="D384" s="279">
        <v>261.21666666666664</v>
      </c>
      <c r="E384" s="279">
        <v>251.43333333333328</v>
      </c>
      <c r="F384" s="279">
        <v>244.81666666666663</v>
      </c>
      <c r="G384" s="279">
        <v>235.03333333333327</v>
      </c>
      <c r="H384" s="279">
        <v>267.83333333333326</v>
      </c>
      <c r="I384" s="279">
        <v>277.61666666666667</v>
      </c>
      <c r="J384" s="279">
        <v>284.23333333333329</v>
      </c>
      <c r="K384" s="277">
        <v>271</v>
      </c>
      <c r="L384" s="277">
        <v>254.6</v>
      </c>
      <c r="M384" s="277">
        <v>10.98992</v>
      </c>
    </row>
    <row r="385" spans="1:13">
      <c r="A385" s="268">
        <v>375</v>
      </c>
      <c r="B385" s="277" t="s">
        <v>493</v>
      </c>
      <c r="C385" s="278">
        <v>68.650000000000006</v>
      </c>
      <c r="D385" s="279">
        <v>68.216666666666669</v>
      </c>
      <c r="E385" s="279">
        <v>66.933333333333337</v>
      </c>
      <c r="F385" s="279">
        <v>65.216666666666669</v>
      </c>
      <c r="G385" s="279">
        <v>63.933333333333337</v>
      </c>
      <c r="H385" s="279">
        <v>69.933333333333337</v>
      </c>
      <c r="I385" s="279">
        <v>71.216666666666669</v>
      </c>
      <c r="J385" s="279">
        <v>72.933333333333337</v>
      </c>
      <c r="K385" s="277">
        <v>69.5</v>
      </c>
      <c r="L385" s="277">
        <v>66.5</v>
      </c>
      <c r="M385" s="277">
        <v>4.4614000000000003</v>
      </c>
    </row>
    <row r="386" spans="1:13">
      <c r="A386" s="268">
        <v>376</v>
      </c>
      <c r="B386" s="277" t="s">
        <v>486</v>
      </c>
      <c r="C386" s="278">
        <v>46.95</v>
      </c>
      <c r="D386" s="279">
        <v>47.1</v>
      </c>
      <c r="E386" s="279">
        <v>46.7</v>
      </c>
      <c r="F386" s="279">
        <v>46.45</v>
      </c>
      <c r="G386" s="279">
        <v>46.050000000000004</v>
      </c>
      <c r="H386" s="279">
        <v>47.35</v>
      </c>
      <c r="I386" s="279">
        <v>47.749999999999993</v>
      </c>
      <c r="J386" s="279">
        <v>48</v>
      </c>
      <c r="K386" s="277">
        <v>47.5</v>
      </c>
      <c r="L386" s="277">
        <v>46.85</v>
      </c>
      <c r="M386" s="277">
        <v>4.5438700000000001</v>
      </c>
    </row>
    <row r="387" spans="1:13">
      <c r="A387" s="268">
        <v>377</v>
      </c>
      <c r="B387" s="277" t="s">
        <v>166</v>
      </c>
      <c r="C387" s="278">
        <v>1162.9000000000001</v>
      </c>
      <c r="D387" s="279">
        <v>1167.3</v>
      </c>
      <c r="E387" s="279">
        <v>1147.5999999999999</v>
      </c>
      <c r="F387" s="279">
        <v>1132.3</v>
      </c>
      <c r="G387" s="279">
        <v>1112.5999999999999</v>
      </c>
      <c r="H387" s="279">
        <v>1182.5999999999999</v>
      </c>
      <c r="I387" s="279">
        <v>1202.3000000000002</v>
      </c>
      <c r="J387" s="279">
        <v>1217.5999999999999</v>
      </c>
      <c r="K387" s="277">
        <v>1187</v>
      </c>
      <c r="L387" s="277">
        <v>1152</v>
      </c>
      <c r="M387" s="277">
        <v>9.0091699999999992</v>
      </c>
    </row>
    <row r="388" spans="1:13">
      <c r="A388" s="268">
        <v>378</v>
      </c>
      <c r="B388" s="277" t="s">
        <v>278</v>
      </c>
      <c r="C388" s="278">
        <v>413.25</v>
      </c>
      <c r="D388" s="279">
        <v>413.2833333333333</v>
      </c>
      <c r="E388" s="279">
        <v>402.16666666666663</v>
      </c>
      <c r="F388" s="279">
        <v>391.08333333333331</v>
      </c>
      <c r="G388" s="279">
        <v>379.96666666666664</v>
      </c>
      <c r="H388" s="279">
        <v>424.36666666666662</v>
      </c>
      <c r="I388" s="279">
        <v>435.48333333333329</v>
      </c>
      <c r="J388" s="279">
        <v>446.56666666666661</v>
      </c>
      <c r="K388" s="277">
        <v>424.4</v>
      </c>
      <c r="L388" s="277">
        <v>402.2</v>
      </c>
      <c r="M388" s="277">
        <v>0.80559999999999998</v>
      </c>
    </row>
    <row r="389" spans="1:13">
      <c r="A389" s="268">
        <v>379</v>
      </c>
      <c r="B389" s="277" t="s">
        <v>496</v>
      </c>
      <c r="C389" s="278">
        <v>425.45</v>
      </c>
      <c r="D389" s="279">
        <v>424.56666666666661</v>
      </c>
      <c r="E389" s="279">
        <v>420.98333333333323</v>
      </c>
      <c r="F389" s="279">
        <v>416.51666666666665</v>
      </c>
      <c r="G389" s="279">
        <v>412.93333333333328</v>
      </c>
      <c r="H389" s="279">
        <v>429.03333333333319</v>
      </c>
      <c r="I389" s="279">
        <v>432.61666666666656</v>
      </c>
      <c r="J389" s="279">
        <v>437.08333333333314</v>
      </c>
      <c r="K389" s="277">
        <v>428.15</v>
      </c>
      <c r="L389" s="277">
        <v>420.1</v>
      </c>
      <c r="M389" s="277">
        <v>1.5426800000000001</v>
      </c>
    </row>
    <row r="390" spans="1:13">
      <c r="A390" s="268">
        <v>380</v>
      </c>
      <c r="B390" s="277" t="s">
        <v>498</v>
      </c>
      <c r="C390" s="278">
        <v>94.6</v>
      </c>
      <c r="D390" s="279">
        <v>95.09999999999998</v>
      </c>
      <c r="E390" s="279">
        <v>93.599999999999966</v>
      </c>
      <c r="F390" s="279">
        <v>92.59999999999998</v>
      </c>
      <c r="G390" s="279">
        <v>91.099999999999966</v>
      </c>
      <c r="H390" s="279">
        <v>96.099999999999966</v>
      </c>
      <c r="I390" s="279">
        <v>97.6</v>
      </c>
      <c r="J390" s="279">
        <v>98.599999999999966</v>
      </c>
      <c r="K390" s="277">
        <v>96.6</v>
      </c>
      <c r="L390" s="277">
        <v>94.1</v>
      </c>
      <c r="M390" s="277">
        <v>6.6535500000000001</v>
      </c>
    </row>
    <row r="391" spans="1:13">
      <c r="A391" s="268">
        <v>381</v>
      </c>
      <c r="B391" s="277" t="s">
        <v>279</v>
      </c>
      <c r="C391" s="278">
        <v>446.1</v>
      </c>
      <c r="D391" s="279">
        <v>447.2833333333333</v>
      </c>
      <c r="E391" s="279">
        <v>443.81666666666661</v>
      </c>
      <c r="F391" s="279">
        <v>441.5333333333333</v>
      </c>
      <c r="G391" s="279">
        <v>438.06666666666661</v>
      </c>
      <c r="H391" s="279">
        <v>449.56666666666661</v>
      </c>
      <c r="I391" s="279">
        <v>453.0333333333333</v>
      </c>
      <c r="J391" s="279">
        <v>455.31666666666661</v>
      </c>
      <c r="K391" s="277">
        <v>450.75</v>
      </c>
      <c r="L391" s="277">
        <v>445</v>
      </c>
      <c r="M391" s="277">
        <v>0.39951999999999999</v>
      </c>
    </row>
    <row r="392" spans="1:13">
      <c r="A392" s="268">
        <v>382</v>
      </c>
      <c r="B392" s="277" t="s">
        <v>499</v>
      </c>
      <c r="C392" s="278">
        <v>273.39999999999998</v>
      </c>
      <c r="D392" s="279">
        <v>274.45</v>
      </c>
      <c r="E392" s="279">
        <v>269</v>
      </c>
      <c r="F392" s="279">
        <v>264.60000000000002</v>
      </c>
      <c r="G392" s="279">
        <v>259.15000000000003</v>
      </c>
      <c r="H392" s="279">
        <v>278.84999999999997</v>
      </c>
      <c r="I392" s="279">
        <v>284.2999999999999</v>
      </c>
      <c r="J392" s="279">
        <v>288.69999999999993</v>
      </c>
      <c r="K392" s="277">
        <v>279.89999999999998</v>
      </c>
      <c r="L392" s="277">
        <v>270.05</v>
      </c>
      <c r="M392" s="277">
        <v>5.7353500000000004</v>
      </c>
    </row>
    <row r="393" spans="1:13">
      <c r="A393" s="268">
        <v>383</v>
      </c>
      <c r="B393" s="277" t="s">
        <v>167</v>
      </c>
      <c r="C393" s="278">
        <v>784.75</v>
      </c>
      <c r="D393" s="279">
        <v>781.58333333333337</v>
      </c>
      <c r="E393" s="279">
        <v>775.16666666666674</v>
      </c>
      <c r="F393" s="279">
        <v>765.58333333333337</v>
      </c>
      <c r="G393" s="279">
        <v>759.16666666666674</v>
      </c>
      <c r="H393" s="279">
        <v>791.16666666666674</v>
      </c>
      <c r="I393" s="279">
        <v>797.58333333333348</v>
      </c>
      <c r="J393" s="279">
        <v>807.16666666666674</v>
      </c>
      <c r="K393" s="277">
        <v>788</v>
      </c>
      <c r="L393" s="277">
        <v>772</v>
      </c>
      <c r="M393" s="277">
        <v>4.7729600000000003</v>
      </c>
    </row>
    <row r="394" spans="1:13">
      <c r="A394" s="268">
        <v>384</v>
      </c>
      <c r="B394" s="277" t="s">
        <v>501</v>
      </c>
      <c r="C394" s="278">
        <v>1262.75</v>
      </c>
      <c r="D394" s="279">
        <v>1266.0166666666667</v>
      </c>
      <c r="E394" s="279">
        <v>1247.3333333333333</v>
      </c>
      <c r="F394" s="279">
        <v>1231.9166666666665</v>
      </c>
      <c r="G394" s="279">
        <v>1213.2333333333331</v>
      </c>
      <c r="H394" s="279">
        <v>1281.4333333333334</v>
      </c>
      <c r="I394" s="279">
        <v>1300.1166666666668</v>
      </c>
      <c r="J394" s="279">
        <v>1315.5333333333335</v>
      </c>
      <c r="K394" s="277">
        <v>1284.7</v>
      </c>
      <c r="L394" s="277">
        <v>1250.5999999999999</v>
      </c>
      <c r="M394" s="277">
        <v>4.351E-2</v>
      </c>
    </row>
    <row r="395" spans="1:13">
      <c r="A395" s="268">
        <v>385</v>
      </c>
      <c r="B395" s="277" t="s">
        <v>502</v>
      </c>
      <c r="C395" s="278">
        <v>277.85000000000002</v>
      </c>
      <c r="D395" s="279">
        <v>278.16666666666669</v>
      </c>
      <c r="E395" s="279">
        <v>275.33333333333337</v>
      </c>
      <c r="F395" s="279">
        <v>272.81666666666666</v>
      </c>
      <c r="G395" s="279">
        <v>269.98333333333335</v>
      </c>
      <c r="H395" s="279">
        <v>280.68333333333339</v>
      </c>
      <c r="I395" s="279">
        <v>283.51666666666677</v>
      </c>
      <c r="J395" s="279">
        <v>286.03333333333342</v>
      </c>
      <c r="K395" s="277">
        <v>281</v>
      </c>
      <c r="L395" s="277">
        <v>275.64999999999998</v>
      </c>
      <c r="M395" s="277">
        <v>4.97417</v>
      </c>
    </row>
    <row r="396" spans="1:13">
      <c r="A396" s="268">
        <v>386</v>
      </c>
      <c r="B396" s="277" t="s">
        <v>168</v>
      </c>
      <c r="C396" s="278">
        <v>178.85</v>
      </c>
      <c r="D396" s="279">
        <v>177.41666666666666</v>
      </c>
      <c r="E396" s="279">
        <v>173.93333333333331</v>
      </c>
      <c r="F396" s="279">
        <v>169.01666666666665</v>
      </c>
      <c r="G396" s="279">
        <v>165.5333333333333</v>
      </c>
      <c r="H396" s="279">
        <v>182.33333333333331</v>
      </c>
      <c r="I396" s="279">
        <v>185.81666666666666</v>
      </c>
      <c r="J396" s="279">
        <v>190.73333333333332</v>
      </c>
      <c r="K396" s="277">
        <v>180.9</v>
      </c>
      <c r="L396" s="277">
        <v>172.5</v>
      </c>
      <c r="M396" s="277">
        <v>210.8159</v>
      </c>
    </row>
    <row r="397" spans="1:13">
      <c r="A397" s="268">
        <v>387</v>
      </c>
      <c r="B397" s="277" t="s">
        <v>500</v>
      </c>
      <c r="C397" s="278">
        <v>45.25</v>
      </c>
      <c r="D397" s="279">
        <v>45.483333333333327</v>
      </c>
      <c r="E397" s="279">
        <v>44.566666666666656</v>
      </c>
      <c r="F397" s="279">
        <v>43.883333333333326</v>
      </c>
      <c r="G397" s="279">
        <v>42.966666666666654</v>
      </c>
      <c r="H397" s="279">
        <v>46.166666666666657</v>
      </c>
      <c r="I397" s="279">
        <v>47.083333333333329</v>
      </c>
      <c r="J397" s="279">
        <v>47.766666666666659</v>
      </c>
      <c r="K397" s="277">
        <v>46.4</v>
      </c>
      <c r="L397" s="277">
        <v>44.8</v>
      </c>
      <c r="M397" s="277">
        <v>17.961130000000001</v>
      </c>
    </row>
    <row r="398" spans="1:13">
      <c r="A398" s="268">
        <v>388</v>
      </c>
      <c r="B398" s="277" t="s">
        <v>169</v>
      </c>
      <c r="C398" s="278">
        <v>96</v>
      </c>
      <c r="D398" s="279">
        <v>95.333333333333329</v>
      </c>
      <c r="E398" s="279">
        <v>94.266666666666652</v>
      </c>
      <c r="F398" s="279">
        <v>92.533333333333317</v>
      </c>
      <c r="G398" s="279">
        <v>91.46666666666664</v>
      </c>
      <c r="H398" s="279">
        <v>97.066666666666663</v>
      </c>
      <c r="I398" s="279">
        <v>98.133333333333354</v>
      </c>
      <c r="J398" s="279">
        <v>99.866666666666674</v>
      </c>
      <c r="K398" s="277">
        <v>96.4</v>
      </c>
      <c r="L398" s="277">
        <v>93.6</v>
      </c>
      <c r="M398" s="277">
        <v>39.615769999999998</v>
      </c>
    </row>
    <row r="399" spans="1:13">
      <c r="A399" s="268">
        <v>389</v>
      </c>
      <c r="B399" s="277" t="s">
        <v>503</v>
      </c>
      <c r="C399" s="278">
        <v>127.9</v>
      </c>
      <c r="D399" s="279">
        <v>130.03333333333333</v>
      </c>
      <c r="E399" s="279">
        <v>124.06666666666666</v>
      </c>
      <c r="F399" s="279">
        <v>120.23333333333333</v>
      </c>
      <c r="G399" s="279">
        <v>114.26666666666667</v>
      </c>
      <c r="H399" s="279">
        <v>133.86666666666667</v>
      </c>
      <c r="I399" s="279">
        <v>139.83333333333331</v>
      </c>
      <c r="J399" s="279">
        <v>143.66666666666666</v>
      </c>
      <c r="K399" s="277">
        <v>136</v>
      </c>
      <c r="L399" s="277">
        <v>126.2</v>
      </c>
      <c r="M399" s="277">
        <v>8.6289499999999997</v>
      </c>
    </row>
    <row r="400" spans="1:13">
      <c r="A400" s="268">
        <v>390</v>
      </c>
      <c r="B400" s="277" t="s">
        <v>504</v>
      </c>
      <c r="C400" s="278">
        <v>672.25</v>
      </c>
      <c r="D400" s="279">
        <v>667.6</v>
      </c>
      <c r="E400" s="279">
        <v>659.75</v>
      </c>
      <c r="F400" s="279">
        <v>647.25</v>
      </c>
      <c r="G400" s="279">
        <v>639.4</v>
      </c>
      <c r="H400" s="279">
        <v>680.1</v>
      </c>
      <c r="I400" s="279">
        <v>687.95000000000016</v>
      </c>
      <c r="J400" s="279">
        <v>700.45</v>
      </c>
      <c r="K400" s="277">
        <v>675.45</v>
      </c>
      <c r="L400" s="277">
        <v>655.1</v>
      </c>
      <c r="M400" s="277">
        <v>1.0935600000000001</v>
      </c>
    </row>
    <row r="401" spans="1:13">
      <c r="A401" s="268">
        <v>391</v>
      </c>
      <c r="B401" s="277" t="s">
        <v>170</v>
      </c>
      <c r="C401" s="278">
        <v>2176.1999999999998</v>
      </c>
      <c r="D401" s="279">
        <v>2186.6833333333329</v>
      </c>
      <c r="E401" s="279">
        <v>2144.6666666666661</v>
      </c>
      <c r="F401" s="279">
        <v>2113.1333333333332</v>
      </c>
      <c r="G401" s="279">
        <v>2071.1166666666663</v>
      </c>
      <c r="H401" s="279">
        <v>2218.2166666666658</v>
      </c>
      <c r="I401" s="279">
        <v>2260.2333333333331</v>
      </c>
      <c r="J401" s="279">
        <v>2291.7666666666655</v>
      </c>
      <c r="K401" s="277">
        <v>2228.6999999999998</v>
      </c>
      <c r="L401" s="277">
        <v>2155.15</v>
      </c>
      <c r="M401" s="277">
        <v>143.99062000000001</v>
      </c>
    </row>
    <row r="402" spans="1:13">
      <c r="A402" s="268">
        <v>392</v>
      </c>
      <c r="B402" s="277" t="s">
        <v>519</v>
      </c>
      <c r="C402" s="278">
        <v>10.1</v>
      </c>
      <c r="D402" s="279">
        <v>10.333333333333334</v>
      </c>
      <c r="E402" s="279">
        <v>9.8166666666666682</v>
      </c>
      <c r="F402" s="279">
        <v>9.533333333333335</v>
      </c>
      <c r="G402" s="279">
        <v>9.0166666666666693</v>
      </c>
      <c r="H402" s="279">
        <v>10.616666666666667</v>
      </c>
      <c r="I402" s="279">
        <v>11.133333333333333</v>
      </c>
      <c r="J402" s="279">
        <v>11.416666666666666</v>
      </c>
      <c r="K402" s="277">
        <v>10.85</v>
      </c>
      <c r="L402" s="277">
        <v>10.050000000000001</v>
      </c>
      <c r="M402" s="277">
        <v>37.408090000000001</v>
      </c>
    </row>
    <row r="403" spans="1:13">
      <c r="A403" s="268">
        <v>393</v>
      </c>
      <c r="B403" s="277" t="s">
        <v>508</v>
      </c>
      <c r="C403" s="278">
        <v>186.1</v>
      </c>
      <c r="D403" s="279">
        <v>186.0333333333333</v>
      </c>
      <c r="E403" s="279">
        <v>183.26666666666659</v>
      </c>
      <c r="F403" s="279">
        <v>180.43333333333328</v>
      </c>
      <c r="G403" s="279">
        <v>177.66666666666657</v>
      </c>
      <c r="H403" s="279">
        <v>188.86666666666662</v>
      </c>
      <c r="I403" s="279">
        <v>191.63333333333333</v>
      </c>
      <c r="J403" s="279">
        <v>194.46666666666664</v>
      </c>
      <c r="K403" s="277">
        <v>188.8</v>
      </c>
      <c r="L403" s="277">
        <v>183.2</v>
      </c>
      <c r="M403" s="277">
        <v>1.9282900000000001</v>
      </c>
    </row>
    <row r="404" spans="1:13">
      <c r="A404" s="268">
        <v>394</v>
      </c>
      <c r="B404" s="277" t="s">
        <v>495</v>
      </c>
      <c r="C404" s="278">
        <v>242.6</v>
      </c>
      <c r="D404" s="279">
        <v>242.18333333333331</v>
      </c>
      <c r="E404" s="279">
        <v>239.66666666666663</v>
      </c>
      <c r="F404" s="279">
        <v>236.73333333333332</v>
      </c>
      <c r="G404" s="279">
        <v>234.21666666666664</v>
      </c>
      <c r="H404" s="279">
        <v>245.11666666666662</v>
      </c>
      <c r="I404" s="279">
        <v>247.63333333333333</v>
      </c>
      <c r="J404" s="279">
        <v>250.56666666666661</v>
      </c>
      <c r="K404" s="277">
        <v>244.7</v>
      </c>
      <c r="L404" s="277">
        <v>239.25</v>
      </c>
      <c r="M404" s="277">
        <v>1.6003799999999999</v>
      </c>
    </row>
    <row r="405" spans="1:13">
      <c r="A405" s="268">
        <v>395</v>
      </c>
      <c r="B405" s="277" t="s">
        <v>512</v>
      </c>
      <c r="C405" s="278">
        <v>48.45</v>
      </c>
      <c r="D405" s="279">
        <v>46.766666666666673</v>
      </c>
      <c r="E405" s="279">
        <v>41.983333333333348</v>
      </c>
      <c r="F405" s="279">
        <v>35.516666666666673</v>
      </c>
      <c r="G405" s="279">
        <v>30.733333333333348</v>
      </c>
      <c r="H405" s="279">
        <v>53.233333333333348</v>
      </c>
      <c r="I405" s="279">
        <v>58.016666666666666</v>
      </c>
      <c r="J405" s="279">
        <v>64.483333333333348</v>
      </c>
      <c r="K405" s="277">
        <v>51.55</v>
      </c>
      <c r="L405" s="277">
        <v>40.299999999999997</v>
      </c>
      <c r="M405" s="277">
        <v>4.3728600000000002</v>
      </c>
    </row>
    <row r="406" spans="1:13">
      <c r="A406" s="268">
        <v>396</v>
      </c>
      <c r="B406" s="277" t="s">
        <v>171</v>
      </c>
      <c r="C406" s="278">
        <v>34.75</v>
      </c>
      <c r="D406" s="279">
        <v>34.6</v>
      </c>
      <c r="E406" s="279">
        <v>34.25</v>
      </c>
      <c r="F406" s="279">
        <v>33.75</v>
      </c>
      <c r="G406" s="279">
        <v>33.4</v>
      </c>
      <c r="H406" s="279">
        <v>35.1</v>
      </c>
      <c r="I406" s="279">
        <v>35.45000000000001</v>
      </c>
      <c r="J406" s="279">
        <v>35.950000000000003</v>
      </c>
      <c r="K406" s="277">
        <v>34.950000000000003</v>
      </c>
      <c r="L406" s="277">
        <v>34.1</v>
      </c>
      <c r="M406" s="277">
        <v>151.58180999999999</v>
      </c>
    </row>
    <row r="407" spans="1:13">
      <c r="A407" s="268">
        <v>397</v>
      </c>
      <c r="B407" s="277" t="s">
        <v>513</v>
      </c>
      <c r="C407" s="278">
        <v>8655.7000000000007</v>
      </c>
      <c r="D407" s="279">
        <v>8656.9333333333343</v>
      </c>
      <c r="E407" s="279">
        <v>8583.8666666666686</v>
      </c>
      <c r="F407" s="279">
        <v>8512.0333333333347</v>
      </c>
      <c r="G407" s="279">
        <v>8438.966666666669</v>
      </c>
      <c r="H407" s="279">
        <v>8728.7666666666682</v>
      </c>
      <c r="I407" s="279">
        <v>8801.8333333333339</v>
      </c>
      <c r="J407" s="279">
        <v>8873.6666666666679</v>
      </c>
      <c r="K407" s="277">
        <v>8730</v>
      </c>
      <c r="L407" s="277">
        <v>8585.1</v>
      </c>
      <c r="M407" s="277">
        <v>0.16807</v>
      </c>
    </row>
    <row r="408" spans="1:13">
      <c r="A408" s="268">
        <v>398</v>
      </c>
      <c r="B408" s="277" t="s">
        <v>3523</v>
      </c>
      <c r="C408" s="278">
        <v>883.2</v>
      </c>
      <c r="D408" s="279">
        <v>882.43333333333339</v>
      </c>
      <c r="E408" s="279">
        <v>876.06666666666683</v>
      </c>
      <c r="F408" s="279">
        <v>868.93333333333339</v>
      </c>
      <c r="G408" s="279">
        <v>862.56666666666683</v>
      </c>
      <c r="H408" s="279">
        <v>889.56666666666683</v>
      </c>
      <c r="I408" s="279">
        <v>895.93333333333339</v>
      </c>
      <c r="J408" s="279">
        <v>903.06666666666683</v>
      </c>
      <c r="K408" s="277">
        <v>888.8</v>
      </c>
      <c r="L408" s="277">
        <v>875.3</v>
      </c>
      <c r="M408" s="277">
        <v>8.9550900000000002</v>
      </c>
    </row>
    <row r="409" spans="1:13">
      <c r="A409" s="268">
        <v>399</v>
      </c>
      <c r="B409" s="277" t="s">
        <v>280</v>
      </c>
      <c r="C409" s="278">
        <v>798.3</v>
      </c>
      <c r="D409" s="279">
        <v>800.61666666666667</v>
      </c>
      <c r="E409" s="279">
        <v>792.68333333333339</v>
      </c>
      <c r="F409" s="279">
        <v>787.06666666666672</v>
      </c>
      <c r="G409" s="279">
        <v>779.13333333333344</v>
      </c>
      <c r="H409" s="279">
        <v>806.23333333333335</v>
      </c>
      <c r="I409" s="279">
        <v>814.16666666666652</v>
      </c>
      <c r="J409" s="279">
        <v>819.7833333333333</v>
      </c>
      <c r="K409" s="277">
        <v>808.55</v>
      </c>
      <c r="L409" s="277">
        <v>795</v>
      </c>
      <c r="M409" s="277">
        <v>6.6167800000000003</v>
      </c>
    </row>
    <row r="410" spans="1:13">
      <c r="A410" s="268">
        <v>400</v>
      </c>
      <c r="B410" s="277" t="s">
        <v>172</v>
      </c>
      <c r="C410" s="278">
        <v>204</v>
      </c>
      <c r="D410" s="279">
        <v>201.55000000000004</v>
      </c>
      <c r="E410" s="279">
        <v>198.50000000000009</v>
      </c>
      <c r="F410" s="279">
        <v>193.00000000000006</v>
      </c>
      <c r="G410" s="279">
        <v>189.9500000000001</v>
      </c>
      <c r="H410" s="279">
        <v>207.05000000000007</v>
      </c>
      <c r="I410" s="279">
        <v>210.10000000000002</v>
      </c>
      <c r="J410" s="279">
        <v>215.60000000000005</v>
      </c>
      <c r="K410" s="277">
        <v>204.6</v>
      </c>
      <c r="L410" s="277">
        <v>196.05</v>
      </c>
      <c r="M410" s="277">
        <v>602.23657000000003</v>
      </c>
    </row>
    <row r="411" spans="1:13">
      <c r="A411" s="268">
        <v>401</v>
      </c>
      <c r="B411" s="277" t="s">
        <v>514</v>
      </c>
      <c r="C411" s="278">
        <v>3473.15</v>
      </c>
      <c r="D411" s="279">
        <v>3482.2166666666672</v>
      </c>
      <c r="E411" s="279">
        <v>3434.2333333333345</v>
      </c>
      <c r="F411" s="279">
        <v>3395.3166666666675</v>
      </c>
      <c r="G411" s="279">
        <v>3347.3333333333348</v>
      </c>
      <c r="H411" s="279">
        <v>3521.1333333333341</v>
      </c>
      <c r="I411" s="279">
        <v>3569.1166666666668</v>
      </c>
      <c r="J411" s="279">
        <v>3608.0333333333338</v>
      </c>
      <c r="K411" s="277">
        <v>3530.2</v>
      </c>
      <c r="L411" s="277">
        <v>3443.3</v>
      </c>
      <c r="M411" s="277">
        <v>3.569E-2</v>
      </c>
    </row>
    <row r="412" spans="1:13">
      <c r="A412" s="268">
        <v>402</v>
      </c>
      <c r="B412" s="277" t="s">
        <v>2402</v>
      </c>
      <c r="C412" s="278">
        <v>74.349999999999994</v>
      </c>
      <c r="D412" s="279">
        <v>75.11666666666666</v>
      </c>
      <c r="E412" s="279">
        <v>73.333333333333314</v>
      </c>
      <c r="F412" s="279">
        <v>72.316666666666649</v>
      </c>
      <c r="G412" s="279">
        <v>70.533333333333303</v>
      </c>
      <c r="H412" s="279">
        <v>76.133333333333326</v>
      </c>
      <c r="I412" s="279">
        <v>77.916666666666657</v>
      </c>
      <c r="J412" s="279">
        <v>78.933333333333337</v>
      </c>
      <c r="K412" s="277">
        <v>76.900000000000006</v>
      </c>
      <c r="L412" s="277">
        <v>74.099999999999994</v>
      </c>
      <c r="M412" s="277">
        <v>0.54013999999999995</v>
      </c>
    </row>
    <row r="413" spans="1:13">
      <c r="A413" s="268">
        <v>403</v>
      </c>
      <c r="B413" s="277" t="s">
        <v>2404</v>
      </c>
      <c r="C413" s="278">
        <v>53.15</v>
      </c>
      <c r="D413" s="279">
        <v>52.9</v>
      </c>
      <c r="E413" s="279">
        <v>51.849999999999994</v>
      </c>
      <c r="F413" s="279">
        <v>50.55</v>
      </c>
      <c r="G413" s="279">
        <v>49.499999999999993</v>
      </c>
      <c r="H413" s="279">
        <v>54.199999999999996</v>
      </c>
      <c r="I413" s="279">
        <v>55.249999999999993</v>
      </c>
      <c r="J413" s="279">
        <v>56.55</v>
      </c>
      <c r="K413" s="277">
        <v>53.95</v>
      </c>
      <c r="L413" s="277">
        <v>51.6</v>
      </c>
      <c r="M413" s="277">
        <v>12.577640000000001</v>
      </c>
    </row>
    <row r="414" spans="1:13">
      <c r="A414" s="268">
        <v>404</v>
      </c>
      <c r="B414" s="277" t="s">
        <v>2412</v>
      </c>
      <c r="C414" s="278">
        <v>148.1</v>
      </c>
      <c r="D414" s="279">
        <v>148.33333333333334</v>
      </c>
      <c r="E414" s="279">
        <v>145.81666666666669</v>
      </c>
      <c r="F414" s="279">
        <v>143.53333333333336</v>
      </c>
      <c r="G414" s="279">
        <v>141.01666666666671</v>
      </c>
      <c r="H414" s="279">
        <v>150.61666666666667</v>
      </c>
      <c r="I414" s="279">
        <v>153.13333333333333</v>
      </c>
      <c r="J414" s="279">
        <v>155.41666666666666</v>
      </c>
      <c r="K414" s="277">
        <v>150.85</v>
      </c>
      <c r="L414" s="277">
        <v>146.05000000000001</v>
      </c>
      <c r="M414" s="277">
        <v>6.0992499999999996</v>
      </c>
    </row>
    <row r="415" spans="1:13">
      <c r="A415" s="268">
        <v>405</v>
      </c>
      <c r="B415" s="277" t="s">
        <v>516</v>
      </c>
      <c r="C415" s="278">
        <v>1273.3499999999999</v>
      </c>
      <c r="D415" s="279">
        <v>1279.8166666666666</v>
      </c>
      <c r="E415" s="279">
        <v>1260.5833333333333</v>
      </c>
      <c r="F415" s="279">
        <v>1247.8166666666666</v>
      </c>
      <c r="G415" s="279">
        <v>1228.5833333333333</v>
      </c>
      <c r="H415" s="279">
        <v>1292.5833333333333</v>
      </c>
      <c r="I415" s="279">
        <v>1311.8166666666668</v>
      </c>
      <c r="J415" s="279">
        <v>1324.5833333333333</v>
      </c>
      <c r="K415" s="277">
        <v>1299.05</v>
      </c>
      <c r="L415" s="277">
        <v>1267.05</v>
      </c>
      <c r="M415" s="277">
        <v>0.16508</v>
      </c>
    </row>
    <row r="416" spans="1:13">
      <c r="A416" s="268">
        <v>406</v>
      </c>
      <c r="B416" s="277" t="s">
        <v>518</v>
      </c>
      <c r="C416" s="278">
        <v>176.75</v>
      </c>
      <c r="D416" s="279">
        <v>176.25</v>
      </c>
      <c r="E416" s="279">
        <v>173.5</v>
      </c>
      <c r="F416" s="279">
        <v>170.25</v>
      </c>
      <c r="G416" s="279">
        <v>167.5</v>
      </c>
      <c r="H416" s="279">
        <v>179.5</v>
      </c>
      <c r="I416" s="279">
        <v>182.25</v>
      </c>
      <c r="J416" s="279">
        <v>185.5</v>
      </c>
      <c r="K416" s="277">
        <v>179</v>
      </c>
      <c r="L416" s="277">
        <v>173</v>
      </c>
      <c r="M416" s="277">
        <v>1.6779299999999999</v>
      </c>
    </row>
    <row r="417" spans="1:13">
      <c r="A417" s="268">
        <v>407</v>
      </c>
      <c r="B417" s="277" t="s">
        <v>173</v>
      </c>
      <c r="C417" s="278">
        <v>21102.25</v>
      </c>
      <c r="D417" s="279">
        <v>21174.783333333333</v>
      </c>
      <c r="E417" s="279">
        <v>20949.566666666666</v>
      </c>
      <c r="F417" s="279">
        <v>20796.883333333331</v>
      </c>
      <c r="G417" s="279">
        <v>20571.666666666664</v>
      </c>
      <c r="H417" s="279">
        <v>21327.466666666667</v>
      </c>
      <c r="I417" s="279">
        <v>21552.683333333334</v>
      </c>
      <c r="J417" s="279">
        <v>21705.366666666669</v>
      </c>
      <c r="K417" s="277">
        <v>21400</v>
      </c>
      <c r="L417" s="277">
        <v>21022.1</v>
      </c>
      <c r="M417" s="277">
        <v>0.48531999999999997</v>
      </c>
    </row>
    <row r="418" spans="1:13">
      <c r="A418" s="268">
        <v>408</v>
      </c>
      <c r="B418" s="277" t="s">
        <v>520</v>
      </c>
      <c r="C418" s="278">
        <v>804.45</v>
      </c>
      <c r="D418" s="279">
        <v>810.80000000000007</v>
      </c>
      <c r="E418" s="279">
        <v>782.55000000000018</v>
      </c>
      <c r="F418" s="279">
        <v>760.65000000000009</v>
      </c>
      <c r="G418" s="279">
        <v>732.4000000000002</v>
      </c>
      <c r="H418" s="279">
        <v>832.70000000000016</v>
      </c>
      <c r="I418" s="279">
        <v>860.94999999999993</v>
      </c>
      <c r="J418" s="279">
        <v>882.85000000000014</v>
      </c>
      <c r="K418" s="277">
        <v>839.05</v>
      </c>
      <c r="L418" s="277">
        <v>788.9</v>
      </c>
      <c r="M418" s="277">
        <v>0.16505</v>
      </c>
    </row>
    <row r="419" spans="1:13">
      <c r="A419" s="268">
        <v>409</v>
      </c>
      <c r="B419" s="277" t="s">
        <v>174</v>
      </c>
      <c r="C419" s="278">
        <v>1276.75</v>
      </c>
      <c r="D419" s="279">
        <v>1272.1499999999999</v>
      </c>
      <c r="E419" s="279">
        <v>1261.2999999999997</v>
      </c>
      <c r="F419" s="279">
        <v>1245.8499999999999</v>
      </c>
      <c r="G419" s="279">
        <v>1234.9999999999998</v>
      </c>
      <c r="H419" s="279">
        <v>1287.5999999999997</v>
      </c>
      <c r="I419" s="279">
        <v>1298.4499999999996</v>
      </c>
      <c r="J419" s="279">
        <v>1313.8999999999996</v>
      </c>
      <c r="K419" s="277">
        <v>1283</v>
      </c>
      <c r="L419" s="277">
        <v>1256.7</v>
      </c>
      <c r="M419" s="277">
        <v>3.6829200000000002</v>
      </c>
    </row>
    <row r="420" spans="1:13">
      <c r="A420" s="268">
        <v>410</v>
      </c>
      <c r="B420" s="277" t="s">
        <v>515</v>
      </c>
      <c r="C420" s="278">
        <v>358.4</v>
      </c>
      <c r="D420" s="279">
        <v>357.14999999999992</v>
      </c>
      <c r="E420" s="279">
        <v>350.59999999999985</v>
      </c>
      <c r="F420" s="279">
        <v>342.79999999999995</v>
      </c>
      <c r="G420" s="279">
        <v>336.24999999999989</v>
      </c>
      <c r="H420" s="279">
        <v>364.94999999999982</v>
      </c>
      <c r="I420" s="279">
        <v>371.49999999999989</v>
      </c>
      <c r="J420" s="279">
        <v>379.29999999999978</v>
      </c>
      <c r="K420" s="277">
        <v>363.7</v>
      </c>
      <c r="L420" s="277">
        <v>349.35</v>
      </c>
      <c r="M420" s="277">
        <v>0.82811000000000001</v>
      </c>
    </row>
    <row r="421" spans="1:13">
      <c r="A421" s="268">
        <v>411</v>
      </c>
      <c r="B421" s="277" t="s">
        <v>510</v>
      </c>
      <c r="C421" s="278">
        <v>21.6</v>
      </c>
      <c r="D421" s="279">
        <v>21.583333333333332</v>
      </c>
      <c r="E421" s="279">
        <v>21.416666666666664</v>
      </c>
      <c r="F421" s="279">
        <v>21.233333333333331</v>
      </c>
      <c r="G421" s="279">
        <v>21.066666666666663</v>
      </c>
      <c r="H421" s="279">
        <v>21.766666666666666</v>
      </c>
      <c r="I421" s="279">
        <v>21.93333333333333</v>
      </c>
      <c r="J421" s="279">
        <v>22.116666666666667</v>
      </c>
      <c r="K421" s="277">
        <v>21.75</v>
      </c>
      <c r="L421" s="277">
        <v>21.4</v>
      </c>
      <c r="M421" s="277">
        <v>5.3078799999999999</v>
      </c>
    </row>
    <row r="422" spans="1:13">
      <c r="A422" s="268">
        <v>412</v>
      </c>
      <c r="B422" s="277" t="s">
        <v>511</v>
      </c>
      <c r="C422" s="278">
        <v>1449</v>
      </c>
      <c r="D422" s="279">
        <v>1455.25</v>
      </c>
      <c r="E422" s="279">
        <v>1436.1</v>
      </c>
      <c r="F422" s="279">
        <v>1423.1999999999998</v>
      </c>
      <c r="G422" s="279">
        <v>1404.0499999999997</v>
      </c>
      <c r="H422" s="279">
        <v>1468.15</v>
      </c>
      <c r="I422" s="279">
        <v>1487.3000000000002</v>
      </c>
      <c r="J422" s="279">
        <v>1500.2000000000003</v>
      </c>
      <c r="K422" s="277">
        <v>1474.4</v>
      </c>
      <c r="L422" s="277">
        <v>1442.35</v>
      </c>
      <c r="M422" s="277">
        <v>0.11699</v>
      </c>
    </row>
    <row r="423" spans="1:13">
      <c r="A423" s="268">
        <v>413</v>
      </c>
      <c r="B423" s="277" t="s">
        <v>521</v>
      </c>
      <c r="C423" s="278">
        <v>265.10000000000002</v>
      </c>
      <c r="D423" s="279">
        <v>263.9666666666667</v>
      </c>
      <c r="E423" s="279">
        <v>261.18333333333339</v>
      </c>
      <c r="F423" s="279">
        <v>257.26666666666671</v>
      </c>
      <c r="G423" s="279">
        <v>254.48333333333341</v>
      </c>
      <c r="H423" s="279">
        <v>267.88333333333338</v>
      </c>
      <c r="I423" s="279">
        <v>270.66666666666669</v>
      </c>
      <c r="J423" s="279">
        <v>274.58333333333337</v>
      </c>
      <c r="K423" s="277">
        <v>266.75</v>
      </c>
      <c r="L423" s="277">
        <v>260.05</v>
      </c>
      <c r="M423" s="277">
        <v>3.0904400000000001</v>
      </c>
    </row>
    <row r="424" spans="1:13">
      <c r="A424" s="268">
        <v>414</v>
      </c>
      <c r="B424" s="277" t="s">
        <v>522</v>
      </c>
      <c r="C424" s="278">
        <v>1018.65</v>
      </c>
      <c r="D424" s="279">
        <v>1028.8333333333333</v>
      </c>
      <c r="E424" s="279">
        <v>1005.0666666666666</v>
      </c>
      <c r="F424" s="279">
        <v>991.48333333333335</v>
      </c>
      <c r="G424" s="279">
        <v>967.7166666666667</v>
      </c>
      <c r="H424" s="279">
        <v>1042.4166666666665</v>
      </c>
      <c r="I424" s="279">
        <v>1066.1833333333334</v>
      </c>
      <c r="J424" s="279">
        <v>1079.7666666666664</v>
      </c>
      <c r="K424" s="277">
        <v>1052.5999999999999</v>
      </c>
      <c r="L424" s="277">
        <v>1015.25</v>
      </c>
      <c r="M424" s="277">
        <v>0.21368999999999999</v>
      </c>
    </row>
    <row r="425" spans="1:13">
      <c r="A425" s="268">
        <v>415</v>
      </c>
      <c r="B425" s="277" t="s">
        <v>523</v>
      </c>
      <c r="C425" s="278">
        <v>359.2</v>
      </c>
      <c r="D425" s="279">
        <v>357.15000000000003</v>
      </c>
      <c r="E425" s="279">
        <v>353.80000000000007</v>
      </c>
      <c r="F425" s="279">
        <v>348.40000000000003</v>
      </c>
      <c r="G425" s="279">
        <v>345.05000000000007</v>
      </c>
      <c r="H425" s="279">
        <v>362.55000000000007</v>
      </c>
      <c r="I425" s="279">
        <v>365.90000000000009</v>
      </c>
      <c r="J425" s="279">
        <v>371.30000000000007</v>
      </c>
      <c r="K425" s="277">
        <v>360.5</v>
      </c>
      <c r="L425" s="277">
        <v>351.75</v>
      </c>
      <c r="M425" s="277">
        <v>5.22593</v>
      </c>
    </row>
    <row r="426" spans="1:13">
      <c r="A426" s="268">
        <v>416</v>
      </c>
      <c r="B426" s="277" t="s">
        <v>524</v>
      </c>
      <c r="C426" s="278">
        <v>6.6</v>
      </c>
      <c r="D426" s="279">
        <v>6.5166666666666666</v>
      </c>
      <c r="E426" s="279">
        <v>6.333333333333333</v>
      </c>
      <c r="F426" s="279">
        <v>6.0666666666666664</v>
      </c>
      <c r="G426" s="279">
        <v>5.8833333333333329</v>
      </c>
      <c r="H426" s="279">
        <v>6.7833333333333332</v>
      </c>
      <c r="I426" s="279">
        <v>6.9666666666666668</v>
      </c>
      <c r="J426" s="279">
        <v>7.2333333333333334</v>
      </c>
      <c r="K426" s="277">
        <v>6.7</v>
      </c>
      <c r="L426" s="277">
        <v>6.25</v>
      </c>
      <c r="M426" s="277">
        <v>112.17780999999999</v>
      </c>
    </row>
    <row r="427" spans="1:13">
      <c r="A427" s="268">
        <v>417</v>
      </c>
      <c r="B427" s="277" t="s">
        <v>2516</v>
      </c>
      <c r="C427" s="278">
        <v>562.79999999999995</v>
      </c>
      <c r="D427" s="279">
        <v>560.31666666666661</v>
      </c>
      <c r="E427" s="279">
        <v>550.63333333333321</v>
      </c>
      <c r="F427" s="279">
        <v>538.46666666666658</v>
      </c>
      <c r="G427" s="279">
        <v>528.78333333333319</v>
      </c>
      <c r="H427" s="279">
        <v>572.48333333333323</v>
      </c>
      <c r="I427" s="279">
        <v>582.16666666666663</v>
      </c>
      <c r="J427" s="279">
        <v>594.33333333333326</v>
      </c>
      <c r="K427" s="277">
        <v>570</v>
      </c>
      <c r="L427" s="277">
        <v>548.15</v>
      </c>
      <c r="M427" s="277">
        <v>0.17408999999999999</v>
      </c>
    </row>
    <row r="428" spans="1:13">
      <c r="A428" s="268">
        <v>418</v>
      </c>
      <c r="B428" s="277" t="s">
        <v>527</v>
      </c>
      <c r="C428" s="278">
        <v>167.5</v>
      </c>
      <c r="D428" s="279">
        <v>167.58333333333334</v>
      </c>
      <c r="E428" s="279">
        <v>166.31666666666669</v>
      </c>
      <c r="F428" s="279">
        <v>165.13333333333335</v>
      </c>
      <c r="G428" s="279">
        <v>163.8666666666667</v>
      </c>
      <c r="H428" s="279">
        <v>168.76666666666668</v>
      </c>
      <c r="I428" s="279">
        <v>170.03333333333333</v>
      </c>
      <c r="J428" s="279">
        <v>171.21666666666667</v>
      </c>
      <c r="K428" s="277">
        <v>168.85</v>
      </c>
      <c r="L428" s="277">
        <v>166.4</v>
      </c>
      <c r="M428" s="277">
        <v>2.52441</v>
      </c>
    </row>
    <row r="429" spans="1:13">
      <c r="A429" s="268">
        <v>419</v>
      </c>
      <c r="B429" s="277" t="s">
        <v>2525</v>
      </c>
      <c r="C429" s="278">
        <v>48.25</v>
      </c>
      <c r="D429" s="279">
        <v>48.699999999999996</v>
      </c>
      <c r="E429" s="279">
        <v>47.449999999999989</v>
      </c>
      <c r="F429" s="279">
        <v>46.649999999999991</v>
      </c>
      <c r="G429" s="279">
        <v>45.399999999999984</v>
      </c>
      <c r="H429" s="279">
        <v>49.499999999999993</v>
      </c>
      <c r="I429" s="279">
        <v>50.750000000000007</v>
      </c>
      <c r="J429" s="279">
        <v>51.55</v>
      </c>
      <c r="K429" s="277">
        <v>49.95</v>
      </c>
      <c r="L429" s="277">
        <v>47.9</v>
      </c>
      <c r="M429" s="277">
        <v>22.920120000000001</v>
      </c>
    </row>
    <row r="430" spans="1:13">
      <c r="A430" s="268">
        <v>420</v>
      </c>
      <c r="B430" s="277" t="s">
        <v>175</v>
      </c>
      <c r="C430" s="286">
        <v>4450.6499999999996</v>
      </c>
      <c r="D430" s="287">
        <v>4455.8833333333332</v>
      </c>
      <c r="E430" s="287">
        <v>4386.7666666666664</v>
      </c>
      <c r="F430" s="287">
        <v>4322.8833333333332</v>
      </c>
      <c r="G430" s="287">
        <v>4253.7666666666664</v>
      </c>
      <c r="H430" s="287">
        <v>4519.7666666666664</v>
      </c>
      <c r="I430" s="287">
        <v>4588.8833333333332</v>
      </c>
      <c r="J430" s="287">
        <v>4652.7666666666664</v>
      </c>
      <c r="K430" s="288">
        <v>4525</v>
      </c>
      <c r="L430" s="288">
        <v>4392</v>
      </c>
      <c r="M430" s="288">
        <v>2.9329000000000001</v>
      </c>
    </row>
    <row r="431" spans="1:13">
      <c r="A431" s="268">
        <v>421</v>
      </c>
      <c r="B431" s="277" t="s">
        <v>176</v>
      </c>
      <c r="C431" s="277">
        <v>657.75</v>
      </c>
      <c r="D431" s="279">
        <v>655.61666666666667</v>
      </c>
      <c r="E431" s="279">
        <v>646.33333333333337</v>
      </c>
      <c r="F431" s="279">
        <v>634.91666666666674</v>
      </c>
      <c r="G431" s="279">
        <v>625.63333333333344</v>
      </c>
      <c r="H431" s="279">
        <v>667.0333333333333</v>
      </c>
      <c r="I431" s="279">
        <v>676.31666666666661</v>
      </c>
      <c r="J431" s="279">
        <v>687.73333333333323</v>
      </c>
      <c r="K431" s="277">
        <v>664.9</v>
      </c>
      <c r="L431" s="277">
        <v>644.20000000000005</v>
      </c>
      <c r="M431" s="277">
        <v>25.5261</v>
      </c>
    </row>
    <row r="432" spans="1:13">
      <c r="A432" s="268">
        <v>422</v>
      </c>
      <c r="B432" s="277" t="s">
        <v>177</v>
      </c>
      <c r="C432" s="277">
        <v>747.7</v>
      </c>
      <c r="D432" s="279">
        <v>746.93333333333339</v>
      </c>
      <c r="E432" s="279">
        <v>736.86666666666679</v>
      </c>
      <c r="F432" s="279">
        <v>726.03333333333342</v>
      </c>
      <c r="G432" s="279">
        <v>715.96666666666681</v>
      </c>
      <c r="H432" s="279">
        <v>757.76666666666677</v>
      </c>
      <c r="I432" s="279">
        <v>767.83333333333337</v>
      </c>
      <c r="J432" s="279">
        <v>778.66666666666674</v>
      </c>
      <c r="K432" s="277">
        <v>757</v>
      </c>
      <c r="L432" s="277">
        <v>736.1</v>
      </c>
      <c r="M432" s="277">
        <v>8.3697900000000001</v>
      </c>
    </row>
    <row r="433" spans="1:13">
      <c r="A433" s="268">
        <v>423</v>
      </c>
      <c r="B433" s="277" t="s">
        <v>525</v>
      </c>
      <c r="C433" s="277">
        <v>81.95</v>
      </c>
      <c r="D433" s="279">
        <v>82.600000000000009</v>
      </c>
      <c r="E433" s="279">
        <v>80.750000000000014</v>
      </c>
      <c r="F433" s="279">
        <v>79.550000000000011</v>
      </c>
      <c r="G433" s="279">
        <v>77.700000000000017</v>
      </c>
      <c r="H433" s="279">
        <v>83.800000000000011</v>
      </c>
      <c r="I433" s="279">
        <v>85.65</v>
      </c>
      <c r="J433" s="279">
        <v>86.850000000000009</v>
      </c>
      <c r="K433" s="277">
        <v>84.45</v>
      </c>
      <c r="L433" s="277">
        <v>81.400000000000006</v>
      </c>
      <c r="M433" s="277">
        <v>0.73878999999999995</v>
      </c>
    </row>
    <row r="434" spans="1:13">
      <c r="A434" s="268">
        <v>424</v>
      </c>
      <c r="B434" s="277" t="s">
        <v>281</v>
      </c>
      <c r="C434" s="277">
        <v>152.30000000000001</v>
      </c>
      <c r="D434" s="279">
        <v>151.81666666666669</v>
      </c>
      <c r="E434" s="279">
        <v>150.13333333333338</v>
      </c>
      <c r="F434" s="279">
        <v>147.9666666666667</v>
      </c>
      <c r="G434" s="279">
        <v>146.28333333333339</v>
      </c>
      <c r="H434" s="279">
        <v>153.98333333333338</v>
      </c>
      <c r="I434" s="279">
        <v>155.66666666666671</v>
      </c>
      <c r="J434" s="279">
        <v>157.83333333333337</v>
      </c>
      <c r="K434" s="277">
        <v>153.5</v>
      </c>
      <c r="L434" s="277">
        <v>149.65</v>
      </c>
      <c r="M434" s="277">
        <v>5.8957600000000001</v>
      </c>
    </row>
    <row r="435" spans="1:13">
      <c r="A435" s="268">
        <v>425</v>
      </c>
      <c r="B435" s="277" t="s">
        <v>526</v>
      </c>
      <c r="C435" s="277">
        <v>470.2</v>
      </c>
      <c r="D435" s="279">
        <v>471.75</v>
      </c>
      <c r="E435" s="279">
        <v>467.5</v>
      </c>
      <c r="F435" s="279">
        <v>464.8</v>
      </c>
      <c r="G435" s="279">
        <v>460.55</v>
      </c>
      <c r="H435" s="279">
        <v>474.45</v>
      </c>
      <c r="I435" s="279">
        <v>478.7</v>
      </c>
      <c r="J435" s="279">
        <v>481.4</v>
      </c>
      <c r="K435" s="277">
        <v>476</v>
      </c>
      <c r="L435" s="277">
        <v>469.05</v>
      </c>
      <c r="M435" s="277">
        <v>0.65715999999999997</v>
      </c>
    </row>
    <row r="436" spans="1:13">
      <c r="A436" s="268">
        <v>426</v>
      </c>
      <c r="B436" s="277" t="s">
        <v>3387</v>
      </c>
      <c r="C436" s="277">
        <v>280.05</v>
      </c>
      <c r="D436" s="279">
        <v>280.21666666666664</v>
      </c>
      <c r="E436" s="279">
        <v>277.73333333333329</v>
      </c>
      <c r="F436" s="279">
        <v>275.41666666666663</v>
      </c>
      <c r="G436" s="279">
        <v>272.93333333333328</v>
      </c>
      <c r="H436" s="279">
        <v>282.5333333333333</v>
      </c>
      <c r="I436" s="279">
        <v>285.01666666666665</v>
      </c>
      <c r="J436" s="279">
        <v>287.33333333333331</v>
      </c>
      <c r="K436" s="277">
        <v>282.7</v>
      </c>
      <c r="L436" s="277">
        <v>277.89999999999998</v>
      </c>
      <c r="M436" s="277">
        <v>1.44519</v>
      </c>
    </row>
    <row r="437" spans="1:13">
      <c r="A437" s="268">
        <v>427</v>
      </c>
      <c r="B437" s="277" t="s">
        <v>529</v>
      </c>
      <c r="C437" s="277">
        <v>1317.65</v>
      </c>
      <c r="D437" s="279">
        <v>1322.9333333333334</v>
      </c>
      <c r="E437" s="279">
        <v>1301.4166666666667</v>
      </c>
      <c r="F437" s="279">
        <v>1285.1833333333334</v>
      </c>
      <c r="G437" s="279">
        <v>1263.6666666666667</v>
      </c>
      <c r="H437" s="279">
        <v>1339.1666666666667</v>
      </c>
      <c r="I437" s="279">
        <v>1360.6833333333332</v>
      </c>
      <c r="J437" s="279">
        <v>1376.9166666666667</v>
      </c>
      <c r="K437" s="277">
        <v>1344.45</v>
      </c>
      <c r="L437" s="277">
        <v>1306.7</v>
      </c>
      <c r="M437" s="277">
        <v>0.60157000000000005</v>
      </c>
    </row>
    <row r="438" spans="1:13">
      <c r="A438" s="268">
        <v>428</v>
      </c>
      <c r="B438" s="277" t="s">
        <v>530</v>
      </c>
      <c r="C438" s="277">
        <v>412</v>
      </c>
      <c r="D438" s="279">
        <v>411.23333333333335</v>
      </c>
      <c r="E438" s="279">
        <v>406.4666666666667</v>
      </c>
      <c r="F438" s="279">
        <v>400.93333333333334</v>
      </c>
      <c r="G438" s="279">
        <v>396.16666666666669</v>
      </c>
      <c r="H438" s="279">
        <v>416.76666666666671</v>
      </c>
      <c r="I438" s="279">
        <v>421.53333333333336</v>
      </c>
      <c r="J438" s="279">
        <v>427.06666666666672</v>
      </c>
      <c r="K438" s="277">
        <v>416</v>
      </c>
      <c r="L438" s="277">
        <v>405.7</v>
      </c>
      <c r="M438" s="277">
        <v>0.33772999999999997</v>
      </c>
    </row>
    <row r="439" spans="1:13">
      <c r="A439" s="268">
        <v>429</v>
      </c>
      <c r="B439" s="277" t="s">
        <v>178</v>
      </c>
      <c r="C439" s="277">
        <v>483.65</v>
      </c>
      <c r="D439" s="279">
        <v>485.14999999999992</v>
      </c>
      <c r="E439" s="279">
        <v>479.39999999999986</v>
      </c>
      <c r="F439" s="279">
        <v>475.14999999999992</v>
      </c>
      <c r="G439" s="279">
        <v>469.39999999999986</v>
      </c>
      <c r="H439" s="279">
        <v>489.39999999999986</v>
      </c>
      <c r="I439" s="279">
        <v>495.15</v>
      </c>
      <c r="J439" s="279">
        <v>499.39999999999986</v>
      </c>
      <c r="K439" s="277">
        <v>490.9</v>
      </c>
      <c r="L439" s="277">
        <v>480.9</v>
      </c>
      <c r="M439" s="277">
        <v>51.588760000000001</v>
      </c>
    </row>
    <row r="440" spans="1:13">
      <c r="A440" s="268">
        <v>430</v>
      </c>
      <c r="B440" s="277" t="s">
        <v>531</v>
      </c>
      <c r="C440" s="277">
        <v>273.35000000000002</v>
      </c>
      <c r="D440" s="279">
        <v>272.84999999999997</v>
      </c>
      <c r="E440" s="279">
        <v>267.69999999999993</v>
      </c>
      <c r="F440" s="279">
        <v>262.04999999999995</v>
      </c>
      <c r="G440" s="279">
        <v>256.89999999999992</v>
      </c>
      <c r="H440" s="279">
        <v>278.49999999999994</v>
      </c>
      <c r="I440" s="279">
        <v>283.64999999999992</v>
      </c>
      <c r="J440" s="279">
        <v>289.29999999999995</v>
      </c>
      <c r="K440" s="277">
        <v>278</v>
      </c>
      <c r="L440" s="277">
        <v>267.2</v>
      </c>
      <c r="M440" s="277">
        <v>3.1066099999999999</v>
      </c>
    </row>
    <row r="441" spans="1:13">
      <c r="A441" s="268">
        <v>431</v>
      </c>
      <c r="B441" s="277" t="s">
        <v>179</v>
      </c>
      <c r="C441" s="277">
        <v>427</v>
      </c>
      <c r="D441" s="279">
        <v>430.7833333333333</v>
      </c>
      <c r="E441" s="279">
        <v>421.21666666666658</v>
      </c>
      <c r="F441" s="279">
        <v>415.43333333333328</v>
      </c>
      <c r="G441" s="279">
        <v>405.86666666666656</v>
      </c>
      <c r="H441" s="279">
        <v>436.56666666666661</v>
      </c>
      <c r="I441" s="279">
        <v>446.13333333333333</v>
      </c>
      <c r="J441" s="279">
        <v>451.91666666666663</v>
      </c>
      <c r="K441" s="277">
        <v>440.35</v>
      </c>
      <c r="L441" s="277">
        <v>425</v>
      </c>
      <c r="M441" s="277">
        <v>11.42972</v>
      </c>
    </row>
    <row r="442" spans="1:13">
      <c r="A442" s="268">
        <v>432</v>
      </c>
      <c r="B442" s="277" t="s">
        <v>532</v>
      </c>
      <c r="C442" s="277">
        <v>185.35</v>
      </c>
      <c r="D442" s="279">
        <v>186.03333333333333</v>
      </c>
      <c r="E442" s="279">
        <v>183.31666666666666</v>
      </c>
      <c r="F442" s="279">
        <v>181.28333333333333</v>
      </c>
      <c r="G442" s="279">
        <v>178.56666666666666</v>
      </c>
      <c r="H442" s="279">
        <v>188.06666666666666</v>
      </c>
      <c r="I442" s="279">
        <v>190.7833333333333</v>
      </c>
      <c r="J442" s="279">
        <v>192.81666666666666</v>
      </c>
      <c r="K442" s="277">
        <v>188.75</v>
      </c>
      <c r="L442" s="277">
        <v>184</v>
      </c>
      <c r="M442" s="277">
        <v>2.5747599999999999</v>
      </c>
    </row>
    <row r="443" spans="1:13">
      <c r="A443" s="268">
        <v>433</v>
      </c>
      <c r="B443" s="277" t="s">
        <v>533</v>
      </c>
      <c r="C443" s="277">
        <v>1402.05</v>
      </c>
      <c r="D443" s="279">
        <v>1400.6499999999999</v>
      </c>
      <c r="E443" s="279">
        <v>1388.3999999999996</v>
      </c>
      <c r="F443" s="279">
        <v>1374.7499999999998</v>
      </c>
      <c r="G443" s="279">
        <v>1362.4999999999995</v>
      </c>
      <c r="H443" s="279">
        <v>1414.2999999999997</v>
      </c>
      <c r="I443" s="279">
        <v>1426.5500000000002</v>
      </c>
      <c r="J443" s="279">
        <v>1440.1999999999998</v>
      </c>
      <c r="K443" s="277">
        <v>1412.9</v>
      </c>
      <c r="L443" s="277">
        <v>1387</v>
      </c>
      <c r="M443" s="277">
        <v>0.49310999999999999</v>
      </c>
    </row>
    <row r="444" spans="1:13">
      <c r="A444" s="268">
        <v>434</v>
      </c>
      <c r="B444" s="277" t="s">
        <v>534</v>
      </c>
      <c r="C444" s="277">
        <v>2.9</v>
      </c>
      <c r="D444" s="279">
        <v>2.8666666666666667</v>
      </c>
      <c r="E444" s="279">
        <v>2.8333333333333335</v>
      </c>
      <c r="F444" s="279">
        <v>2.7666666666666666</v>
      </c>
      <c r="G444" s="279">
        <v>2.7333333333333334</v>
      </c>
      <c r="H444" s="279">
        <v>2.9333333333333336</v>
      </c>
      <c r="I444" s="279">
        <v>2.9666666666666668</v>
      </c>
      <c r="J444" s="279">
        <v>3.0333333333333337</v>
      </c>
      <c r="K444" s="277">
        <v>2.9</v>
      </c>
      <c r="L444" s="277">
        <v>2.8</v>
      </c>
      <c r="M444" s="277">
        <v>50.567160000000001</v>
      </c>
    </row>
    <row r="445" spans="1:13">
      <c r="A445" s="268">
        <v>435</v>
      </c>
      <c r="B445" s="277" t="s">
        <v>535</v>
      </c>
      <c r="C445" s="277">
        <v>140</v>
      </c>
      <c r="D445" s="279">
        <v>139.38333333333333</v>
      </c>
      <c r="E445" s="279">
        <v>138.51666666666665</v>
      </c>
      <c r="F445" s="279">
        <v>137.03333333333333</v>
      </c>
      <c r="G445" s="279">
        <v>136.16666666666666</v>
      </c>
      <c r="H445" s="279">
        <v>140.86666666666665</v>
      </c>
      <c r="I445" s="279">
        <v>141.73333333333332</v>
      </c>
      <c r="J445" s="279">
        <v>143.21666666666664</v>
      </c>
      <c r="K445" s="277">
        <v>140.25</v>
      </c>
      <c r="L445" s="277">
        <v>137.9</v>
      </c>
      <c r="M445" s="277">
        <v>1.6229899999999999</v>
      </c>
    </row>
    <row r="446" spans="1:13">
      <c r="A446" s="268">
        <v>436</v>
      </c>
      <c r="B446" s="277" t="s">
        <v>2593</v>
      </c>
      <c r="C446" s="277">
        <v>212.85</v>
      </c>
      <c r="D446" s="279">
        <v>211.04999999999998</v>
      </c>
      <c r="E446" s="279">
        <v>207.29999999999995</v>
      </c>
      <c r="F446" s="279">
        <v>201.74999999999997</v>
      </c>
      <c r="G446" s="279">
        <v>197.99999999999994</v>
      </c>
      <c r="H446" s="279">
        <v>216.59999999999997</v>
      </c>
      <c r="I446" s="279">
        <v>220.35000000000002</v>
      </c>
      <c r="J446" s="279">
        <v>225.89999999999998</v>
      </c>
      <c r="K446" s="277">
        <v>214.8</v>
      </c>
      <c r="L446" s="277">
        <v>205.5</v>
      </c>
      <c r="M446" s="277">
        <v>1.9379299999999999</v>
      </c>
    </row>
    <row r="447" spans="1:13">
      <c r="A447" s="268">
        <v>437</v>
      </c>
      <c r="B447" s="277" t="s">
        <v>536</v>
      </c>
      <c r="C447" s="277">
        <v>840.55</v>
      </c>
      <c r="D447" s="279">
        <v>840.35</v>
      </c>
      <c r="E447" s="279">
        <v>835.7</v>
      </c>
      <c r="F447" s="279">
        <v>830.85</v>
      </c>
      <c r="G447" s="279">
        <v>826.2</v>
      </c>
      <c r="H447" s="279">
        <v>845.2</v>
      </c>
      <c r="I447" s="279">
        <v>849.84999999999991</v>
      </c>
      <c r="J447" s="279">
        <v>854.7</v>
      </c>
      <c r="K447" s="277">
        <v>845</v>
      </c>
      <c r="L447" s="277">
        <v>835.5</v>
      </c>
      <c r="M447" s="277">
        <v>0.31083</v>
      </c>
    </row>
    <row r="448" spans="1:13">
      <c r="A448" s="268">
        <v>438</v>
      </c>
      <c r="B448" s="277" t="s">
        <v>282</v>
      </c>
      <c r="C448" s="277">
        <v>554.95000000000005</v>
      </c>
      <c r="D448" s="279">
        <v>555.5</v>
      </c>
      <c r="E448" s="279">
        <v>551.04999999999995</v>
      </c>
      <c r="F448" s="279">
        <v>547.15</v>
      </c>
      <c r="G448" s="279">
        <v>542.69999999999993</v>
      </c>
      <c r="H448" s="279">
        <v>559.4</v>
      </c>
      <c r="I448" s="279">
        <v>563.85</v>
      </c>
      <c r="J448" s="279">
        <v>567.75</v>
      </c>
      <c r="K448" s="277">
        <v>559.95000000000005</v>
      </c>
      <c r="L448" s="277">
        <v>551.6</v>
      </c>
      <c r="M448" s="277">
        <v>2.6908599999999998</v>
      </c>
    </row>
    <row r="449" spans="1:13">
      <c r="A449" s="268">
        <v>439</v>
      </c>
      <c r="B449" s="277" t="s">
        <v>542</v>
      </c>
      <c r="C449" s="277">
        <v>43.5</v>
      </c>
      <c r="D449" s="279">
        <v>43.65</v>
      </c>
      <c r="E449" s="279">
        <v>42.75</v>
      </c>
      <c r="F449" s="279">
        <v>42</v>
      </c>
      <c r="G449" s="279">
        <v>41.1</v>
      </c>
      <c r="H449" s="279">
        <v>44.4</v>
      </c>
      <c r="I449" s="279">
        <v>45.29999999999999</v>
      </c>
      <c r="J449" s="279">
        <v>46.05</v>
      </c>
      <c r="K449" s="277">
        <v>44.55</v>
      </c>
      <c r="L449" s="277">
        <v>42.9</v>
      </c>
      <c r="M449" s="277">
        <v>2.7875800000000002</v>
      </c>
    </row>
    <row r="450" spans="1:13">
      <c r="A450" s="268">
        <v>440</v>
      </c>
      <c r="B450" s="277" t="s">
        <v>2608</v>
      </c>
      <c r="C450" s="277">
        <v>10465.35</v>
      </c>
      <c r="D450" s="279">
        <v>10505.466666666667</v>
      </c>
      <c r="E450" s="279">
        <v>10320.883333333335</v>
      </c>
      <c r="F450" s="279">
        <v>10176.416666666668</v>
      </c>
      <c r="G450" s="279">
        <v>9991.8333333333358</v>
      </c>
      <c r="H450" s="279">
        <v>10649.933333333334</v>
      </c>
      <c r="I450" s="279">
        <v>10834.516666666666</v>
      </c>
      <c r="J450" s="279">
        <v>10978.983333333334</v>
      </c>
      <c r="K450" s="277">
        <v>10690.05</v>
      </c>
      <c r="L450" s="277">
        <v>10361</v>
      </c>
      <c r="M450" s="277">
        <v>5.6299999999999996E-3</v>
      </c>
    </row>
    <row r="451" spans="1:13">
      <c r="A451" s="268">
        <v>441</v>
      </c>
      <c r="B451" s="277" t="s">
        <v>2613</v>
      </c>
      <c r="C451" s="277">
        <v>919.4</v>
      </c>
      <c r="D451" s="279">
        <v>919.4</v>
      </c>
      <c r="E451" s="279">
        <v>919.4</v>
      </c>
      <c r="F451" s="279">
        <v>919.4</v>
      </c>
      <c r="G451" s="279">
        <v>919.4</v>
      </c>
      <c r="H451" s="279">
        <v>919.4</v>
      </c>
      <c r="I451" s="279">
        <v>919.4</v>
      </c>
      <c r="J451" s="279">
        <v>919.4</v>
      </c>
      <c r="K451" s="277">
        <v>919.4</v>
      </c>
      <c r="L451" s="277">
        <v>919.4</v>
      </c>
      <c r="M451" s="277">
        <v>1.7634799999999999</v>
      </c>
    </row>
    <row r="452" spans="1:13">
      <c r="A452" s="268">
        <v>442</v>
      </c>
      <c r="B452" s="277" t="s">
        <v>3464</v>
      </c>
      <c r="C452" s="277">
        <v>475.85</v>
      </c>
      <c r="D452" s="279">
        <v>477.38333333333338</v>
      </c>
      <c r="E452" s="279">
        <v>470.51666666666677</v>
      </c>
      <c r="F452" s="279">
        <v>465.18333333333339</v>
      </c>
      <c r="G452" s="279">
        <v>458.31666666666678</v>
      </c>
      <c r="H452" s="279">
        <v>482.71666666666675</v>
      </c>
      <c r="I452" s="279">
        <v>489.58333333333343</v>
      </c>
      <c r="J452" s="279">
        <v>494.91666666666674</v>
      </c>
      <c r="K452" s="277">
        <v>484.25</v>
      </c>
      <c r="L452" s="277">
        <v>472.05</v>
      </c>
      <c r="M452" s="277">
        <v>31.620819999999998</v>
      </c>
    </row>
    <row r="453" spans="1:13">
      <c r="A453" s="268">
        <v>443</v>
      </c>
      <c r="B453" s="277" t="s">
        <v>182</v>
      </c>
      <c r="C453" s="277">
        <v>1490.1</v>
      </c>
      <c r="D453" s="279">
        <v>1488.5</v>
      </c>
      <c r="E453" s="279">
        <v>1458.75</v>
      </c>
      <c r="F453" s="279">
        <v>1427.4</v>
      </c>
      <c r="G453" s="279">
        <v>1397.65</v>
      </c>
      <c r="H453" s="279">
        <v>1519.85</v>
      </c>
      <c r="I453" s="279">
        <v>1549.6</v>
      </c>
      <c r="J453" s="279">
        <v>1580.9499999999998</v>
      </c>
      <c r="K453" s="277">
        <v>1518.25</v>
      </c>
      <c r="L453" s="277">
        <v>1457.15</v>
      </c>
      <c r="M453" s="277">
        <v>6.9323699999999997</v>
      </c>
    </row>
    <row r="454" spans="1:13">
      <c r="A454" s="268">
        <v>444</v>
      </c>
      <c r="B454" s="277" t="s">
        <v>543</v>
      </c>
      <c r="C454" s="277">
        <v>847.95</v>
      </c>
      <c r="D454" s="279">
        <v>851</v>
      </c>
      <c r="E454" s="279">
        <v>840</v>
      </c>
      <c r="F454" s="279">
        <v>832.05</v>
      </c>
      <c r="G454" s="279">
        <v>821.05</v>
      </c>
      <c r="H454" s="279">
        <v>858.95</v>
      </c>
      <c r="I454" s="279">
        <v>869.95</v>
      </c>
      <c r="J454" s="279">
        <v>877.90000000000009</v>
      </c>
      <c r="K454" s="277">
        <v>862</v>
      </c>
      <c r="L454" s="277">
        <v>843.05</v>
      </c>
      <c r="M454" s="277">
        <v>0.18361</v>
      </c>
    </row>
    <row r="455" spans="1:13">
      <c r="A455" s="268">
        <v>445</v>
      </c>
      <c r="B455" s="277" t="s">
        <v>183</v>
      </c>
      <c r="C455" s="277">
        <v>128.25</v>
      </c>
      <c r="D455" s="279">
        <v>128.81666666666666</v>
      </c>
      <c r="E455" s="279">
        <v>127.23333333333332</v>
      </c>
      <c r="F455" s="279">
        <v>126.21666666666665</v>
      </c>
      <c r="G455" s="279">
        <v>124.63333333333331</v>
      </c>
      <c r="H455" s="279">
        <v>129.83333333333331</v>
      </c>
      <c r="I455" s="279">
        <v>131.41666666666669</v>
      </c>
      <c r="J455" s="279">
        <v>132.43333333333334</v>
      </c>
      <c r="K455" s="277">
        <v>130.4</v>
      </c>
      <c r="L455" s="277">
        <v>127.8</v>
      </c>
      <c r="M455" s="277">
        <v>331.61414000000002</v>
      </c>
    </row>
    <row r="456" spans="1:13">
      <c r="A456" s="268">
        <v>446</v>
      </c>
      <c r="B456" s="277" t="s">
        <v>184</v>
      </c>
      <c r="C456" s="277">
        <v>55.9</v>
      </c>
      <c r="D456" s="279">
        <v>56.166666666666664</v>
      </c>
      <c r="E456" s="279">
        <v>55.18333333333333</v>
      </c>
      <c r="F456" s="279">
        <v>54.466666666666669</v>
      </c>
      <c r="G456" s="279">
        <v>53.483333333333334</v>
      </c>
      <c r="H456" s="279">
        <v>56.883333333333326</v>
      </c>
      <c r="I456" s="279">
        <v>57.86666666666666</v>
      </c>
      <c r="J456" s="279">
        <v>58.583333333333321</v>
      </c>
      <c r="K456" s="277">
        <v>57.15</v>
      </c>
      <c r="L456" s="277">
        <v>55.45</v>
      </c>
      <c r="M456" s="277">
        <v>39.567019999999999</v>
      </c>
    </row>
    <row r="457" spans="1:13">
      <c r="A457" s="268">
        <v>447</v>
      </c>
      <c r="B457" s="277" t="s">
        <v>185</v>
      </c>
      <c r="C457" s="277">
        <v>55.2</v>
      </c>
      <c r="D457" s="279">
        <v>54.883333333333333</v>
      </c>
      <c r="E457" s="279">
        <v>54.216666666666669</v>
      </c>
      <c r="F457" s="279">
        <v>53.233333333333334</v>
      </c>
      <c r="G457" s="279">
        <v>52.56666666666667</v>
      </c>
      <c r="H457" s="279">
        <v>55.866666666666667</v>
      </c>
      <c r="I457" s="279">
        <v>56.533333333333339</v>
      </c>
      <c r="J457" s="279">
        <v>57.516666666666666</v>
      </c>
      <c r="K457" s="277">
        <v>55.55</v>
      </c>
      <c r="L457" s="277">
        <v>53.9</v>
      </c>
      <c r="M457" s="277">
        <v>188.75641999999999</v>
      </c>
    </row>
    <row r="458" spans="1:13">
      <c r="A458" s="268">
        <v>448</v>
      </c>
      <c r="B458" s="277" t="s">
        <v>186</v>
      </c>
      <c r="C458" s="277">
        <v>395.5</v>
      </c>
      <c r="D458" s="279">
        <v>395.76666666666665</v>
      </c>
      <c r="E458" s="279">
        <v>391.5333333333333</v>
      </c>
      <c r="F458" s="279">
        <v>387.56666666666666</v>
      </c>
      <c r="G458" s="279">
        <v>383.33333333333331</v>
      </c>
      <c r="H458" s="279">
        <v>399.73333333333329</v>
      </c>
      <c r="I458" s="279">
        <v>403.96666666666664</v>
      </c>
      <c r="J458" s="279">
        <v>407.93333333333328</v>
      </c>
      <c r="K458" s="277">
        <v>400</v>
      </c>
      <c r="L458" s="277">
        <v>391.8</v>
      </c>
      <c r="M458" s="277">
        <v>147.29993999999999</v>
      </c>
    </row>
    <row r="459" spans="1:13">
      <c r="A459" s="268">
        <v>449</v>
      </c>
      <c r="B459" s="277" t="s">
        <v>2624</v>
      </c>
      <c r="C459" s="277">
        <v>23.8</v>
      </c>
      <c r="D459" s="279">
        <v>23.716666666666669</v>
      </c>
      <c r="E459" s="279">
        <v>23.483333333333338</v>
      </c>
      <c r="F459" s="279">
        <v>23.166666666666668</v>
      </c>
      <c r="G459" s="279">
        <v>22.933333333333337</v>
      </c>
      <c r="H459" s="279">
        <v>24.033333333333339</v>
      </c>
      <c r="I459" s="279">
        <v>24.266666666666673</v>
      </c>
      <c r="J459" s="279">
        <v>24.583333333333339</v>
      </c>
      <c r="K459" s="277">
        <v>23.95</v>
      </c>
      <c r="L459" s="277">
        <v>23.4</v>
      </c>
      <c r="M459" s="277">
        <v>43.741549999999997</v>
      </c>
    </row>
    <row r="460" spans="1:13">
      <c r="A460" s="268">
        <v>450</v>
      </c>
      <c r="B460" s="277" t="s">
        <v>537</v>
      </c>
      <c r="C460" s="277">
        <v>773.65</v>
      </c>
      <c r="D460" s="279">
        <v>777.9</v>
      </c>
      <c r="E460" s="279">
        <v>767.8</v>
      </c>
      <c r="F460" s="279">
        <v>761.94999999999993</v>
      </c>
      <c r="G460" s="279">
        <v>751.84999999999991</v>
      </c>
      <c r="H460" s="279">
        <v>783.75</v>
      </c>
      <c r="I460" s="279">
        <v>793.85000000000014</v>
      </c>
      <c r="J460" s="279">
        <v>799.7</v>
      </c>
      <c r="K460" s="277">
        <v>788</v>
      </c>
      <c r="L460" s="277">
        <v>772.05</v>
      </c>
      <c r="M460" s="277">
        <v>0.14568999999999999</v>
      </c>
    </row>
    <row r="461" spans="1:13">
      <c r="A461" s="268">
        <v>451</v>
      </c>
      <c r="B461" s="277" t="s">
        <v>538</v>
      </c>
      <c r="C461" s="277">
        <v>384.35</v>
      </c>
      <c r="D461" s="279">
        <v>386.0333333333333</v>
      </c>
      <c r="E461" s="279">
        <v>375.56666666666661</v>
      </c>
      <c r="F461" s="279">
        <v>366.7833333333333</v>
      </c>
      <c r="G461" s="279">
        <v>356.31666666666661</v>
      </c>
      <c r="H461" s="279">
        <v>394.81666666666661</v>
      </c>
      <c r="I461" s="279">
        <v>405.2833333333333</v>
      </c>
      <c r="J461" s="279">
        <v>414.06666666666661</v>
      </c>
      <c r="K461" s="277">
        <v>396.5</v>
      </c>
      <c r="L461" s="277">
        <v>377.25</v>
      </c>
      <c r="M461" s="277">
        <v>7.1929999999999994E-2</v>
      </c>
    </row>
    <row r="462" spans="1:13">
      <c r="A462" s="268">
        <v>452</v>
      </c>
      <c r="B462" s="277" t="s">
        <v>187</v>
      </c>
      <c r="C462" s="277">
        <v>2711.55</v>
      </c>
      <c r="D462" s="279">
        <v>2730.7166666666667</v>
      </c>
      <c r="E462" s="279">
        <v>2687.4333333333334</v>
      </c>
      <c r="F462" s="279">
        <v>2663.3166666666666</v>
      </c>
      <c r="G462" s="279">
        <v>2620.0333333333333</v>
      </c>
      <c r="H462" s="279">
        <v>2754.8333333333335</v>
      </c>
      <c r="I462" s="279">
        <v>2798.1166666666672</v>
      </c>
      <c r="J462" s="279">
        <v>2822.2333333333336</v>
      </c>
      <c r="K462" s="277">
        <v>2774</v>
      </c>
      <c r="L462" s="277">
        <v>2706.6</v>
      </c>
      <c r="M462" s="277">
        <v>33.31194</v>
      </c>
    </row>
    <row r="463" spans="1:13">
      <c r="A463" s="268">
        <v>453</v>
      </c>
      <c r="B463" s="277" t="s">
        <v>544</v>
      </c>
      <c r="C463" s="277">
        <v>2293.65</v>
      </c>
      <c r="D463" s="279">
        <v>2309.6333333333332</v>
      </c>
      <c r="E463" s="279">
        <v>2259.2666666666664</v>
      </c>
      <c r="F463" s="279">
        <v>2224.8833333333332</v>
      </c>
      <c r="G463" s="279">
        <v>2174.5166666666664</v>
      </c>
      <c r="H463" s="279">
        <v>2344.0166666666664</v>
      </c>
      <c r="I463" s="279">
        <v>2394.3833333333332</v>
      </c>
      <c r="J463" s="279">
        <v>2428.7666666666664</v>
      </c>
      <c r="K463" s="277">
        <v>2360</v>
      </c>
      <c r="L463" s="277">
        <v>2275.25</v>
      </c>
      <c r="M463" s="277">
        <v>4.3520000000000003E-2</v>
      </c>
    </row>
    <row r="464" spans="1:13">
      <c r="A464" s="268">
        <v>454</v>
      </c>
      <c r="B464" s="277" t="s">
        <v>188</v>
      </c>
      <c r="C464" s="277">
        <v>824.15</v>
      </c>
      <c r="D464" s="279">
        <v>826.11666666666667</v>
      </c>
      <c r="E464" s="279">
        <v>815.63333333333333</v>
      </c>
      <c r="F464" s="279">
        <v>807.11666666666667</v>
      </c>
      <c r="G464" s="279">
        <v>796.63333333333333</v>
      </c>
      <c r="H464" s="279">
        <v>834.63333333333333</v>
      </c>
      <c r="I464" s="279">
        <v>845.11666666666667</v>
      </c>
      <c r="J464" s="279">
        <v>853.63333333333333</v>
      </c>
      <c r="K464" s="277">
        <v>836.6</v>
      </c>
      <c r="L464" s="277">
        <v>817.6</v>
      </c>
      <c r="M464" s="277">
        <v>45.588790000000003</v>
      </c>
    </row>
    <row r="465" spans="1:13">
      <c r="A465" s="268">
        <v>455</v>
      </c>
      <c r="B465" s="277" t="s">
        <v>546</v>
      </c>
      <c r="C465" s="277">
        <v>735.1</v>
      </c>
      <c r="D465" s="279">
        <v>735.7166666666667</v>
      </c>
      <c r="E465" s="279">
        <v>729.38333333333344</v>
      </c>
      <c r="F465" s="279">
        <v>723.66666666666674</v>
      </c>
      <c r="G465" s="279">
        <v>717.33333333333348</v>
      </c>
      <c r="H465" s="279">
        <v>741.43333333333339</v>
      </c>
      <c r="I465" s="279">
        <v>747.76666666666665</v>
      </c>
      <c r="J465" s="279">
        <v>753.48333333333335</v>
      </c>
      <c r="K465" s="277">
        <v>742.05</v>
      </c>
      <c r="L465" s="277">
        <v>730</v>
      </c>
      <c r="M465" s="277">
        <v>0.14046</v>
      </c>
    </row>
    <row r="466" spans="1:13">
      <c r="A466" s="268">
        <v>456</v>
      </c>
      <c r="B466" s="277" t="s">
        <v>547</v>
      </c>
      <c r="C466" s="277">
        <v>1037.0999999999999</v>
      </c>
      <c r="D466" s="279">
        <v>1044.6000000000001</v>
      </c>
      <c r="E466" s="279">
        <v>1014.5000000000002</v>
      </c>
      <c r="F466" s="279">
        <v>991.90000000000009</v>
      </c>
      <c r="G466" s="279">
        <v>961.80000000000018</v>
      </c>
      <c r="H466" s="279">
        <v>1067.2000000000003</v>
      </c>
      <c r="I466" s="279">
        <v>1097.3000000000002</v>
      </c>
      <c r="J466" s="279">
        <v>1119.9000000000003</v>
      </c>
      <c r="K466" s="277">
        <v>1074.7</v>
      </c>
      <c r="L466" s="277">
        <v>1022</v>
      </c>
      <c r="M466" s="277">
        <v>3.8106300000000002</v>
      </c>
    </row>
    <row r="467" spans="1:13">
      <c r="A467" s="268">
        <v>457</v>
      </c>
      <c r="B467" s="277" t="s">
        <v>552</v>
      </c>
      <c r="C467" s="277">
        <v>560.04999999999995</v>
      </c>
      <c r="D467" s="279">
        <v>564.9</v>
      </c>
      <c r="E467" s="279">
        <v>547.25</v>
      </c>
      <c r="F467" s="279">
        <v>534.45000000000005</v>
      </c>
      <c r="G467" s="279">
        <v>516.80000000000007</v>
      </c>
      <c r="H467" s="279">
        <v>577.69999999999993</v>
      </c>
      <c r="I467" s="279">
        <v>595.3499999999998</v>
      </c>
      <c r="J467" s="279">
        <v>608.14999999999986</v>
      </c>
      <c r="K467" s="277">
        <v>582.54999999999995</v>
      </c>
      <c r="L467" s="277">
        <v>552.1</v>
      </c>
      <c r="M467" s="277">
        <v>0.61378999999999995</v>
      </c>
    </row>
    <row r="468" spans="1:13">
      <c r="A468" s="268">
        <v>458</v>
      </c>
      <c r="B468" s="277" t="s">
        <v>548</v>
      </c>
      <c r="C468" s="277">
        <v>38.25</v>
      </c>
      <c r="D468" s="279">
        <v>38.483333333333334</v>
      </c>
      <c r="E468" s="279">
        <v>37.466666666666669</v>
      </c>
      <c r="F468" s="279">
        <v>36.683333333333337</v>
      </c>
      <c r="G468" s="279">
        <v>35.666666666666671</v>
      </c>
      <c r="H468" s="279">
        <v>39.266666666666666</v>
      </c>
      <c r="I468" s="279">
        <v>40.283333333333331</v>
      </c>
      <c r="J468" s="279">
        <v>41.066666666666663</v>
      </c>
      <c r="K468" s="277">
        <v>39.5</v>
      </c>
      <c r="L468" s="277">
        <v>37.700000000000003</v>
      </c>
      <c r="M468" s="277">
        <v>6.7511000000000001</v>
      </c>
    </row>
    <row r="469" spans="1:13">
      <c r="A469" s="268">
        <v>459</v>
      </c>
      <c r="B469" s="277" t="s">
        <v>549</v>
      </c>
      <c r="C469" s="277">
        <v>1069.55</v>
      </c>
      <c r="D469" s="279">
        <v>1060.4666666666665</v>
      </c>
      <c r="E469" s="279">
        <v>1047.083333333333</v>
      </c>
      <c r="F469" s="279">
        <v>1024.6166666666666</v>
      </c>
      <c r="G469" s="279">
        <v>1011.2333333333331</v>
      </c>
      <c r="H469" s="279">
        <v>1082.9333333333329</v>
      </c>
      <c r="I469" s="279">
        <v>1096.3166666666666</v>
      </c>
      <c r="J469" s="279">
        <v>1118.7833333333328</v>
      </c>
      <c r="K469" s="277">
        <v>1073.8499999999999</v>
      </c>
      <c r="L469" s="277">
        <v>1038</v>
      </c>
      <c r="M469" s="277">
        <v>0.23788999999999999</v>
      </c>
    </row>
    <row r="470" spans="1:13">
      <c r="A470" s="268">
        <v>460</v>
      </c>
      <c r="B470" s="277" t="s">
        <v>189</v>
      </c>
      <c r="C470" s="277">
        <v>1228.8</v>
      </c>
      <c r="D470" s="279">
        <v>1225.4999999999998</v>
      </c>
      <c r="E470" s="279">
        <v>1216.3999999999996</v>
      </c>
      <c r="F470" s="279">
        <v>1203.9999999999998</v>
      </c>
      <c r="G470" s="279">
        <v>1194.8999999999996</v>
      </c>
      <c r="H470" s="279">
        <v>1237.8999999999996</v>
      </c>
      <c r="I470" s="279">
        <v>1246.9999999999995</v>
      </c>
      <c r="J470" s="279">
        <v>1259.3999999999996</v>
      </c>
      <c r="K470" s="277">
        <v>1234.5999999999999</v>
      </c>
      <c r="L470" s="277">
        <v>1213.0999999999999</v>
      </c>
      <c r="M470" s="277">
        <v>16.069790000000001</v>
      </c>
    </row>
    <row r="471" spans="1:13">
      <c r="A471" s="268">
        <v>461</v>
      </c>
      <c r="B471" s="277" t="s">
        <v>190</v>
      </c>
      <c r="C471" s="277">
        <v>2673.1</v>
      </c>
      <c r="D471" s="279">
        <v>2693.1</v>
      </c>
      <c r="E471" s="279">
        <v>2642.2</v>
      </c>
      <c r="F471" s="279">
        <v>2611.2999999999997</v>
      </c>
      <c r="G471" s="279">
        <v>2560.3999999999996</v>
      </c>
      <c r="H471" s="279">
        <v>2724</v>
      </c>
      <c r="I471" s="279">
        <v>2774.9000000000005</v>
      </c>
      <c r="J471" s="279">
        <v>2805.8</v>
      </c>
      <c r="K471" s="277">
        <v>2744</v>
      </c>
      <c r="L471" s="277">
        <v>2662.2</v>
      </c>
      <c r="M471" s="277">
        <v>3.8730199999999999</v>
      </c>
    </row>
    <row r="472" spans="1:13">
      <c r="A472" s="268">
        <v>462</v>
      </c>
      <c r="B472" s="277" t="s">
        <v>191</v>
      </c>
      <c r="C472" s="277">
        <v>304.2</v>
      </c>
      <c r="D472" s="279">
        <v>304</v>
      </c>
      <c r="E472" s="279">
        <v>301.7</v>
      </c>
      <c r="F472" s="279">
        <v>299.2</v>
      </c>
      <c r="G472" s="279">
        <v>296.89999999999998</v>
      </c>
      <c r="H472" s="279">
        <v>306.5</v>
      </c>
      <c r="I472" s="279">
        <v>308.79999999999995</v>
      </c>
      <c r="J472" s="279">
        <v>311.3</v>
      </c>
      <c r="K472" s="277">
        <v>306.3</v>
      </c>
      <c r="L472" s="277">
        <v>301.5</v>
      </c>
      <c r="M472" s="277">
        <v>6.1743100000000002</v>
      </c>
    </row>
    <row r="473" spans="1:13">
      <c r="A473" s="268">
        <v>463</v>
      </c>
      <c r="B473" s="277" t="s">
        <v>550</v>
      </c>
      <c r="C473" s="277">
        <v>646.5</v>
      </c>
      <c r="D473" s="279">
        <v>652.43333333333328</v>
      </c>
      <c r="E473" s="279">
        <v>636.36666666666656</v>
      </c>
      <c r="F473" s="279">
        <v>626.23333333333323</v>
      </c>
      <c r="G473" s="279">
        <v>610.16666666666652</v>
      </c>
      <c r="H473" s="279">
        <v>662.56666666666661</v>
      </c>
      <c r="I473" s="279">
        <v>678.63333333333344</v>
      </c>
      <c r="J473" s="279">
        <v>688.76666666666665</v>
      </c>
      <c r="K473" s="277">
        <v>668.5</v>
      </c>
      <c r="L473" s="277">
        <v>642.29999999999995</v>
      </c>
      <c r="M473" s="277">
        <v>1.39154</v>
      </c>
    </row>
    <row r="474" spans="1:13">
      <c r="A474" s="268">
        <v>464</v>
      </c>
      <c r="B474" s="245" t="s">
        <v>551</v>
      </c>
      <c r="C474" s="277">
        <v>7.65</v>
      </c>
      <c r="D474" s="279">
        <v>7.7166666666666659</v>
      </c>
      <c r="E474" s="279">
        <v>7.4333333333333318</v>
      </c>
      <c r="F474" s="279">
        <v>7.2166666666666659</v>
      </c>
      <c r="G474" s="279">
        <v>6.9333333333333318</v>
      </c>
      <c r="H474" s="279">
        <v>7.9333333333333318</v>
      </c>
      <c r="I474" s="279">
        <v>8.216666666666665</v>
      </c>
      <c r="J474" s="279">
        <v>8.4333333333333318</v>
      </c>
      <c r="K474" s="277">
        <v>8</v>
      </c>
      <c r="L474" s="277">
        <v>7.5</v>
      </c>
      <c r="M474" s="277">
        <v>99.12782</v>
      </c>
    </row>
    <row r="475" spans="1:13">
      <c r="A475" s="268">
        <v>465</v>
      </c>
      <c r="B475" s="245" t="s">
        <v>539</v>
      </c>
      <c r="C475" s="277">
        <v>5586.35</v>
      </c>
      <c r="D475" s="279">
        <v>5612.416666666667</v>
      </c>
      <c r="E475" s="279">
        <v>5473.9333333333343</v>
      </c>
      <c r="F475" s="279">
        <v>5361.5166666666673</v>
      </c>
      <c r="G475" s="279">
        <v>5223.0333333333347</v>
      </c>
      <c r="H475" s="279">
        <v>5724.8333333333339</v>
      </c>
      <c r="I475" s="279">
        <v>5863.3166666666657</v>
      </c>
      <c r="J475" s="279">
        <v>5975.7333333333336</v>
      </c>
      <c r="K475" s="277">
        <v>5750.9</v>
      </c>
      <c r="L475" s="277">
        <v>5500</v>
      </c>
      <c r="M475" s="277">
        <v>0.14510000000000001</v>
      </c>
    </row>
    <row r="476" spans="1:13">
      <c r="A476" s="268">
        <v>466</v>
      </c>
      <c r="B476" s="245" t="s">
        <v>541</v>
      </c>
      <c r="C476" s="277">
        <v>27.85</v>
      </c>
      <c r="D476" s="279">
        <v>28.200000000000003</v>
      </c>
      <c r="E476" s="279">
        <v>27.350000000000005</v>
      </c>
      <c r="F476" s="279">
        <v>26.85</v>
      </c>
      <c r="G476" s="279">
        <v>26.000000000000004</v>
      </c>
      <c r="H476" s="279">
        <v>28.700000000000006</v>
      </c>
      <c r="I476" s="279">
        <v>29.55</v>
      </c>
      <c r="J476" s="279">
        <v>30.050000000000008</v>
      </c>
      <c r="K476" s="277">
        <v>29.05</v>
      </c>
      <c r="L476" s="277">
        <v>27.7</v>
      </c>
      <c r="M476" s="277">
        <v>41.758629999999997</v>
      </c>
    </row>
    <row r="477" spans="1:13">
      <c r="A477" s="268">
        <v>467</v>
      </c>
      <c r="B477" s="245" t="s">
        <v>192</v>
      </c>
      <c r="C477" s="277">
        <v>454.85</v>
      </c>
      <c r="D477" s="279">
        <v>457.90000000000003</v>
      </c>
      <c r="E477" s="279">
        <v>447.90000000000009</v>
      </c>
      <c r="F477" s="279">
        <v>440.95000000000005</v>
      </c>
      <c r="G477" s="279">
        <v>430.9500000000001</v>
      </c>
      <c r="H477" s="279">
        <v>464.85000000000008</v>
      </c>
      <c r="I477" s="279">
        <v>474.84999999999997</v>
      </c>
      <c r="J477" s="279">
        <v>481.80000000000007</v>
      </c>
      <c r="K477" s="277">
        <v>467.9</v>
      </c>
      <c r="L477" s="277">
        <v>450.95</v>
      </c>
      <c r="M477" s="277">
        <v>15.27861</v>
      </c>
    </row>
    <row r="478" spans="1:13">
      <c r="A478" s="268">
        <v>468</v>
      </c>
      <c r="B478" s="245" t="s">
        <v>540</v>
      </c>
      <c r="C478" s="277">
        <v>196.3</v>
      </c>
      <c r="D478" s="279">
        <v>197.26666666666665</v>
      </c>
      <c r="E478" s="279">
        <v>194.68333333333331</v>
      </c>
      <c r="F478" s="279">
        <v>193.06666666666666</v>
      </c>
      <c r="G478" s="279">
        <v>190.48333333333332</v>
      </c>
      <c r="H478" s="279">
        <v>198.8833333333333</v>
      </c>
      <c r="I478" s="279">
        <v>201.46666666666667</v>
      </c>
      <c r="J478" s="279">
        <v>203.08333333333329</v>
      </c>
      <c r="K478" s="277">
        <v>199.85</v>
      </c>
      <c r="L478" s="277">
        <v>195.65</v>
      </c>
      <c r="M478" s="277">
        <v>0.10705000000000001</v>
      </c>
    </row>
    <row r="479" spans="1:13">
      <c r="A479" s="268">
        <v>469</v>
      </c>
      <c r="B479" s="245" t="s">
        <v>193</v>
      </c>
      <c r="C479" s="277">
        <v>965.7</v>
      </c>
      <c r="D479" s="279">
        <v>970.44999999999993</v>
      </c>
      <c r="E479" s="279">
        <v>951.99999999999989</v>
      </c>
      <c r="F479" s="279">
        <v>938.3</v>
      </c>
      <c r="G479" s="279">
        <v>919.84999999999991</v>
      </c>
      <c r="H479" s="279">
        <v>984.14999999999986</v>
      </c>
      <c r="I479" s="279">
        <v>1002.5999999999999</v>
      </c>
      <c r="J479" s="279">
        <v>1016.2999999999998</v>
      </c>
      <c r="K479" s="277">
        <v>988.9</v>
      </c>
      <c r="L479" s="277">
        <v>956.75</v>
      </c>
      <c r="M479" s="277">
        <v>5.8290300000000004</v>
      </c>
    </row>
    <row r="480" spans="1:13">
      <c r="A480" s="268">
        <v>470</v>
      </c>
      <c r="B480" s="245" t="s">
        <v>553</v>
      </c>
      <c r="C480" s="277">
        <v>11.85</v>
      </c>
      <c r="D480" s="279">
        <v>11.75</v>
      </c>
      <c r="E480" s="279">
        <v>11.55</v>
      </c>
      <c r="F480" s="277">
        <v>11.25</v>
      </c>
      <c r="G480" s="279">
        <v>11.05</v>
      </c>
      <c r="H480" s="279">
        <v>12.05</v>
      </c>
      <c r="I480" s="277">
        <v>12.25</v>
      </c>
      <c r="J480" s="279">
        <v>12.55</v>
      </c>
      <c r="K480" s="279">
        <v>11.95</v>
      </c>
      <c r="L480" s="277">
        <v>11.45</v>
      </c>
      <c r="M480" s="279">
        <v>17.708279999999998</v>
      </c>
    </row>
    <row r="481" spans="1:13">
      <c r="A481" s="268">
        <v>471</v>
      </c>
      <c r="B481" s="245" t="s">
        <v>554</v>
      </c>
      <c r="C481" s="277">
        <v>320.35000000000002</v>
      </c>
      <c r="D481" s="279">
        <v>318.05</v>
      </c>
      <c r="E481" s="279">
        <v>314.10000000000002</v>
      </c>
      <c r="F481" s="277">
        <v>307.85000000000002</v>
      </c>
      <c r="G481" s="279">
        <v>303.90000000000003</v>
      </c>
      <c r="H481" s="279">
        <v>324.3</v>
      </c>
      <c r="I481" s="277">
        <v>328.24999999999994</v>
      </c>
      <c r="J481" s="279">
        <v>334.5</v>
      </c>
      <c r="K481" s="279">
        <v>322</v>
      </c>
      <c r="L481" s="277">
        <v>311.8</v>
      </c>
      <c r="M481" s="279">
        <v>1.20299</v>
      </c>
    </row>
    <row r="482" spans="1:13">
      <c r="A482" s="268">
        <v>472</v>
      </c>
      <c r="B482" s="245" t="s">
        <v>194</v>
      </c>
      <c r="C482" s="245">
        <v>211.6</v>
      </c>
      <c r="D482" s="289">
        <v>210.85</v>
      </c>
      <c r="E482" s="289">
        <v>209.2</v>
      </c>
      <c r="F482" s="289">
        <v>206.79999999999998</v>
      </c>
      <c r="G482" s="289">
        <v>205.14999999999998</v>
      </c>
      <c r="H482" s="289">
        <v>213.25</v>
      </c>
      <c r="I482" s="289">
        <v>214.90000000000003</v>
      </c>
      <c r="J482" s="289">
        <v>217.3</v>
      </c>
      <c r="K482" s="289">
        <v>212.5</v>
      </c>
      <c r="L482" s="289">
        <v>208.45</v>
      </c>
      <c r="M482" s="289">
        <v>3.6783100000000002</v>
      </c>
    </row>
    <row r="483" spans="1:13">
      <c r="A483" s="268">
        <v>473</v>
      </c>
      <c r="B483" s="245" t="s">
        <v>3098</v>
      </c>
      <c r="C483" s="245">
        <v>32.700000000000003</v>
      </c>
      <c r="D483" s="289">
        <v>32.300000000000004</v>
      </c>
      <c r="E483" s="289">
        <v>31.100000000000009</v>
      </c>
      <c r="F483" s="289">
        <v>29.500000000000004</v>
      </c>
      <c r="G483" s="289">
        <v>28.300000000000008</v>
      </c>
      <c r="H483" s="289">
        <v>33.900000000000006</v>
      </c>
      <c r="I483" s="289">
        <v>35.100000000000009</v>
      </c>
      <c r="J483" s="289">
        <v>36.70000000000001</v>
      </c>
      <c r="K483" s="289">
        <v>33.5</v>
      </c>
      <c r="L483" s="289">
        <v>30.7</v>
      </c>
      <c r="M483" s="289">
        <v>18.298749999999998</v>
      </c>
    </row>
    <row r="484" spans="1:13">
      <c r="A484" s="268">
        <v>474</v>
      </c>
      <c r="B484" s="245" t="s">
        <v>195</v>
      </c>
      <c r="C484" s="289">
        <v>4514.6000000000004</v>
      </c>
      <c r="D484" s="289">
        <v>4509.4833333333336</v>
      </c>
      <c r="E484" s="289">
        <v>4469.9666666666672</v>
      </c>
      <c r="F484" s="289">
        <v>4425.3333333333339</v>
      </c>
      <c r="G484" s="289">
        <v>4385.8166666666675</v>
      </c>
      <c r="H484" s="289">
        <v>4554.1166666666668</v>
      </c>
      <c r="I484" s="289">
        <v>4593.6333333333332</v>
      </c>
      <c r="J484" s="289">
        <v>4638.2666666666664</v>
      </c>
      <c r="K484" s="289">
        <v>4549</v>
      </c>
      <c r="L484" s="289">
        <v>4464.8500000000004</v>
      </c>
      <c r="M484" s="289">
        <v>6.3637600000000001</v>
      </c>
    </row>
    <row r="485" spans="1:13">
      <c r="A485" s="268">
        <v>475</v>
      </c>
      <c r="B485" s="245" t="s">
        <v>196</v>
      </c>
      <c r="C485" s="289">
        <v>23.8</v>
      </c>
      <c r="D485" s="289">
        <v>23.666666666666668</v>
      </c>
      <c r="E485" s="289">
        <v>23.383333333333336</v>
      </c>
      <c r="F485" s="289">
        <v>22.966666666666669</v>
      </c>
      <c r="G485" s="289">
        <v>22.683333333333337</v>
      </c>
      <c r="H485" s="289">
        <v>24.083333333333336</v>
      </c>
      <c r="I485" s="289">
        <v>24.366666666666667</v>
      </c>
      <c r="J485" s="289">
        <v>24.783333333333335</v>
      </c>
      <c r="K485" s="289">
        <v>23.95</v>
      </c>
      <c r="L485" s="289">
        <v>23.25</v>
      </c>
      <c r="M485" s="289">
        <v>32.545520000000003</v>
      </c>
    </row>
    <row r="486" spans="1:13">
      <c r="A486" s="268">
        <v>476</v>
      </c>
      <c r="B486" s="245" t="s">
        <v>197</v>
      </c>
      <c r="C486" s="289">
        <v>463.45</v>
      </c>
      <c r="D486" s="289">
        <v>461.91666666666669</v>
      </c>
      <c r="E486" s="289">
        <v>449.03333333333336</v>
      </c>
      <c r="F486" s="289">
        <v>434.61666666666667</v>
      </c>
      <c r="G486" s="289">
        <v>421.73333333333335</v>
      </c>
      <c r="H486" s="289">
        <v>476.33333333333337</v>
      </c>
      <c r="I486" s="289">
        <v>489.2166666666667</v>
      </c>
      <c r="J486" s="289">
        <v>503.63333333333338</v>
      </c>
      <c r="K486" s="289">
        <v>474.8</v>
      </c>
      <c r="L486" s="289">
        <v>447.5</v>
      </c>
      <c r="M486" s="289">
        <v>131.96082999999999</v>
      </c>
    </row>
    <row r="487" spans="1:13">
      <c r="A487" s="268">
        <v>477</v>
      </c>
      <c r="B487" s="245" t="s">
        <v>560</v>
      </c>
      <c r="C487" s="289">
        <v>1894.5</v>
      </c>
      <c r="D487" s="289">
        <v>1882.8999999999999</v>
      </c>
      <c r="E487" s="289">
        <v>1851.5999999999997</v>
      </c>
      <c r="F487" s="289">
        <v>1808.6999999999998</v>
      </c>
      <c r="G487" s="289">
        <v>1777.3999999999996</v>
      </c>
      <c r="H487" s="289">
        <v>1925.7999999999997</v>
      </c>
      <c r="I487" s="289">
        <v>1957.1</v>
      </c>
      <c r="J487" s="289">
        <v>1999.9999999999998</v>
      </c>
      <c r="K487" s="289">
        <v>1914.2</v>
      </c>
      <c r="L487" s="289">
        <v>1840</v>
      </c>
      <c r="M487" s="289">
        <v>0.17333999999999999</v>
      </c>
    </row>
    <row r="488" spans="1:13">
      <c r="A488" s="268">
        <v>478</v>
      </c>
      <c r="B488" s="245" t="s">
        <v>561</v>
      </c>
      <c r="C488" s="289">
        <v>29.35</v>
      </c>
      <c r="D488" s="289">
        <v>29.316666666666666</v>
      </c>
      <c r="E488" s="289">
        <v>29.083333333333332</v>
      </c>
      <c r="F488" s="289">
        <v>28.816666666666666</v>
      </c>
      <c r="G488" s="289">
        <v>28.583333333333332</v>
      </c>
      <c r="H488" s="289">
        <v>29.583333333333332</v>
      </c>
      <c r="I488" s="289">
        <v>29.816666666666666</v>
      </c>
      <c r="J488" s="289">
        <v>30.083333333333332</v>
      </c>
      <c r="K488" s="289">
        <v>29.55</v>
      </c>
      <c r="L488" s="289">
        <v>29.05</v>
      </c>
      <c r="M488" s="289">
        <v>12.88401</v>
      </c>
    </row>
    <row r="489" spans="1:13">
      <c r="A489" s="268">
        <v>479</v>
      </c>
      <c r="B489" s="245" t="s">
        <v>285</v>
      </c>
      <c r="C489" s="289">
        <v>307.85000000000002</v>
      </c>
      <c r="D489" s="289">
        <v>308.98333333333335</v>
      </c>
      <c r="E489" s="289">
        <v>305.9666666666667</v>
      </c>
      <c r="F489" s="289">
        <v>304.08333333333337</v>
      </c>
      <c r="G489" s="289">
        <v>301.06666666666672</v>
      </c>
      <c r="H489" s="289">
        <v>310.86666666666667</v>
      </c>
      <c r="I489" s="289">
        <v>313.88333333333333</v>
      </c>
      <c r="J489" s="289">
        <v>315.76666666666665</v>
      </c>
      <c r="K489" s="289">
        <v>312</v>
      </c>
      <c r="L489" s="289">
        <v>307.10000000000002</v>
      </c>
      <c r="M489" s="289">
        <v>0.66686999999999996</v>
      </c>
    </row>
    <row r="490" spans="1:13">
      <c r="A490" s="268">
        <v>480</v>
      </c>
      <c r="B490" s="245" t="s">
        <v>563</v>
      </c>
      <c r="C490" s="289">
        <v>679.6</v>
      </c>
      <c r="D490" s="289">
        <v>682.63333333333333</v>
      </c>
      <c r="E490" s="289">
        <v>673.66666666666663</v>
      </c>
      <c r="F490" s="289">
        <v>667.73333333333335</v>
      </c>
      <c r="G490" s="289">
        <v>658.76666666666665</v>
      </c>
      <c r="H490" s="289">
        <v>688.56666666666661</v>
      </c>
      <c r="I490" s="289">
        <v>697.5333333333333</v>
      </c>
      <c r="J490" s="289">
        <v>703.46666666666658</v>
      </c>
      <c r="K490" s="289">
        <v>691.6</v>
      </c>
      <c r="L490" s="289">
        <v>676.7</v>
      </c>
      <c r="M490" s="289">
        <v>4.9946999999999999</v>
      </c>
    </row>
    <row r="491" spans="1:13">
      <c r="A491" s="268">
        <v>481</v>
      </c>
      <c r="B491" s="245" t="s">
        <v>564</v>
      </c>
      <c r="C491" s="289">
        <v>1462.05</v>
      </c>
      <c r="D491" s="289">
        <v>1463.6333333333332</v>
      </c>
      <c r="E491" s="289">
        <v>1443.5666666666664</v>
      </c>
      <c r="F491" s="289">
        <v>1425.0833333333333</v>
      </c>
      <c r="G491" s="289">
        <v>1405.0166666666664</v>
      </c>
      <c r="H491" s="289">
        <v>1482.1166666666663</v>
      </c>
      <c r="I491" s="289">
        <v>1502.1833333333329</v>
      </c>
      <c r="J491" s="289">
        <v>1520.6666666666663</v>
      </c>
      <c r="K491" s="289">
        <v>1483.7</v>
      </c>
      <c r="L491" s="289">
        <v>1445.15</v>
      </c>
      <c r="M491" s="289">
        <v>0.39628999999999998</v>
      </c>
    </row>
    <row r="492" spans="1:13">
      <c r="A492" s="268">
        <v>482</v>
      </c>
      <c r="B492" s="245" t="s">
        <v>2780</v>
      </c>
      <c r="C492" s="289">
        <v>886.65</v>
      </c>
      <c r="D492" s="289">
        <v>878.76666666666654</v>
      </c>
      <c r="E492" s="289">
        <v>857.98333333333312</v>
      </c>
      <c r="F492" s="289">
        <v>829.31666666666661</v>
      </c>
      <c r="G492" s="289">
        <v>808.53333333333319</v>
      </c>
      <c r="H492" s="289">
        <v>907.43333333333305</v>
      </c>
      <c r="I492" s="289">
        <v>928.21666666666658</v>
      </c>
      <c r="J492" s="289">
        <v>956.88333333333298</v>
      </c>
      <c r="K492" s="289">
        <v>899.55</v>
      </c>
      <c r="L492" s="289">
        <v>850.1</v>
      </c>
      <c r="M492" s="289">
        <v>3.0759999999999999E-2</v>
      </c>
    </row>
    <row r="493" spans="1:13">
      <c r="A493" s="268">
        <v>483</v>
      </c>
      <c r="B493" s="245" t="s">
        <v>284</v>
      </c>
      <c r="C493" s="289">
        <v>167.25</v>
      </c>
      <c r="D493" s="289">
        <v>167.31666666666666</v>
      </c>
      <c r="E493" s="289">
        <v>165.93333333333334</v>
      </c>
      <c r="F493" s="289">
        <v>164.61666666666667</v>
      </c>
      <c r="G493" s="289">
        <v>163.23333333333335</v>
      </c>
      <c r="H493" s="289">
        <v>168.63333333333333</v>
      </c>
      <c r="I493" s="289">
        <v>170.01666666666665</v>
      </c>
      <c r="J493" s="289">
        <v>171.33333333333331</v>
      </c>
      <c r="K493" s="289">
        <v>168.7</v>
      </c>
      <c r="L493" s="289">
        <v>166</v>
      </c>
      <c r="M493" s="289">
        <v>2.8352200000000001</v>
      </c>
    </row>
    <row r="494" spans="1:13">
      <c r="A494" s="268">
        <v>484</v>
      </c>
      <c r="B494" s="245" t="s">
        <v>565</v>
      </c>
      <c r="C494" s="289">
        <v>1285.5999999999999</v>
      </c>
      <c r="D494" s="289">
        <v>1281.8833333333332</v>
      </c>
      <c r="E494" s="289">
        <v>1253.7666666666664</v>
      </c>
      <c r="F494" s="289">
        <v>1221.9333333333332</v>
      </c>
      <c r="G494" s="289">
        <v>1193.8166666666664</v>
      </c>
      <c r="H494" s="289">
        <v>1313.7166666666665</v>
      </c>
      <c r="I494" s="289">
        <v>1341.8333333333333</v>
      </c>
      <c r="J494" s="289">
        <v>1373.6666666666665</v>
      </c>
      <c r="K494" s="289">
        <v>1310</v>
      </c>
      <c r="L494" s="289">
        <v>1250.05</v>
      </c>
      <c r="M494" s="289">
        <v>1.0936900000000001</v>
      </c>
    </row>
    <row r="495" spans="1:13">
      <c r="A495" s="268">
        <v>485</v>
      </c>
      <c r="B495" s="245" t="s">
        <v>556</v>
      </c>
      <c r="C495" s="289">
        <v>284.10000000000002</v>
      </c>
      <c r="D495" s="289">
        <v>285.5</v>
      </c>
      <c r="E495" s="289">
        <v>281.60000000000002</v>
      </c>
      <c r="F495" s="289">
        <v>279.10000000000002</v>
      </c>
      <c r="G495" s="289">
        <v>275.20000000000005</v>
      </c>
      <c r="H495" s="289">
        <v>288</v>
      </c>
      <c r="I495" s="289">
        <v>291.89999999999998</v>
      </c>
      <c r="J495" s="289">
        <v>294.39999999999998</v>
      </c>
      <c r="K495" s="289">
        <v>289.39999999999998</v>
      </c>
      <c r="L495" s="289">
        <v>283</v>
      </c>
      <c r="M495" s="289">
        <v>1.2195400000000001</v>
      </c>
    </row>
    <row r="496" spans="1:13">
      <c r="A496" s="268">
        <v>486</v>
      </c>
      <c r="B496" s="245" t="s">
        <v>555</v>
      </c>
      <c r="C496" s="289">
        <v>1931.7</v>
      </c>
      <c r="D496" s="289">
        <v>1940.2333333333333</v>
      </c>
      <c r="E496" s="289">
        <v>1910.4666666666667</v>
      </c>
      <c r="F496" s="289">
        <v>1889.2333333333333</v>
      </c>
      <c r="G496" s="289">
        <v>1859.4666666666667</v>
      </c>
      <c r="H496" s="289">
        <v>1961.4666666666667</v>
      </c>
      <c r="I496" s="289">
        <v>1991.2333333333336</v>
      </c>
      <c r="J496" s="289">
        <v>2012.4666666666667</v>
      </c>
      <c r="K496" s="289">
        <v>1970</v>
      </c>
      <c r="L496" s="289">
        <v>1919</v>
      </c>
      <c r="M496" s="289">
        <v>9.2030000000000001E-2</v>
      </c>
    </row>
    <row r="497" spans="1:13">
      <c r="A497" s="268">
        <v>487</v>
      </c>
      <c r="B497" s="245" t="s">
        <v>199</v>
      </c>
      <c r="C497" s="289">
        <v>688.65</v>
      </c>
      <c r="D497" s="289">
        <v>694.0333333333333</v>
      </c>
      <c r="E497" s="289">
        <v>680.01666666666665</v>
      </c>
      <c r="F497" s="289">
        <v>671.38333333333333</v>
      </c>
      <c r="G497" s="289">
        <v>657.36666666666667</v>
      </c>
      <c r="H497" s="289">
        <v>702.66666666666663</v>
      </c>
      <c r="I497" s="289">
        <v>716.68333333333328</v>
      </c>
      <c r="J497" s="289">
        <v>725.31666666666661</v>
      </c>
      <c r="K497" s="289">
        <v>708.05</v>
      </c>
      <c r="L497" s="289">
        <v>685.4</v>
      </c>
      <c r="M497" s="289">
        <v>55.419620000000002</v>
      </c>
    </row>
    <row r="498" spans="1:13">
      <c r="A498" s="268">
        <v>488</v>
      </c>
      <c r="B498" s="245" t="s">
        <v>557</v>
      </c>
      <c r="C498" s="289">
        <v>154.69999999999999</v>
      </c>
      <c r="D498" s="289">
        <v>155.48333333333332</v>
      </c>
      <c r="E498" s="289">
        <v>153.01666666666665</v>
      </c>
      <c r="F498" s="289">
        <v>151.33333333333334</v>
      </c>
      <c r="G498" s="289">
        <v>148.86666666666667</v>
      </c>
      <c r="H498" s="289">
        <v>157.16666666666663</v>
      </c>
      <c r="I498" s="289">
        <v>159.63333333333327</v>
      </c>
      <c r="J498" s="289">
        <v>161.31666666666661</v>
      </c>
      <c r="K498" s="289">
        <v>157.94999999999999</v>
      </c>
      <c r="L498" s="289">
        <v>153.80000000000001</v>
      </c>
      <c r="M498" s="289">
        <v>0.50248000000000004</v>
      </c>
    </row>
    <row r="499" spans="1:13">
      <c r="A499" s="268">
        <v>489</v>
      </c>
      <c r="B499" s="245" t="s">
        <v>558</v>
      </c>
      <c r="C499" s="289">
        <v>3422</v>
      </c>
      <c r="D499" s="289">
        <v>3414.3666666666668</v>
      </c>
      <c r="E499" s="289">
        <v>3378.7333333333336</v>
      </c>
      <c r="F499" s="289">
        <v>3335.4666666666667</v>
      </c>
      <c r="G499" s="289">
        <v>3299.8333333333335</v>
      </c>
      <c r="H499" s="289">
        <v>3457.6333333333337</v>
      </c>
      <c r="I499" s="289">
        <v>3493.2666666666669</v>
      </c>
      <c r="J499" s="289">
        <v>3536.5333333333338</v>
      </c>
      <c r="K499" s="289">
        <v>3450</v>
      </c>
      <c r="L499" s="289">
        <v>3371.1</v>
      </c>
      <c r="M499" s="289">
        <v>5.6680000000000001E-2</v>
      </c>
    </row>
    <row r="500" spans="1:13">
      <c r="A500" s="268">
        <v>490</v>
      </c>
      <c r="B500" s="245" t="s">
        <v>562</v>
      </c>
      <c r="C500" s="289">
        <v>746.7</v>
      </c>
      <c r="D500" s="289">
        <v>751.66666666666663</v>
      </c>
      <c r="E500" s="289">
        <v>737.5333333333333</v>
      </c>
      <c r="F500" s="289">
        <v>728.36666666666667</v>
      </c>
      <c r="G500" s="289">
        <v>714.23333333333335</v>
      </c>
      <c r="H500" s="289">
        <v>760.83333333333326</v>
      </c>
      <c r="I500" s="289">
        <v>774.9666666666667</v>
      </c>
      <c r="J500" s="289">
        <v>784.13333333333321</v>
      </c>
      <c r="K500" s="289">
        <v>765.8</v>
      </c>
      <c r="L500" s="289">
        <v>742.5</v>
      </c>
      <c r="M500" s="289">
        <v>8.0769999999999995E-2</v>
      </c>
    </row>
    <row r="501" spans="1:13">
      <c r="A501" s="268">
        <v>491</v>
      </c>
      <c r="B501" s="245" t="s">
        <v>566</v>
      </c>
      <c r="C501" s="289">
        <v>5018.1499999999996</v>
      </c>
      <c r="D501" s="289">
        <v>5045.8833333333323</v>
      </c>
      <c r="E501" s="289">
        <v>4972.3166666666648</v>
      </c>
      <c r="F501" s="289">
        <v>4926.4833333333327</v>
      </c>
      <c r="G501" s="289">
        <v>4852.9166666666652</v>
      </c>
      <c r="H501" s="289">
        <v>5091.7166666666644</v>
      </c>
      <c r="I501" s="289">
        <v>5165.2833333333319</v>
      </c>
      <c r="J501" s="289">
        <v>5211.1166666666641</v>
      </c>
      <c r="K501" s="289">
        <v>5119.45</v>
      </c>
      <c r="L501" s="289">
        <v>5000.05</v>
      </c>
      <c r="M501" s="289">
        <v>1.908E-2</v>
      </c>
    </row>
    <row r="502" spans="1:13">
      <c r="A502" s="268">
        <v>492</v>
      </c>
      <c r="B502" s="245" t="s">
        <v>567</v>
      </c>
      <c r="C502" s="289">
        <v>115.45</v>
      </c>
      <c r="D502" s="289">
        <v>115.81666666666666</v>
      </c>
      <c r="E502" s="289">
        <v>113.93333333333332</v>
      </c>
      <c r="F502" s="289">
        <v>112.41666666666666</v>
      </c>
      <c r="G502" s="289">
        <v>110.53333333333332</v>
      </c>
      <c r="H502" s="289">
        <v>117.33333333333333</v>
      </c>
      <c r="I502" s="289">
        <v>119.21666666666665</v>
      </c>
      <c r="J502" s="289">
        <v>120.73333333333333</v>
      </c>
      <c r="K502" s="289">
        <v>117.7</v>
      </c>
      <c r="L502" s="289">
        <v>114.3</v>
      </c>
      <c r="M502" s="289">
        <v>16.684950000000001</v>
      </c>
    </row>
    <row r="503" spans="1:13">
      <c r="A503" s="268">
        <v>493</v>
      </c>
      <c r="B503" s="245" t="s">
        <v>568</v>
      </c>
      <c r="C503" s="289">
        <v>68.900000000000006</v>
      </c>
      <c r="D503" s="289">
        <v>69.63333333333334</v>
      </c>
      <c r="E503" s="289">
        <v>67.76666666666668</v>
      </c>
      <c r="F503" s="289">
        <v>66.63333333333334</v>
      </c>
      <c r="G503" s="289">
        <v>64.76666666666668</v>
      </c>
      <c r="H503" s="289">
        <v>70.76666666666668</v>
      </c>
      <c r="I503" s="289">
        <v>72.633333333333326</v>
      </c>
      <c r="J503" s="289">
        <v>73.76666666666668</v>
      </c>
      <c r="K503" s="289">
        <v>71.5</v>
      </c>
      <c r="L503" s="289">
        <v>68.5</v>
      </c>
      <c r="M503" s="289">
        <v>5.3553499999999996</v>
      </c>
    </row>
    <row r="504" spans="1:13">
      <c r="A504" s="268">
        <v>494</v>
      </c>
      <c r="B504" s="245" t="s">
        <v>2851</v>
      </c>
      <c r="C504" s="289">
        <v>369.15</v>
      </c>
      <c r="D504" s="289">
        <v>373.31666666666661</v>
      </c>
      <c r="E504" s="289">
        <v>363.93333333333322</v>
      </c>
      <c r="F504" s="289">
        <v>358.71666666666664</v>
      </c>
      <c r="G504" s="289">
        <v>349.33333333333326</v>
      </c>
      <c r="H504" s="289">
        <v>378.53333333333319</v>
      </c>
      <c r="I504" s="289">
        <v>387.91666666666663</v>
      </c>
      <c r="J504" s="289">
        <v>393.13333333333316</v>
      </c>
      <c r="K504" s="289">
        <v>382.7</v>
      </c>
      <c r="L504" s="289">
        <v>368.1</v>
      </c>
      <c r="M504" s="289">
        <v>0.50185000000000002</v>
      </c>
    </row>
    <row r="505" spans="1:13">
      <c r="A505" s="268">
        <v>495</v>
      </c>
      <c r="B505" s="245" t="s">
        <v>569</v>
      </c>
      <c r="C505" s="289">
        <v>2057.65</v>
      </c>
      <c r="D505" s="289">
        <v>2074.65</v>
      </c>
      <c r="E505" s="289">
        <v>2034.3000000000002</v>
      </c>
      <c r="F505" s="289">
        <v>2010.9500000000003</v>
      </c>
      <c r="G505" s="289">
        <v>1970.6000000000004</v>
      </c>
      <c r="H505" s="289">
        <v>2098</v>
      </c>
      <c r="I505" s="289">
        <v>2138.3499999999995</v>
      </c>
      <c r="J505" s="289">
        <v>2161.6999999999998</v>
      </c>
      <c r="K505" s="289">
        <v>2115</v>
      </c>
      <c r="L505" s="289">
        <v>2051.3000000000002</v>
      </c>
      <c r="M505" s="289">
        <v>0.48721999999999999</v>
      </c>
    </row>
    <row r="506" spans="1:13">
      <c r="A506" s="268">
        <v>496</v>
      </c>
      <c r="B506" s="245" t="s">
        <v>200</v>
      </c>
      <c r="C506" s="289">
        <v>343.2</v>
      </c>
      <c r="D506" s="289">
        <v>342.7833333333333</v>
      </c>
      <c r="E506" s="289">
        <v>339.06666666666661</v>
      </c>
      <c r="F506" s="289">
        <v>334.93333333333328</v>
      </c>
      <c r="G506" s="289">
        <v>331.21666666666658</v>
      </c>
      <c r="H506" s="289">
        <v>346.91666666666663</v>
      </c>
      <c r="I506" s="289">
        <v>350.63333333333333</v>
      </c>
      <c r="J506" s="289">
        <v>354.76666666666665</v>
      </c>
      <c r="K506" s="289">
        <v>346.5</v>
      </c>
      <c r="L506" s="289">
        <v>338.65</v>
      </c>
      <c r="M506" s="289">
        <v>128.48025999999999</v>
      </c>
    </row>
    <row r="507" spans="1:13">
      <c r="A507" s="268">
        <v>497</v>
      </c>
      <c r="B507" s="245" t="s">
        <v>570</v>
      </c>
      <c r="C507" s="289">
        <v>300.05</v>
      </c>
      <c r="D507" s="289">
        <v>298.48333333333335</v>
      </c>
      <c r="E507" s="289">
        <v>294.56666666666672</v>
      </c>
      <c r="F507" s="289">
        <v>289.08333333333337</v>
      </c>
      <c r="G507" s="289">
        <v>285.16666666666674</v>
      </c>
      <c r="H507" s="289">
        <v>303.9666666666667</v>
      </c>
      <c r="I507" s="289">
        <v>307.88333333333333</v>
      </c>
      <c r="J507" s="289">
        <v>313.36666666666667</v>
      </c>
      <c r="K507" s="289">
        <v>302.39999999999998</v>
      </c>
      <c r="L507" s="289">
        <v>293</v>
      </c>
      <c r="M507" s="289">
        <v>2.76545</v>
      </c>
    </row>
    <row r="508" spans="1:13">
      <c r="A508" s="268">
        <v>498</v>
      </c>
      <c r="B508" s="245" t="s">
        <v>202</v>
      </c>
      <c r="C508" s="289">
        <v>174.2</v>
      </c>
      <c r="D508" s="289">
        <v>175.20000000000002</v>
      </c>
      <c r="E508" s="289">
        <v>172.50000000000003</v>
      </c>
      <c r="F508" s="289">
        <v>170.8</v>
      </c>
      <c r="G508" s="289">
        <v>168.10000000000002</v>
      </c>
      <c r="H508" s="289">
        <v>176.90000000000003</v>
      </c>
      <c r="I508" s="289">
        <v>179.60000000000002</v>
      </c>
      <c r="J508" s="289">
        <v>181.30000000000004</v>
      </c>
      <c r="K508" s="289">
        <v>177.9</v>
      </c>
      <c r="L508" s="289">
        <v>173.5</v>
      </c>
      <c r="M508" s="289">
        <v>206.56092000000001</v>
      </c>
    </row>
    <row r="509" spans="1:13">
      <c r="A509" s="268">
        <v>499</v>
      </c>
      <c r="B509" s="245" t="s">
        <v>571</v>
      </c>
      <c r="C509" s="289">
        <v>185.6</v>
      </c>
      <c r="D509" s="289">
        <v>185.20000000000002</v>
      </c>
      <c r="E509" s="289">
        <v>182.40000000000003</v>
      </c>
      <c r="F509" s="289">
        <v>179.20000000000002</v>
      </c>
      <c r="G509" s="289">
        <v>176.40000000000003</v>
      </c>
      <c r="H509" s="289">
        <v>188.40000000000003</v>
      </c>
      <c r="I509" s="289">
        <v>191.20000000000005</v>
      </c>
      <c r="J509" s="289">
        <v>194.40000000000003</v>
      </c>
      <c r="K509" s="289">
        <v>188</v>
      </c>
      <c r="L509" s="289">
        <v>182</v>
      </c>
      <c r="M509" s="289">
        <v>0.83318999999999999</v>
      </c>
    </row>
    <row r="510" spans="1:13">
      <c r="A510" s="268">
        <v>500</v>
      </c>
      <c r="B510" s="245" t="s">
        <v>572</v>
      </c>
      <c r="C510" s="289">
        <v>1800.7</v>
      </c>
      <c r="D510" s="289">
        <v>1808.9333333333332</v>
      </c>
      <c r="E510" s="289">
        <v>1782.8666666666663</v>
      </c>
      <c r="F510" s="289">
        <v>1765.0333333333331</v>
      </c>
      <c r="G510" s="289">
        <v>1738.9666666666662</v>
      </c>
      <c r="H510" s="289">
        <v>1826.7666666666664</v>
      </c>
      <c r="I510" s="289">
        <v>1852.8333333333335</v>
      </c>
      <c r="J510" s="289">
        <v>1870.6666666666665</v>
      </c>
      <c r="K510" s="289">
        <v>1835</v>
      </c>
      <c r="L510" s="289">
        <v>1791.1</v>
      </c>
      <c r="M510" s="289">
        <v>0.11962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9" sqref="D39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1"/>
      <c r="B5" s="551"/>
      <c r="C5" s="552"/>
      <c r="D5" s="552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3" t="s">
        <v>574</v>
      </c>
      <c r="C7" s="553"/>
      <c r="D7" s="262">
        <f>Main!B10</f>
        <v>44124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44123</v>
      </c>
      <c r="B10" s="267">
        <v>543239</v>
      </c>
      <c r="C10" s="268" t="s">
        <v>3779</v>
      </c>
      <c r="D10" s="268" t="s">
        <v>3780</v>
      </c>
      <c r="E10" s="268" t="s">
        <v>583</v>
      </c>
      <c r="F10" s="381">
        <v>13600</v>
      </c>
      <c r="G10" s="267">
        <v>175.71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44123</v>
      </c>
      <c r="B11" s="267">
        <v>540385</v>
      </c>
      <c r="C11" s="268" t="s">
        <v>3781</v>
      </c>
      <c r="D11" s="268" t="s">
        <v>3782</v>
      </c>
      <c r="E11" s="268" t="s">
        <v>584</v>
      </c>
      <c r="F11" s="381">
        <v>20000</v>
      </c>
      <c r="G11" s="267">
        <v>25.65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44123</v>
      </c>
      <c r="B12" s="267">
        <v>540385</v>
      </c>
      <c r="C12" s="268" t="s">
        <v>3781</v>
      </c>
      <c r="D12" s="268" t="s">
        <v>3783</v>
      </c>
      <c r="E12" s="268" t="s">
        <v>584</v>
      </c>
      <c r="F12" s="381">
        <v>40000</v>
      </c>
      <c r="G12" s="267">
        <v>25.45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44123</v>
      </c>
      <c r="B13" s="267">
        <v>540385</v>
      </c>
      <c r="C13" s="268" t="s">
        <v>3781</v>
      </c>
      <c r="D13" s="268" t="s">
        <v>3784</v>
      </c>
      <c r="E13" s="268" t="s">
        <v>583</v>
      </c>
      <c r="F13" s="381">
        <v>17098</v>
      </c>
      <c r="G13" s="267">
        <v>25.43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44123</v>
      </c>
      <c r="B14" s="267">
        <v>539519</v>
      </c>
      <c r="C14" s="268" t="s">
        <v>3785</v>
      </c>
      <c r="D14" s="268" t="s">
        <v>3786</v>
      </c>
      <c r="E14" s="268" t="s">
        <v>584</v>
      </c>
      <c r="F14" s="381">
        <v>26244</v>
      </c>
      <c r="G14" s="267">
        <v>10.83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44123</v>
      </c>
      <c r="B15" s="267">
        <v>540937</v>
      </c>
      <c r="C15" s="268" t="s">
        <v>3787</v>
      </c>
      <c r="D15" s="268" t="s">
        <v>3788</v>
      </c>
      <c r="E15" s="268" t="s">
        <v>584</v>
      </c>
      <c r="F15" s="381">
        <v>134400</v>
      </c>
      <c r="G15" s="267">
        <v>75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44123</v>
      </c>
      <c r="B16" s="267">
        <v>540937</v>
      </c>
      <c r="C16" s="268" t="s">
        <v>3787</v>
      </c>
      <c r="D16" s="268" t="s">
        <v>3789</v>
      </c>
      <c r="E16" s="268" t="s">
        <v>583</v>
      </c>
      <c r="F16" s="381">
        <v>153600</v>
      </c>
      <c r="G16" s="267">
        <v>76.150000000000006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44123</v>
      </c>
      <c r="B17" s="267">
        <v>540937</v>
      </c>
      <c r="C17" s="268" t="s">
        <v>3787</v>
      </c>
      <c r="D17" s="268" t="s">
        <v>3790</v>
      </c>
      <c r="E17" s="268" t="s">
        <v>583</v>
      </c>
      <c r="F17" s="381">
        <v>72000</v>
      </c>
      <c r="G17" s="267">
        <v>75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44123</v>
      </c>
      <c r="B18" s="267">
        <v>540937</v>
      </c>
      <c r="C18" s="268" t="s">
        <v>3787</v>
      </c>
      <c r="D18" s="268" t="s">
        <v>3790</v>
      </c>
      <c r="E18" s="268" t="s">
        <v>584</v>
      </c>
      <c r="F18" s="381">
        <v>91200</v>
      </c>
      <c r="G18" s="267">
        <v>76.930000000000007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44123</v>
      </c>
      <c r="B19" s="267">
        <v>540198</v>
      </c>
      <c r="C19" s="268" t="s">
        <v>3791</v>
      </c>
      <c r="D19" s="268" t="s">
        <v>3792</v>
      </c>
      <c r="E19" s="268" t="s">
        <v>583</v>
      </c>
      <c r="F19" s="381">
        <v>35000</v>
      </c>
      <c r="G19" s="267">
        <v>38.200000000000003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44123</v>
      </c>
      <c r="B20" s="267">
        <v>539026</v>
      </c>
      <c r="C20" s="268" t="s">
        <v>3793</v>
      </c>
      <c r="D20" s="268" t="s">
        <v>3794</v>
      </c>
      <c r="E20" s="268" t="s">
        <v>584</v>
      </c>
      <c r="F20" s="381">
        <v>28000</v>
      </c>
      <c r="G20" s="267">
        <v>42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44123</v>
      </c>
      <c r="B21" s="267">
        <v>539026</v>
      </c>
      <c r="C21" s="268" t="s">
        <v>3793</v>
      </c>
      <c r="D21" s="268" t="s">
        <v>3795</v>
      </c>
      <c r="E21" s="268" t="s">
        <v>583</v>
      </c>
      <c r="F21" s="381">
        <v>52000</v>
      </c>
      <c r="G21" s="267">
        <v>42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44123</v>
      </c>
      <c r="B22" s="267" t="s">
        <v>867</v>
      </c>
      <c r="C22" s="268" t="s">
        <v>3796</v>
      </c>
      <c r="D22" s="268" t="s">
        <v>3797</v>
      </c>
      <c r="E22" s="268" t="s">
        <v>583</v>
      </c>
      <c r="F22" s="381">
        <v>68148</v>
      </c>
      <c r="G22" s="267">
        <v>53.06</v>
      </c>
      <c r="H22" s="345" t="s">
        <v>2952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44123</v>
      </c>
      <c r="B23" s="267" t="s">
        <v>1745</v>
      </c>
      <c r="C23" s="268" t="s">
        <v>3798</v>
      </c>
      <c r="D23" s="268" t="s">
        <v>3799</v>
      </c>
      <c r="E23" s="268" t="s">
        <v>583</v>
      </c>
      <c r="F23" s="381">
        <v>507500</v>
      </c>
      <c r="G23" s="267">
        <v>92.01</v>
      </c>
      <c r="H23" s="345" t="s">
        <v>2952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44123</v>
      </c>
      <c r="B24" s="267" t="s">
        <v>132</v>
      </c>
      <c r="C24" s="268" t="s">
        <v>3738</v>
      </c>
      <c r="D24" s="268" t="s">
        <v>3722</v>
      </c>
      <c r="E24" s="268" t="s">
        <v>583</v>
      </c>
      <c r="F24" s="381">
        <v>354326</v>
      </c>
      <c r="G24" s="267">
        <v>495.22</v>
      </c>
      <c r="H24" s="345" t="s">
        <v>2952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44123</v>
      </c>
      <c r="B25" s="267" t="s">
        <v>132</v>
      </c>
      <c r="C25" s="268" t="s">
        <v>3738</v>
      </c>
      <c r="D25" s="268" t="s">
        <v>3739</v>
      </c>
      <c r="E25" s="268" t="s">
        <v>583</v>
      </c>
      <c r="F25" s="381">
        <v>362060</v>
      </c>
      <c r="G25" s="267">
        <v>496.87</v>
      </c>
      <c r="H25" s="345" t="s">
        <v>2952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44123</v>
      </c>
      <c r="B26" s="267" t="s">
        <v>3800</v>
      </c>
      <c r="C26" s="268" t="s">
        <v>3801</v>
      </c>
      <c r="D26" s="268" t="s">
        <v>3802</v>
      </c>
      <c r="E26" s="268" t="s">
        <v>583</v>
      </c>
      <c r="F26" s="381">
        <v>99000</v>
      </c>
      <c r="G26" s="267">
        <v>45.26</v>
      </c>
      <c r="H26" s="345" t="s">
        <v>2952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44123</v>
      </c>
      <c r="B27" s="267" t="s">
        <v>867</v>
      </c>
      <c r="C27" s="268" t="s">
        <v>3796</v>
      </c>
      <c r="D27" s="268" t="s">
        <v>3797</v>
      </c>
      <c r="E27" s="268" t="s">
        <v>584</v>
      </c>
      <c r="F27" s="381">
        <v>58148</v>
      </c>
      <c r="G27" s="267">
        <v>53.11</v>
      </c>
      <c r="H27" s="345" t="s">
        <v>2952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44123</v>
      </c>
      <c r="B28" s="267" t="s">
        <v>1745</v>
      </c>
      <c r="C28" s="268" t="s">
        <v>3798</v>
      </c>
      <c r="D28" s="268" t="s">
        <v>3740</v>
      </c>
      <c r="E28" s="268" t="s">
        <v>584</v>
      </c>
      <c r="F28" s="381">
        <v>500000</v>
      </c>
      <c r="G28" s="267">
        <v>91.95</v>
      </c>
      <c r="H28" s="345" t="s">
        <v>2952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44123</v>
      </c>
      <c r="B29" s="267" t="s">
        <v>1745</v>
      </c>
      <c r="C29" s="268" t="s">
        <v>3798</v>
      </c>
      <c r="D29" s="268" t="s">
        <v>3799</v>
      </c>
      <c r="E29" s="268" t="s">
        <v>584</v>
      </c>
      <c r="F29" s="381">
        <v>7500</v>
      </c>
      <c r="G29" s="267">
        <v>93.5</v>
      </c>
      <c r="H29" s="345" t="s">
        <v>2952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44123</v>
      </c>
      <c r="B30" s="267" t="s">
        <v>132</v>
      </c>
      <c r="C30" s="268" t="s">
        <v>3738</v>
      </c>
      <c r="D30" s="268" t="s">
        <v>3739</v>
      </c>
      <c r="E30" s="268" t="s">
        <v>584</v>
      </c>
      <c r="F30" s="381">
        <v>362060</v>
      </c>
      <c r="G30" s="267">
        <v>496.87</v>
      </c>
      <c r="H30" s="345" t="s">
        <v>2952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44123</v>
      </c>
      <c r="B31" s="267" t="s">
        <v>132</v>
      </c>
      <c r="C31" s="268" t="s">
        <v>3738</v>
      </c>
      <c r="D31" s="268" t="s">
        <v>3722</v>
      </c>
      <c r="E31" s="268" t="s">
        <v>584</v>
      </c>
      <c r="F31" s="381">
        <v>354259</v>
      </c>
      <c r="G31" s="267">
        <v>495.72</v>
      </c>
      <c r="H31" s="345" t="s">
        <v>2952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44123</v>
      </c>
      <c r="B32" s="267" t="s">
        <v>3800</v>
      </c>
      <c r="C32" s="268" t="s">
        <v>3801</v>
      </c>
      <c r="D32" s="268" t="s">
        <v>3803</v>
      </c>
      <c r="E32" s="268" t="s">
        <v>584</v>
      </c>
      <c r="F32" s="381">
        <v>45000</v>
      </c>
      <c r="G32" s="267">
        <v>45.15</v>
      </c>
      <c r="H32" s="345" t="s">
        <v>2952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44123</v>
      </c>
      <c r="B33" s="267" t="s">
        <v>2868</v>
      </c>
      <c r="C33" s="268" t="s">
        <v>3804</v>
      </c>
      <c r="D33" s="268" t="s">
        <v>3755</v>
      </c>
      <c r="E33" s="268" t="s">
        <v>584</v>
      </c>
      <c r="F33" s="381">
        <v>71526</v>
      </c>
      <c r="G33" s="267">
        <v>251.58</v>
      </c>
      <c r="H33" s="345" t="s">
        <v>2952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B34" s="267"/>
      <c r="C34" s="268"/>
      <c r="D34" s="268"/>
      <c r="E34" s="268"/>
      <c r="F34" s="381"/>
      <c r="G34" s="267"/>
      <c r="H34" s="345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B35" s="267"/>
      <c r="C35" s="268"/>
      <c r="D35" s="268"/>
      <c r="E35" s="268"/>
      <c r="F35" s="381"/>
      <c r="G35" s="267"/>
      <c r="H35" s="345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B36" s="267"/>
      <c r="C36" s="268"/>
      <c r="D36" s="268"/>
      <c r="E36" s="268"/>
      <c r="F36" s="381"/>
      <c r="G36" s="267"/>
      <c r="H36" s="345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B37" s="267"/>
      <c r="C37" s="268"/>
      <c r="D37" s="268"/>
      <c r="E37" s="268"/>
      <c r="F37" s="381"/>
      <c r="G37" s="267"/>
      <c r="H37" s="345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B38" s="267"/>
      <c r="C38" s="268"/>
      <c r="D38" s="268"/>
      <c r="E38" s="268"/>
      <c r="F38" s="381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B39" s="267"/>
      <c r="C39" s="268"/>
      <c r="D39" s="268"/>
      <c r="E39" s="268"/>
      <c r="F39" s="381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B40" s="267"/>
      <c r="C40" s="268"/>
      <c r="D40" s="268"/>
      <c r="E40" s="268"/>
      <c r="F40" s="381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B41" s="267"/>
      <c r="C41" s="268"/>
      <c r="D41" s="268"/>
      <c r="E41" s="268"/>
      <c r="F41" s="381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B42" s="267"/>
      <c r="C42" s="268"/>
      <c r="D42" s="268"/>
      <c r="E42" s="268"/>
      <c r="F42" s="381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B43" s="267"/>
      <c r="C43" s="268"/>
      <c r="D43" s="268"/>
      <c r="E43" s="268"/>
      <c r="F43" s="381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B44" s="267"/>
      <c r="C44" s="268"/>
      <c r="D44" s="268"/>
      <c r="E44" s="268"/>
      <c r="F44" s="381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1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1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1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1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1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8"/>
  <sheetViews>
    <sheetView zoomScale="70" zoomScaleNormal="70" workbookViewId="0">
      <selection activeCell="L118" sqref="L11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3670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44124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66">
        <v>3</v>
      </c>
      <c r="B12" s="444">
        <v>44088</v>
      </c>
      <c r="C12" s="467"/>
      <c r="D12" s="539" t="s">
        <v>424</v>
      </c>
      <c r="E12" s="468" t="s">
        <v>600</v>
      </c>
      <c r="F12" s="445">
        <v>263.5</v>
      </c>
      <c r="G12" s="468">
        <v>248</v>
      </c>
      <c r="H12" s="468">
        <v>280.5</v>
      </c>
      <c r="I12" s="469">
        <v>290</v>
      </c>
      <c r="J12" s="443" t="s">
        <v>3762</v>
      </c>
      <c r="K12" s="443">
        <f t="shared" ref="K12:K13" si="3">H12-F12</f>
        <v>17</v>
      </c>
      <c r="L12" s="457">
        <f t="shared" ref="L12" si="4">(F12*-0.8)/100</f>
        <v>-2.1080000000000001</v>
      </c>
      <c r="M12" s="446">
        <f t="shared" ref="M12" si="5">(K12+L12)/F12</f>
        <v>5.6516129032258063E-2</v>
      </c>
      <c r="N12" s="447" t="s">
        <v>599</v>
      </c>
      <c r="O12" s="481">
        <v>44123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482">
        <v>4</v>
      </c>
      <c r="B13" s="438">
        <v>44088</v>
      </c>
      <c r="C13" s="441"/>
      <c r="D13" s="483" t="s">
        <v>380</v>
      </c>
      <c r="E13" s="442" t="s">
        <v>600</v>
      </c>
      <c r="F13" s="488">
        <v>925</v>
      </c>
      <c r="G13" s="484">
        <v>870</v>
      </c>
      <c r="H13" s="442">
        <v>865</v>
      </c>
      <c r="I13" s="485" t="s">
        <v>3639</v>
      </c>
      <c r="J13" s="478" t="s">
        <v>3753</v>
      </c>
      <c r="K13" s="478">
        <f t="shared" si="3"/>
        <v>-60</v>
      </c>
      <c r="L13" s="459">
        <f>(F13*-0.7)/100</f>
        <v>-6.4749999999999996</v>
      </c>
      <c r="M13" s="425">
        <f>(K13+L13)/F13</f>
        <v>-7.1864864864864861E-2</v>
      </c>
      <c r="N13" s="439" t="s">
        <v>663</v>
      </c>
      <c r="O13" s="426">
        <v>44120</v>
      </c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3703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3640</v>
      </c>
      <c r="J15" s="434" t="s">
        <v>3688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88">
        <v>1050</v>
      </c>
      <c r="G16" s="484">
        <v>980</v>
      </c>
      <c r="H16" s="442">
        <v>976</v>
      </c>
      <c r="I16" s="485">
        <v>1150</v>
      </c>
      <c r="J16" s="478" t="s">
        <v>3723</v>
      </c>
      <c r="K16" s="478">
        <f t="shared" si="9"/>
        <v>-74</v>
      </c>
      <c r="L16" s="459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3645</v>
      </c>
      <c r="G17" s="424">
        <v>166</v>
      </c>
      <c r="H17" s="416"/>
      <c r="I17" s="411" t="s">
        <v>3646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3647</v>
      </c>
      <c r="J18" s="434" t="s">
        <v>3654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3648</v>
      </c>
      <c r="J19" s="434" t="s">
        <v>3652</v>
      </c>
      <c r="K19" s="434">
        <f t="shared" ref="K19:K20" si="13">H19-F19</f>
        <v>14</v>
      </c>
      <c r="L19" s="458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27">
        <v>11</v>
      </c>
      <c r="B20" s="428">
        <v>44103</v>
      </c>
      <c r="C20" s="429"/>
      <c r="D20" s="430" t="s">
        <v>3636</v>
      </c>
      <c r="E20" s="431" t="s">
        <v>600</v>
      </c>
      <c r="F20" s="432">
        <v>174</v>
      </c>
      <c r="G20" s="431">
        <v>163</v>
      </c>
      <c r="H20" s="431">
        <v>181.5</v>
      </c>
      <c r="I20" s="433">
        <v>195</v>
      </c>
      <c r="J20" s="434" t="s">
        <v>3701</v>
      </c>
      <c r="K20" s="434">
        <f t="shared" si="13"/>
        <v>7.5</v>
      </c>
      <c r="L20" s="458">
        <f t="shared" ref="L20" si="14">(F20*-0.8)/100</f>
        <v>-1.3920000000000001</v>
      </c>
      <c r="M20" s="435">
        <f t="shared" ref="M20" si="15">(K20+L20)/F20</f>
        <v>3.5103448275862065E-2</v>
      </c>
      <c r="N20" s="436" t="s">
        <v>599</v>
      </c>
      <c r="O20" s="437">
        <v>44113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27">
        <v>12</v>
      </c>
      <c r="B21" s="428">
        <v>44103</v>
      </c>
      <c r="C21" s="429"/>
      <c r="D21" s="430" t="s">
        <v>3655</v>
      </c>
      <c r="E21" s="431" t="s">
        <v>600</v>
      </c>
      <c r="F21" s="432">
        <v>785</v>
      </c>
      <c r="G21" s="431">
        <v>735</v>
      </c>
      <c r="H21" s="431">
        <v>823</v>
      </c>
      <c r="I21" s="433" t="s">
        <v>3656</v>
      </c>
      <c r="J21" s="434" t="s">
        <v>3711</v>
      </c>
      <c r="K21" s="434">
        <f t="shared" ref="K21" si="16">H21-F21</f>
        <v>38</v>
      </c>
      <c r="L21" s="458">
        <f t="shared" ref="L21" si="17">(F21*-0.8)/100</f>
        <v>-6.28</v>
      </c>
      <c r="M21" s="435">
        <f t="shared" ref="M21" si="18">(K21+L21)/F21</f>
        <v>4.0407643312101907E-2</v>
      </c>
      <c r="N21" s="436" t="s">
        <v>599</v>
      </c>
      <c r="O21" s="437">
        <v>44117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3665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3666</v>
      </c>
      <c r="J22" s="443" t="s">
        <v>3677</v>
      </c>
      <c r="K22" s="443">
        <f t="shared" ref="K22:K23" si="19">H22-F22</f>
        <v>147.5</v>
      </c>
      <c r="L22" s="443">
        <f t="shared" ref="L22:L23" si="20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3702</v>
      </c>
      <c r="K23" s="434">
        <f t="shared" si="19"/>
        <v>27</v>
      </c>
      <c r="L23" s="458">
        <f t="shared" si="20"/>
        <v>-4.9520000000000008</v>
      </c>
      <c r="M23" s="435">
        <f t="shared" ref="M23" si="21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3676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3694</v>
      </c>
      <c r="E25" s="416" t="s">
        <v>600</v>
      </c>
      <c r="F25" s="416" t="s">
        <v>3695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>
        <v>17</v>
      </c>
      <c r="B26" s="408">
        <v>44113</v>
      </c>
      <c r="C26" s="415"/>
      <c r="D26" s="448" t="s">
        <v>136</v>
      </c>
      <c r="E26" s="416" t="s">
        <v>600</v>
      </c>
      <c r="F26" s="416" t="s">
        <v>3704</v>
      </c>
      <c r="G26" s="424">
        <v>840</v>
      </c>
      <c r="H26" s="416"/>
      <c r="I26" s="411" t="s">
        <v>3705</v>
      </c>
      <c r="J26" s="502" t="s">
        <v>601</v>
      </c>
      <c r="K26" s="502"/>
      <c r="L26" s="460"/>
      <c r="M26" s="502"/>
      <c r="N26" s="418"/>
      <c r="O26" s="419"/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8"/>
      <c r="E27" s="416"/>
      <c r="F27" s="416"/>
      <c r="G27" s="424"/>
      <c r="H27" s="416"/>
      <c r="I27" s="411"/>
      <c r="J27" s="502"/>
      <c r="K27" s="502"/>
      <c r="L27" s="460"/>
      <c r="M27" s="502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3650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3651</v>
      </c>
      <c r="J40" s="478" t="s">
        <v>3689</v>
      </c>
      <c r="K40" s="478">
        <f t="shared" ref="K40" si="22">H40-F40</f>
        <v>-20</v>
      </c>
      <c r="L40" s="459">
        <f>(F40*-0.07)/100</f>
        <v>-0.43610000000000004</v>
      </c>
      <c r="M40" s="425">
        <f t="shared" ref="M40" si="23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3657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3667</v>
      </c>
      <c r="K41" s="478">
        <f t="shared" ref="K41:K43" si="24">H41-F41</f>
        <v>-27.5</v>
      </c>
      <c r="L41" s="459">
        <f t="shared" ref="L41:L42" si="25">(F41*-0.7)/100</f>
        <v>-6.7725</v>
      </c>
      <c r="M41" s="425">
        <f t="shared" ref="M41:M43" si="26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3658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3649</v>
      </c>
      <c r="J42" s="443" t="s">
        <v>3628</v>
      </c>
      <c r="K42" s="443">
        <f t="shared" si="24"/>
        <v>18.5</v>
      </c>
      <c r="L42" s="457">
        <f t="shared" si="25"/>
        <v>-5.6174999999999997</v>
      </c>
      <c r="M42" s="446">
        <f t="shared" si="26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3659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3643</v>
      </c>
      <c r="K43" s="443">
        <f t="shared" si="24"/>
        <v>5.5</v>
      </c>
      <c r="L43" s="457">
        <f>(F43*-0.07)/100</f>
        <v>-0.23380000000000004</v>
      </c>
      <c r="M43" s="446">
        <f t="shared" si="26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8" t="s">
        <v>3661</v>
      </c>
      <c r="E44" s="416" t="s">
        <v>600</v>
      </c>
      <c r="F44" s="500" t="s">
        <v>3662</v>
      </c>
      <c r="G44" s="424">
        <v>648</v>
      </c>
      <c r="H44" s="416"/>
      <c r="I44" s="411">
        <v>700</v>
      </c>
      <c r="J44" s="500" t="s">
        <v>601</v>
      </c>
      <c r="K44" s="500"/>
      <c r="L44" s="501"/>
      <c r="M44" s="496"/>
      <c r="N44" s="502"/>
      <c r="O44" s="474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3671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3674</v>
      </c>
      <c r="K45" s="443">
        <f t="shared" ref="K45:K48" si="27">H45-F45</f>
        <v>6.5</v>
      </c>
      <c r="L45" s="457">
        <f>(F45*-0.07)/100</f>
        <v>-0.2772</v>
      </c>
      <c r="M45" s="446">
        <f t="shared" ref="M45:M47" si="28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3678</v>
      </c>
      <c r="K46" s="443">
        <f t="shared" si="27"/>
        <v>62.5</v>
      </c>
      <c r="L46" s="457">
        <f t="shared" ref="L46:L47" si="29">(F46*-0.7)/100</f>
        <v>-17.850000000000001</v>
      </c>
      <c r="M46" s="446">
        <f t="shared" si="28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3659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27"/>
        <v>9</v>
      </c>
      <c r="L47" s="457">
        <f t="shared" si="29"/>
        <v>-2.3449999999999998</v>
      </c>
      <c r="M47" s="446">
        <f t="shared" si="28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3679</v>
      </c>
      <c r="K48" s="443">
        <f t="shared" si="27"/>
        <v>8</v>
      </c>
      <c r="L48" s="457">
        <f>(F48*-0.07)/100</f>
        <v>-0.19845000000000002</v>
      </c>
      <c r="M48" s="446">
        <f t="shared" ref="M48:M49" si="30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4" customFormat="1" ht="15" customHeight="1">
      <c r="A49" s="466">
        <v>10</v>
      </c>
      <c r="B49" s="444">
        <v>44111</v>
      </c>
      <c r="C49" s="467"/>
      <c r="D49" s="480" t="s">
        <v>3681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3682</v>
      </c>
      <c r="J49" s="443" t="s">
        <v>3690</v>
      </c>
      <c r="K49" s="443">
        <f t="shared" ref="K49" si="31">H49-F49</f>
        <v>15</v>
      </c>
      <c r="L49" s="457">
        <f t="shared" ref="L49" si="32">(F49*-0.7)/100</f>
        <v>-3.1989999999999998</v>
      </c>
      <c r="M49" s="446">
        <f t="shared" si="30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4" customFormat="1" ht="15" customHeight="1">
      <c r="A50" s="466">
        <v>11</v>
      </c>
      <c r="B50" s="444">
        <v>44111</v>
      </c>
      <c r="C50" s="467"/>
      <c r="D50" s="480" t="s">
        <v>3683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3684</v>
      </c>
      <c r="K50" s="443">
        <f t="shared" ref="K50:K51" si="33">H50-F50</f>
        <v>7</v>
      </c>
      <c r="L50" s="457">
        <f>(F50*-0.07)/100</f>
        <v>-0.22330000000000003</v>
      </c>
      <c r="M50" s="446">
        <f t="shared" ref="M50:M51" si="34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4" customFormat="1" ht="15" customHeight="1">
      <c r="A51" s="466">
        <v>12</v>
      </c>
      <c r="B51" s="444">
        <v>44112</v>
      </c>
      <c r="C51" s="467"/>
      <c r="D51" s="480" t="s">
        <v>3692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3716</v>
      </c>
      <c r="K51" s="443">
        <f t="shared" si="33"/>
        <v>80</v>
      </c>
      <c r="L51" s="457">
        <f t="shared" ref="L51" si="35">(F51*-0.7)/100</f>
        <v>-24.535</v>
      </c>
      <c r="M51" s="446">
        <f t="shared" si="34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4" customFormat="1" ht="15" customHeight="1">
      <c r="A52" s="482">
        <v>13</v>
      </c>
      <c r="B52" s="438">
        <v>44112</v>
      </c>
      <c r="C52" s="441"/>
      <c r="D52" s="483" t="s">
        <v>3659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3709</v>
      </c>
      <c r="K52" s="478">
        <f t="shared" ref="K52:K53" si="36">H52-F52</f>
        <v>-11</v>
      </c>
      <c r="L52" s="459">
        <f t="shared" ref="L52:L53" si="37">(F52*-0.7)/100</f>
        <v>-2.3729999999999998</v>
      </c>
      <c r="M52" s="425">
        <f t="shared" ref="M52:M53" si="38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4" customFormat="1" ht="15" customHeight="1">
      <c r="A53" s="466">
        <v>14</v>
      </c>
      <c r="B53" s="444">
        <v>44117</v>
      </c>
      <c r="C53" s="467"/>
      <c r="D53" s="480" t="s">
        <v>3712</v>
      </c>
      <c r="E53" s="468" t="s">
        <v>600</v>
      </c>
      <c r="F53" s="508">
        <v>1362.5</v>
      </c>
      <c r="G53" s="471">
        <v>1315</v>
      </c>
      <c r="H53" s="468">
        <v>1392</v>
      </c>
      <c r="I53" s="469" t="s">
        <v>3713</v>
      </c>
      <c r="J53" s="443" t="s">
        <v>3756</v>
      </c>
      <c r="K53" s="443">
        <f t="shared" si="36"/>
        <v>29.5</v>
      </c>
      <c r="L53" s="457">
        <f t="shared" si="37"/>
        <v>-9.5374999999999996</v>
      </c>
      <c r="M53" s="446">
        <f t="shared" si="38"/>
        <v>1.465137614678899E-2</v>
      </c>
      <c r="N53" s="447" t="s">
        <v>599</v>
      </c>
      <c r="O53" s="481">
        <v>44117</v>
      </c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9" customFormat="1" ht="15" customHeight="1">
      <c r="A54" s="482">
        <v>15</v>
      </c>
      <c r="B54" s="438">
        <v>44117</v>
      </c>
      <c r="C54" s="441"/>
      <c r="D54" s="483" t="s">
        <v>3714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3715</v>
      </c>
      <c r="J54" s="478" t="s">
        <v>3718</v>
      </c>
      <c r="K54" s="478">
        <f t="shared" ref="K54" si="39">H54-F54</f>
        <v>-12</v>
      </c>
      <c r="L54" s="459">
        <f t="shared" ref="L54" si="40">(F54*-0.7)/100</f>
        <v>-2.4359999999999999</v>
      </c>
      <c r="M54" s="425">
        <f t="shared" ref="M54" si="41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3719</v>
      </c>
      <c r="J55" s="478" t="s">
        <v>3724</v>
      </c>
      <c r="K55" s="478">
        <f t="shared" ref="K55" si="42">H55-F55</f>
        <v>-13</v>
      </c>
      <c r="L55" s="459">
        <f t="shared" ref="L55" si="43">(F55*-0.7)/100</f>
        <v>-3.1219999999999999</v>
      </c>
      <c r="M55" s="425">
        <f t="shared" ref="M55" si="44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75">
        <v>17</v>
      </c>
      <c r="B56" s="519">
        <v>44118</v>
      </c>
      <c r="C56" s="450"/>
      <c r="D56" s="451" t="s">
        <v>237</v>
      </c>
      <c r="E56" s="452" t="s">
        <v>600</v>
      </c>
      <c r="F56" s="452" t="s">
        <v>3720</v>
      </c>
      <c r="G56" s="453">
        <v>269</v>
      </c>
      <c r="H56" s="453"/>
      <c r="I56" s="452">
        <v>290</v>
      </c>
      <c r="J56" s="452" t="s">
        <v>601</v>
      </c>
      <c r="K56" s="452"/>
      <c r="L56" s="452"/>
      <c r="M56" s="452"/>
      <c r="N56" s="452"/>
      <c r="O56" s="452"/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75">
        <v>18</v>
      </c>
      <c r="B57" s="519">
        <v>44119</v>
      </c>
      <c r="C57" s="450"/>
      <c r="D57" s="451" t="s">
        <v>3733</v>
      </c>
      <c r="E57" s="452" t="s">
        <v>600</v>
      </c>
      <c r="F57" s="452" t="s">
        <v>3734</v>
      </c>
      <c r="G57" s="453">
        <v>387</v>
      </c>
      <c r="H57" s="453"/>
      <c r="I57" s="452" t="s">
        <v>3735</v>
      </c>
      <c r="J57" s="452" t="s">
        <v>601</v>
      </c>
      <c r="K57" s="452"/>
      <c r="L57" s="452"/>
      <c r="M57" s="452"/>
      <c r="N57" s="452"/>
      <c r="O57" s="452"/>
      <c r="P57" s="64"/>
      <c r="Q57" s="64"/>
      <c r="R57" s="414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66">
        <v>19</v>
      </c>
      <c r="B58" s="444">
        <v>44120</v>
      </c>
      <c r="C58" s="467"/>
      <c r="D58" s="480" t="s">
        <v>193</v>
      </c>
      <c r="E58" s="468" t="s">
        <v>600</v>
      </c>
      <c r="F58" s="508">
        <v>965</v>
      </c>
      <c r="G58" s="471">
        <v>938</v>
      </c>
      <c r="H58" s="468">
        <v>981</v>
      </c>
      <c r="I58" s="469" t="s">
        <v>3705</v>
      </c>
      <c r="J58" s="443" t="s">
        <v>3752</v>
      </c>
      <c r="K58" s="443">
        <f t="shared" ref="K58" si="45">H58-F58</f>
        <v>16</v>
      </c>
      <c r="L58" s="457">
        <f>(F58*-0.07)/100</f>
        <v>-0.6755000000000001</v>
      </c>
      <c r="M58" s="446">
        <f t="shared" ref="M58:M59" si="46">(K58+L58)/F58</f>
        <v>1.5880310880829016E-2</v>
      </c>
      <c r="N58" s="447" t="s">
        <v>599</v>
      </c>
      <c r="O58" s="449">
        <v>44120</v>
      </c>
      <c r="P58" s="64"/>
      <c r="Q58" s="64"/>
      <c r="R58" s="414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2">
        <v>20</v>
      </c>
      <c r="B59" s="438">
        <v>44120</v>
      </c>
      <c r="C59" s="441"/>
      <c r="D59" s="483" t="s">
        <v>118</v>
      </c>
      <c r="E59" s="442" t="s">
        <v>3627</v>
      </c>
      <c r="F59" s="497">
        <v>396.5</v>
      </c>
      <c r="G59" s="484">
        <v>410</v>
      </c>
      <c r="H59" s="442">
        <v>411.5</v>
      </c>
      <c r="I59" s="485">
        <v>370</v>
      </c>
      <c r="J59" s="478" t="s">
        <v>3805</v>
      </c>
      <c r="K59" s="478">
        <f>F59-H59</f>
        <v>-15</v>
      </c>
      <c r="L59" s="459">
        <f t="shared" ref="L59" si="47">(F59*-0.7)/100</f>
        <v>-2.7754999999999996</v>
      </c>
      <c r="M59" s="425">
        <f t="shared" si="46"/>
        <v>-4.4831021437578819E-2</v>
      </c>
      <c r="N59" s="439" t="s">
        <v>663</v>
      </c>
      <c r="O59" s="426">
        <v>44119</v>
      </c>
      <c r="P59" s="64"/>
      <c r="Q59" s="64"/>
      <c r="R59" s="414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75">
        <v>21</v>
      </c>
      <c r="B60" s="519">
        <v>44120</v>
      </c>
      <c r="C60" s="450"/>
      <c r="D60" s="451" t="s">
        <v>280</v>
      </c>
      <c r="E60" s="452" t="s">
        <v>600</v>
      </c>
      <c r="F60" s="452" t="s">
        <v>3744</v>
      </c>
      <c r="G60" s="453">
        <v>777</v>
      </c>
      <c r="H60" s="453"/>
      <c r="I60" s="452" t="s">
        <v>3745</v>
      </c>
      <c r="J60" s="452" t="s">
        <v>601</v>
      </c>
      <c r="K60" s="452"/>
      <c r="L60" s="452"/>
      <c r="M60" s="452"/>
      <c r="N60" s="452"/>
      <c r="O60" s="452"/>
      <c r="P60" s="64"/>
      <c r="Q60" s="64"/>
      <c r="R60" s="414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75">
        <v>22</v>
      </c>
      <c r="B61" s="519">
        <v>44123</v>
      </c>
      <c r="C61" s="450"/>
      <c r="D61" s="451" t="s">
        <v>802</v>
      </c>
      <c r="E61" s="452" t="s">
        <v>600</v>
      </c>
      <c r="F61" s="452" t="s">
        <v>3760</v>
      </c>
      <c r="G61" s="453">
        <v>949</v>
      </c>
      <c r="H61" s="453"/>
      <c r="I61" s="452" t="s">
        <v>3761</v>
      </c>
      <c r="J61" s="452"/>
      <c r="K61" s="452"/>
      <c r="L61" s="452"/>
      <c r="M61" s="452"/>
      <c r="N61" s="452"/>
      <c r="O61" s="452"/>
      <c r="P61" s="64"/>
      <c r="Q61" s="64"/>
      <c r="R61" s="414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75">
        <v>23</v>
      </c>
      <c r="B62" s="519">
        <v>44123</v>
      </c>
      <c r="C62" s="450"/>
      <c r="D62" s="451" t="s">
        <v>3671</v>
      </c>
      <c r="E62" s="452" t="s">
        <v>600</v>
      </c>
      <c r="F62" s="452" t="s">
        <v>3767</v>
      </c>
      <c r="G62" s="453">
        <v>412</v>
      </c>
      <c r="H62" s="453"/>
      <c r="I62" s="452">
        <v>450</v>
      </c>
      <c r="J62" s="452"/>
      <c r="K62" s="452"/>
      <c r="L62" s="452"/>
      <c r="M62" s="452"/>
      <c r="N62" s="452"/>
      <c r="O62" s="452"/>
      <c r="P62" s="64"/>
      <c r="Q62" s="64"/>
      <c r="R62" s="414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75">
        <v>24</v>
      </c>
      <c r="B63" s="519">
        <v>44123</v>
      </c>
      <c r="C63" s="450"/>
      <c r="D63" s="451" t="s">
        <v>91</v>
      </c>
      <c r="E63" s="452" t="s">
        <v>600</v>
      </c>
      <c r="F63" s="452" t="s">
        <v>3768</v>
      </c>
      <c r="G63" s="453">
        <v>3040</v>
      </c>
      <c r="H63" s="453"/>
      <c r="I63" s="452">
        <v>3350</v>
      </c>
      <c r="J63" s="452"/>
      <c r="K63" s="452"/>
      <c r="L63" s="452"/>
      <c r="M63" s="452"/>
      <c r="N63" s="452"/>
      <c r="O63" s="452"/>
      <c r="P63" s="64"/>
      <c r="Q63" s="64"/>
      <c r="R63" s="414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75">
        <v>25</v>
      </c>
      <c r="B64" s="519">
        <v>44123</v>
      </c>
      <c r="C64" s="450"/>
      <c r="D64" s="451" t="s">
        <v>3769</v>
      </c>
      <c r="E64" s="452" t="s">
        <v>600</v>
      </c>
      <c r="F64" s="452" t="s">
        <v>3770</v>
      </c>
      <c r="G64" s="453">
        <v>4890</v>
      </c>
      <c r="H64" s="453"/>
      <c r="I64" s="452" t="s">
        <v>3771</v>
      </c>
      <c r="J64" s="452"/>
      <c r="K64" s="452"/>
      <c r="L64" s="452"/>
      <c r="M64" s="452"/>
      <c r="N64" s="452"/>
      <c r="O64" s="452"/>
      <c r="P64" s="64"/>
      <c r="Q64" s="64"/>
      <c r="R64" s="414"/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75"/>
      <c r="B65" s="519"/>
      <c r="C65" s="450"/>
      <c r="D65" s="451"/>
      <c r="E65" s="452"/>
      <c r="F65" s="452"/>
      <c r="G65" s="453"/>
      <c r="H65" s="453"/>
      <c r="I65" s="452"/>
      <c r="J65" s="452"/>
      <c r="K65" s="452"/>
      <c r="L65" s="452"/>
      <c r="M65" s="452"/>
      <c r="N65" s="452"/>
      <c r="O65" s="452"/>
      <c r="P65" s="64"/>
      <c r="Q65" s="64"/>
      <c r="R65" s="414"/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475"/>
      <c r="B66" s="519"/>
      <c r="C66" s="450"/>
      <c r="D66" s="451"/>
      <c r="E66" s="452"/>
      <c r="F66" s="452"/>
      <c r="G66" s="453"/>
      <c r="H66" s="453"/>
      <c r="I66" s="452"/>
      <c r="J66" s="452"/>
      <c r="K66" s="452"/>
      <c r="L66" s="452"/>
      <c r="M66" s="452"/>
      <c r="N66" s="452"/>
      <c r="O66" s="452"/>
      <c r="P66" s="64"/>
      <c r="Q66" s="64"/>
      <c r="R66" s="414"/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75"/>
      <c r="B67" s="519"/>
      <c r="C67" s="450"/>
      <c r="D67" s="451"/>
      <c r="E67" s="452"/>
      <c r="F67" s="452"/>
      <c r="G67" s="453"/>
      <c r="H67" s="453"/>
      <c r="I67" s="452"/>
      <c r="J67" s="452"/>
      <c r="K67" s="452"/>
      <c r="L67" s="452"/>
      <c r="M67" s="452"/>
      <c r="N67" s="452"/>
      <c r="O67" s="452"/>
      <c r="P67" s="64"/>
      <c r="Q67" s="64"/>
      <c r="R67" s="414"/>
      <c r="S67" s="6"/>
      <c r="T67" s="6"/>
      <c r="U67" s="6"/>
      <c r="V67" s="6"/>
      <c r="W67" s="6"/>
      <c r="X67" s="6"/>
      <c r="Y67" s="6"/>
      <c r="Z67" s="6"/>
      <c r="AA67" s="6"/>
    </row>
    <row r="68" spans="1:34" ht="15" customHeight="1">
      <c r="A68" s="5"/>
      <c r="B68" s="476"/>
      <c r="C68" s="5"/>
      <c r="D68" s="5"/>
      <c r="E68" s="5"/>
      <c r="F68" s="82"/>
      <c r="G68" s="82"/>
      <c r="H68" s="82"/>
      <c r="I68" s="82"/>
      <c r="J68" s="42"/>
      <c r="K68" s="82"/>
      <c r="L68" s="82"/>
      <c r="M68" s="35"/>
      <c r="N68" s="477"/>
      <c r="O68" s="477"/>
      <c r="P68" s="7"/>
      <c r="Q68" s="11"/>
      <c r="R68" s="12"/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44.25" customHeight="1">
      <c r="A69" s="23" t="s">
        <v>603</v>
      </c>
      <c r="B69" s="39"/>
      <c r="C69" s="39"/>
      <c r="D69" s="40"/>
      <c r="E69" s="36"/>
      <c r="F69" s="36"/>
      <c r="G69" s="35"/>
      <c r="H69" s="35" t="s">
        <v>3632</v>
      </c>
      <c r="I69" s="36"/>
      <c r="J69" s="17"/>
      <c r="K69" s="79"/>
      <c r="L69" s="80"/>
      <c r="M69" s="79"/>
      <c r="N69" s="81"/>
      <c r="O69" s="79"/>
      <c r="P69" s="7"/>
      <c r="Q69" s="16"/>
      <c r="R69" s="12"/>
      <c r="S69" s="16"/>
      <c r="T69" s="16"/>
      <c r="U69" s="16"/>
      <c r="V69" s="16"/>
      <c r="W69" s="16"/>
      <c r="X69" s="16"/>
      <c r="Y69" s="16"/>
      <c r="Z69" s="5"/>
      <c r="AA69" s="5"/>
      <c r="AB69" s="5"/>
    </row>
    <row r="70" spans="1:34" s="6" customFormat="1">
      <c r="A70" s="29" t="s">
        <v>604</v>
      </c>
      <c r="B70" s="23"/>
      <c r="C70" s="23"/>
      <c r="D70" s="23"/>
      <c r="E70" s="5"/>
      <c r="F70" s="30" t="s">
        <v>605</v>
      </c>
      <c r="G70" s="41"/>
      <c r="H70" s="42"/>
      <c r="I70" s="82"/>
      <c r="J70" s="17"/>
      <c r="K70" s="83"/>
      <c r="L70" s="84"/>
      <c r="M70" s="85"/>
      <c r="N70" s="86"/>
      <c r="O70" s="87"/>
      <c r="P70" s="5"/>
      <c r="Q70" s="4"/>
      <c r="R70" s="12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9" customFormat="1" ht="14.25" customHeight="1">
      <c r="A71" s="29"/>
      <c r="B71" s="23"/>
      <c r="C71" s="23"/>
      <c r="D71" s="23"/>
      <c r="E71" s="32"/>
      <c r="F71" s="30" t="s">
        <v>607</v>
      </c>
      <c r="G71" s="41"/>
      <c r="H71" s="42"/>
      <c r="I71" s="82"/>
      <c r="J71" s="17"/>
      <c r="K71" s="83"/>
      <c r="L71" s="84"/>
      <c r="M71" s="85"/>
      <c r="N71" s="86"/>
      <c r="O71" s="87"/>
      <c r="P71" s="5"/>
      <c r="Q71" s="4"/>
      <c r="R71" s="12"/>
      <c r="S71" s="6"/>
      <c r="Y71" s="6"/>
      <c r="Z71" s="6"/>
    </row>
    <row r="72" spans="1:34" s="9" customFormat="1" ht="14.25" customHeight="1">
      <c r="A72" s="23"/>
      <c r="B72" s="23"/>
      <c r="C72" s="23"/>
      <c r="D72" s="23"/>
      <c r="E72" s="32"/>
      <c r="F72" s="17"/>
      <c r="G72" s="17"/>
      <c r="H72" s="31"/>
      <c r="I72" s="36"/>
      <c r="J72" s="71"/>
      <c r="K72" s="68"/>
      <c r="L72" s="69"/>
      <c r="M72" s="17"/>
      <c r="N72" s="72"/>
      <c r="O72" s="57"/>
      <c r="P72" s="8"/>
      <c r="Q72" s="4"/>
      <c r="R72" s="12"/>
      <c r="S72" s="6"/>
      <c r="Y72" s="6"/>
      <c r="Z72" s="6"/>
    </row>
    <row r="73" spans="1:34" s="9" customFormat="1" ht="15">
      <c r="A73" s="43" t="s">
        <v>614</v>
      </c>
      <c r="B73" s="43"/>
      <c r="C73" s="43"/>
      <c r="D73" s="43"/>
      <c r="E73" s="32"/>
      <c r="F73" s="17"/>
      <c r="G73" s="12"/>
      <c r="H73" s="17"/>
      <c r="I73" s="12"/>
      <c r="J73" s="88"/>
      <c r="K73" s="12"/>
      <c r="L73" s="12"/>
      <c r="M73" s="12"/>
      <c r="N73" s="12"/>
      <c r="O73" s="89"/>
      <c r="P73"/>
      <c r="Q73" s="4"/>
      <c r="R73" s="12"/>
      <c r="S73" s="6"/>
      <c r="Y73" s="6"/>
      <c r="Z73" s="6"/>
    </row>
    <row r="74" spans="1:34" s="9" customFormat="1" ht="38.25">
      <c r="A74" s="21" t="s">
        <v>16</v>
      </c>
      <c r="B74" s="21" t="s">
        <v>575</v>
      </c>
      <c r="C74" s="21"/>
      <c r="D74" s="22" t="s">
        <v>588</v>
      </c>
      <c r="E74" s="21" t="s">
        <v>589</v>
      </c>
      <c r="F74" s="21" t="s">
        <v>590</v>
      </c>
      <c r="G74" s="21" t="s">
        <v>609</v>
      </c>
      <c r="H74" s="21" t="s">
        <v>592</v>
      </c>
      <c r="I74" s="21" t="s">
        <v>593</v>
      </c>
      <c r="J74" s="20" t="s">
        <v>594</v>
      </c>
      <c r="K74" s="77" t="s">
        <v>615</v>
      </c>
      <c r="L74" s="63" t="s">
        <v>3630</v>
      </c>
      <c r="M74" s="77" t="s">
        <v>611</v>
      </c>
      <c r="N74" s="21" t="s">
        <v>612</v>
      </c>
      <c r="O74" s="20" t="s">
        <v>597</v>
      </c>
      <c r="P74" s="90" t="s">
        <v>598</v>
      </c>
      <c r="Q74" s="4"/>
      <c r="R74" s="17"/>
      <c r="S74" s="6"/>
      <c r="Y74" s="6"/>
      <c r="Z74" s="6"/>
    </row>
    <row r="75" spans="1:34" s="404" customFormat="1" ht="14.25" customHeight="1">
      <c r="A75" s="466">
        <v>1</v>
      </c>
      <c r="B75" s="444">
        <v>44105</v>
      </c>
      <c r="C75" s="473"/>
      <c r="D75" s="489" t="s">
        <v>3663</v>
      </c>
      <c r="E75" s="472" t="s">
        <v>600</v>
      </c>
      <c r="F75" s="445">
        <v>1435.5</v>
      </c>
      <c r="G75" s="445">
        <v>1415</v>
      </c>
      <c r="H75" s="445">
        <v>1446</v>
      </c>
      <c r="I75" s="445" t="s">
        <v>3664</v>
      </c>
      <c r="J75" s="443" t="s">
        <v>707</v>
      </c>
      <c r="K75" s="443">
        <f t="shared" ref="K75:K80" si="48">H75-F75</f>
        <v>10.5</v>
      </c>
      <c r="L75" s="457">
        <f t="shared" ref="L75:L80" si="49">(H75*N75)*0.035%</f>
        <v>354.27000000000004</v>
      </c>
      <c r="M75" s="518">
        <f t="shared" ref="M75" si="50">(K75*N75)-L75</f>
        <v>6995.73</v>
      </c>
      <c r="N75" s="443">
        <v>700</v>
      </c>
      <c r="O75" s="447" t="s">
        <v>599</v>
      </c>
      <c r="P75" s="449">
        <v>44105</v>
      </c>
      <c r="Q75" s="391"/>
      <c r="R75" s="344" t="s">
        <v>3186</v>
      </c>
      <c r="S75" s="40"/>
      <c r="Y75" s="40"/>
      <c r="Z75" s="40"/>
    </row>
    <row r="76" spans="1:34" s="404" customFormat="1" ht="14.25" customHeight="1">
      <c r="A76" s="466">
        <v>2</v>
      </c>
      <c r="B76" s="444">
        <v>44109</v>
      </c>
      <c r="C76" s="473"/>
      <c r="D76" s="489" t="s">
        <v>3672</v>
      </c>
      <c r="E76" s="472" t="s">
        <v>600</v>
      </c>
      <c r="F76" s="445">
        <v>2021.5</v>
      </c>
      <c r="G76" s="445">
        <v>1975</v>
      </c>
      <c r="H76" s="445">
        <v>2052.5</v>
      </c>
      <c r="I76" s="445">
        <v>2100</v>
      </c>
      <c r="J76" s="443" t="s">
        <v>3680</v>
      </c>
      <c r="K76" s="443">
        <f t="shared" si="48"/>
        <v>31</v>
      </c>
      <c r="L76" s="457">
        <f t="shared" si="49"/>
        <v>215.51250000000002</v>
      </c>
      <c r="M76" s="518">
        <f t="shared" ref="M76:M77" si="51">(K76*N76)-L76</f>
        <v>9084.4874999999993</v>
      </c>
      <c r="N76" s="443">
        <v>300</v>
      </c>
      <c r="O76" s="447" t="s">
        <v>599</v>
      </c>
      <c r="P76" s="481">
        <v>44110</v>
      </c>
      <c r="Q76" s="391"/>
      <c r="R76" s="344" t="s">
        <v>3186</v>
      </c>
      <c r="S76" s="40"/>
      <c r="Y76" s="40"/>
      <c r="Z76" s="40"/>
    </row>
    <row r="77" spans="1:34" s="404" customFormat="1" ht="14.25" customHeight="1">
      <c r="A77" s="466">
        <v>3</v>
      </c>
      <c r="B77" s="444">
        <v>44111</v>
      </c>
      <c r="C77" s="473"/>
      <c r="D77" s="489" t="s">
        <v>3663</v>
      </c>
      <c r="E77" s="472" t="s">
        <v>600</v>
      </c>
      <c r="F77" s="445">
        <v>1433.5</v>
      </c>
      <c r="G77" s="445">
        <v>1415</v>
      </c>
      <c r="H77" s="445">
        <v>1444</v>
      </c>
      <c r="I77" s="445" t="s">
        <v>3664</v>
      </c>
      <c r="J77" s="443" t="s">
        <v>707</v>
      </c>
      <c r="K77" s="443">
        <f t="shared" si="48"/>
        <v>10.5</v>
      </c>
      <c r="L77" s="457">
        <f t="shared" si="49"/>
        <v>353.78000000000003</v>
      </c>
      <c r="M77" s="518">
        <f t="shared" si="51"/>
        <v>6996.22</v>
      </c>
      <c r="N77" s="443">
        <v>700</v>
      </c>
      <c r="O77" s="447" t="s">
        <v>599</v>
      </c>
      <c r="P77" s="449">
        <v>44111</v>
      </c>
      <c r="Q77" s="391"/>
      <c r="R77" s="344" t="s">
        <v>3186</v>
      </c>
      <c r="S77" s="40"/>
      <c r="Y77" s="40"/>
      <c r="Z77" s="40"/>
    </row>
    <row r="78" spans="1:34" s="404" customFormat="1" ht="14.25" customHeight="1">
      <c r="A78" s="466">
        <v>4</v>
      </c>
      <c r="B78" s="444">
        <v>44112</v>
      </c>
      <c r="C78" s="473"/>
      <c r="D78" s="489" t="s">
        <v>3672</v>
      </c>
      <c r="E78" s="472" t="s">
        <v>600</v>
      </c>
      <c r="F78" s="445">
        <v>2087.5</v>
      </c>
      <c r="G78" s="445">
        <v>2048</v>
      </c>
      <c r="H78" s="445">
        <v>2112.5</v>
      </c>
      <c r="I78" s="445" t="s">
        <v>3693</v>
      </c>
      <c r="J78" s="443" t="s">
        <v>743</v>
      </c>
      <c r="K78" s="443">
        <f t="shared" si="48"/>
        <v>25</v>
      </c>
      <c r="L78" s="457">
        <f t="shared" si="49"/>
        <v>221.81250000000003</v>
      </c>
      <c r="M78" s="518">
        <f t="shared" ref="M78" si="52">(K78*N78)-L78</f>
        <v>7278.1875</v>
      </c>
      <c r="N78" s="443">
        <v>300</v>
      </c>
      <c r="O78" s="447" t="s">
        <v>599</v>
      </c>
      <c r="P78" s="481">
        <v>44113</v>
      </c>
      <c r="Q78" s="391"/>
      <c r="R78" s="344" t="s">
        <v>3186</v>
      </c>
      <c r="S78" s="40"/>
      <c r="Y78" s="40"/>
      <c r="Z78" s="40"/>
    </row>
    <row r="79" spans="1:34" s="404" customFormat="1" ht="14.25" customHeight="1">
      <c r="A79" s="466">
        <v>5</v>
      </c>
      <c r="B79" s="444">
        <v>44112</v>
      </c>
      <c r="C79" s="473"/>
      <c r="D79" s="489" t="s">
        <v>3696</v>
      </c>
      <c r="E79" s="472" t="s">
        <v>600</v>
      </c>
      <c r="F79" s="445">
        <v>1028</v>
      </c>
      <c r="G79" s="445">
        <v>1013</v>
      </c>
      <c r="H79" s="445">
        <v>1040</v>
      </c>
      <c r="I79" s="445" t="s">
        <v>3697</v>
      </c>
      <c r="J79" s="443" t="s">
        <v>3698</v>
      </c>
      <c r="K79" s="443">
        <f t="shared" si="48"/>
        <v>12</v>
      </c>
      <c r="L79" s="457">
        <f t="shared" si="49"/>
        <v>309.40000000000003</v>
      </c>
      <c r="M79" s="518">
        <f t="shared" ref="M79" si="53">(K79*N79)-L79</f>
        <v>9890.6</v>
      </c>
      <c r="N79" s="443">
        <v>850</v>
      </c>
      <c r="O79" s="447" t="s">
        <v>599</v>
      </c>
      <c r="P79" s="449">
        <v>44112</v>
      </c>
      <c r="Q79" s="391"/>
      <c r="R79" s="344" t="s">
        <v>3186</v>
      </c>
      <c r="S79" s="40"/>
      <c r="Y79" s="40"/>
      <c r="Z79" s="40"/>
    </row>
    <row r="80" spans="1:34" s="404" customFormat="1" ht="14.25" customHeight="1">
      <c r="A80" s="466">
        <v>6</v>
      </c>
      <c r="B80" s="444">
        <v>44112</v>
      </c>
      <c r="C80" s="473"/>
      <c r="D80" s="489" t="s">
        <v>3699</v>
      </c>
      <c r="E80" s="472" t="s">
        <v>600</v>
      </c>
      <c r="F80" s="445">
        <v>1450</v>
      </c>
      <c r="G80" s="445">
        <v>1432</v>
      </c>
      <c r="H80" s="445">
        <v>1460</v>
      </c>
      <c r="I80" s="445">
        <v>1480</v>
      </c>
      <c r="J80" s="443" t="s">
        <v>3700</v>
      </c>
      <c r="K80" s="443">
        <f t="shared" si="48"/>
        <v>10</v>
      </c>
      <c r="L80" s="457">
        <f t="shared" si="49"/>
        <v>357.70000000000005</v>
      </c>
      <c r="M80" s="518">
        <f t="shared" ref="M80:M81" si="54">(K80*N80)-L80</f>
        <v>6642.3</v>
      </c>
      <c r="N80" s="443">
        <v>700</v>
      </c>
      <c r="O80" s="447" t="s">
        <v>599</v>
      </c>
      <c r="P80" s="449">
        <v>44112</v>
      </c>
      <c r="Q80" s="391"/>
      <c r="R80" s="344" t="s">
        <v>3186</v>
      </c>
      <c r="S80" s="40"/>
      <c r="Y80" s="40"/>
      <c r="Z80" s="40"/>
    </row>
    <row r="81" spans="1:26" s="404" customFormat="1" ht="14.25" customHeight="1">
      <c r="A81" s="466">
        <v>7</v>
      </c>
      <c r="B81" s="444">
        <v>44113</v>
      </c>
      <c r="C81" s="473"/>
      <c r="D81" s="489" t="s">
        <v>3672</v>
      </c>
      <c r="E81" s="472" t="s">
        <v>600</v>
      </c>
      <c r="F81" s="445">
        <v>2064.5</v>
      </c>
      <c r="G81" s="445">
        <v>2020</v>
      </c>
      <c r="H81" s="445">
        <v>2091.5</v>
      </c>
      <c r="I81" s="445" t="s">
        <v>3706</v>
      </c>
      <c r="J81" s="443" t="s">
        <v>3707</v>
      </c>
      <c r="K81" s="443">
        <f t="shared" ref="K81" si="55">H81-F81</f>
        <v>27</v>
      </c>
      <c r="L81" s="457">
        <f t="shared" ref="L81" si="56">(H81*N81)*0.035%</f>
        <v>219.60750000000004</v>
      </c>
      <c r="M81" s="518">
        <f t="shared" si="54"/>
        <v>7880.3924999999999</v>
      </c>
      <c r="N81" s="443">
        <v>300</v>
      </c>
      <c r="O81" s="447" t="s">
        <v>599</v>
      </c>
      <c r="P81" s="481">
        <v>44116</v>
      </c>
      <c r="Q81" s="391"/>
      <c r="R81" s="344" t="s">
        <v>3186</v>
      </c>
      <c r="S81" s="40"/>
      <c r="Y81" s="40"/>
      <c r="Z81" s="40"/>
    </row>
    <row r="82" spans="1:26" s="404" customFormat="1" ht="14.25" customHeight="1">
      <c r="A82" s="522">
        <v>8</v>
      </c>
      <c r="B82" s="523">
        <v>44116</v>
      </c>
      <c r="C82" s="524"/>
      <c r="D82" s="525" t="s">
        <v>3663</v>
      </c>
      <c r="E82" s="516" t="s">
        <v>600</v>
      </c>
      <c r="F82" s="488">
        <v>1457</v>
      </c>
      <c r="G82" s="488">
        <v>1440</v>
      </c>
      <c r="H82" s="488">
        <v>1440</v>
      </c>
      <c r="I82" s="488">
        <v>1490</v>
      </c>
      <c r="J82" s="478" t="s">
        <v>3708</v>
      </c>
      <c r="K82" s="478">
        <f t="shared" ref="K82:K84" si="57">H82-F82</f>
        <v>-17</v>
      </c>
      <c r="L82" s="459">
        <f t="shared" ref="L82:L84" si="58">(H82*N82)*0.035%</f>
        <v>352.80000000000007</v>
      </c>
      <c r="M82" s="526">
        <f t="shared" ref="M82:M84" si="59">(K82*N82)-L82</f>
        <v>-12252.8</v>
      </c>
      <c r="N82" s="478">
        <v>700</v>
      </c>
      <c r="O82" s="439" t="s">
        <v>663</v>
      </c>
      <c r="P82" s="517">
        <v>44116</v>
      </c>
      <c r="Q82" s="391"/>
      <c r="R82" s="344" t="s">
        <v>3186</v>
      </c>
      <c r="S82" s="40"/>
      <c r="Y82" s="40"/>
      <c r="Z82" s="40"/>
    </row>
    <row r="83" spans="1:26" s="404" customFormat="1" ht="14.25" customHeight="1">
      <c r="A83" s="466">
        <v>9</v>
      </c>
      <c r="B83" s="444">
        <v>44116</v>
      </c>
      <c r="C83" s="473"/>
      <c r="D83" s="489" t="s">
        <v>3710</v>
      </c>
      <c r="E83" s="472" t="s">
        <v>600</v>
      </c>
      <c r="F83" s="445">
        <v>161.75</v>
      </c>
      <c r="G83" s="445">
        <v>157.5</v>
      </c>
      <c r="H83" s="445">
        <v>164.25</v>
      </c>
      <c r="I83" s="445">
        <v>168</v>
      </c>
      <c r="J83" s="443" t="s">
        <v>3717</v>
      </c>
      <c r="K83" s="443">
        <f t="shared" si="57"/>
        <v>2.5</v>
      </c>
      <c r="L83" s="457">
        <f t="shared" si="58"/>
        <v>206.95500000000004</v>
      </c>
      <c r="M83" s="518">
        <f t="shared" si="59"/>
        <v>8793.0450000000001</v>
      </c>
      <c r="N83" s="443">
        <v>3600</v>
      </c>
      <c r="O83" s="447" t="s">
        <v>599</v>
      </c>
      <c r="P83" s="481">
        <v>44117</v>
      </c>
      <c r="Q83" s="391"/>
      <c r="R83" s="344" t="s">
        <v>3186</v>
      </c>
      <c r="S83" s="40"/>
      <c r="Y83" s="40"/>
      <c r="Z83" s="40"/>
    </row>
    <row r="84" spans="1:26" s="404" customFormat="1" ht="14.25" customHeight="1">
      <c r="A84" s="466">
        <v>10</v>
      </c>
      <c r="B84" s="444">
        <v>44117</v>
      </c>
      <c r="C84" s="473"/>
      <c r="D84" s="489" t="s">
        <v>3672</v>
      </c>
      <c r="E84" s="472" t="s">
        <v>600</v>
      </c>
      <c r="F84" s="445">
        <v>2067</v>
      </c>
      <c r="G84" s="445">
        <v>2020</v>
      </c>
      <c r="H84" s="445">
        <v>2089</v>
      </c>
      <c r="I84" s="445" t="s">
        <v>3706</v>
      </c>
      <c r="J84" s="443" t="s">
        <v>3725</v>
      </c>
      <c r="K84" s="443">
        <f t="shared" si="57"/>
        <v>22</v>
      </c>
      <c r="L84" s="457">
        <f t="shared" si="58"/>
        <v>219.34500000000003</v>
      </c>
      <c r="M84" s="518">
        <f t="shared" si="59"/>
        <v>6380.6549999999997</v>
      </c>
      <c r="N84" s="443">
        <v>300</v>
      </c>
      <c r="O84" s="447" t="s">
        <v>599</v>
      </c>
      <c r="P84" s="481">
        <v>44119</v>
      </c>
      <c r="Q84" s="391"/>
      <c r="R84" s="344" t="s">
        <v>3186</v>
      </c>
      <c r="S84" s="40"/>
      <c r="Y84" s="40"/>
      <c r="Z84" s="40"/>
    </row>
    <row r="85" spans="1:26" s="404" customFormat="1" ht="13.9" customHeight="1">
      <c r="A85" s="466">
        <v>11</v>
      </c>
      <c r="B85" s="444">
        <v>44118</v>
      </c>
      <c r="C85" s="473"/>
      <c r="D85" s="489" t="s">
        <v>3710</v>
      </c>
      <c r="E85" s="472" t="s">
        <v>600</v>
      </c>
      <c r="F85" s="445">
        <v>160.25</v>
      </c>
      <c r="G85" s="445">
        <v>156</v>
      </c>
      <c r="H85" s="445">
        <v>162.19999999999999</v>
      </c>
      <c r="I85" s="445">
        <v>168</v>
      </c>
      <c r="J85" s="443" t="s">
        <v>3754</v>
      </c>
      <c r="K85" s="443">
        <f t="shared" ref="K85" si="60">H85-F85</f>
        <v>1.9499999999999886</v>
      </c>
      <c r="L85" s="457">
        <f t="shared" ref="L85" si="61">(H85*N85)*0.035%</f>
        <v>204.37200000000004</v>
      </c>
      <c r="M85" s="518">
        <f t="shared" ref="M85" si="62">(K85*N85)-L85</f>
        <v>6815.6279999999588</v>
      </c>
      <c r="N85" s="443">
        <v>3600</v>
      </c>
      <c r="O85" s="447" t="s">
        <v>599</v>
      </c>
      <c r="P85" s="481">
        <v>44119</v>
      </c>
      <c r="Q85" s="391"/>
      <c r="R85" s="344" t="s">
        <v>3186</v>
      </c>
      <c r="S85" s="40"/>
      <c r="Y85" s="40"/>
      <c r="Z85" s="40"/>
    </row>
    <row r="86" spans="1:26" s="404" customFormat="1" ht="13.9" customHeight="1">
      <c r="A86" s="466">
        <v>12</v>
      </c>
      <c r="B86" s="444">
        <v>44119</v>
      </c>
      <c r="C86" s="473"/>
      <c r="D86" s="489" t="s">
        <v>3726</v>
      </c>
      <c r="E86" s="472" t="s">
        <v>3627</v>
      </c>
      <c r="F86" s="445">
        <v>11990</v>
      </c>
      <c r="G86" s="445">
        <v>12120</v>
      </c>
      <c r="H86" s="445">
        <v>11905</v>
      </c>
      <c r="I86" s="445">
        <v>11850</v>
      </c>
      <c r="J86" s="443" t="s">
        <v>3727</v>
      </c>
      <c r="K86" s="443">
        <f>F86-H86</f>
        <v>85</v>
      </c>
      <c r="L86" s="457">
        <f t="shared" ref="L86" si="63">(H86*N86)*0.035%</f>
        <v>312.50625000000002</v>
      </c>
      <c r="M86" s="518">
        <f t="shared" ref="M86" si="64">(K86*N86)-L86</f>
        <v>6062.4937499999996</v>
      </c>
      <c r="N86" s="443">
        <v>75</v>
      </c>
      <c r="O86" s="447" t="s">
        <v>599</v>
      </c>
      <c r="P86" s="449">
        <v>44119</v>
      </c>
      <c r="Q86" s="391"/>
      <c r="R86" s="344"/>
      <c r="S86" s="40"/>
      <c r="Y86" s="40"/>
      <c r="Z86" s="40"/>
    </row>
    <row r="87" spans="1:26" s="404" customFormat="1" ht="13.9" customHeight="1">
      <c r="A87" s="466">
        <v>13</v>
      </c>
      <c r="B87" s="444">
        <v>44119</v>
      </c>
      <c r="C87" s="473"/>
      <c r="D87" s="489" t="s">
        <v>3730</v>
      </c>
      <c r="E87" s="472" t="s">
        <v>3627</v>
      </c>
      <c r="F87" s="445">
        <v>2002</v>
      </c>
      <c r="G87" s="445">
        <v>2045</v>
      </c>
      <c r="H87" s="445">
        <v>1978</v>
      </c>
      <c r="I87" s="445">
        <v>1940</v>
      </c>
      <c r="J87" s="443" t="s">
        <v>3731</v>
      </c>
      <c r="K87" s="443">
        <f>F87-H87</f>
        <v>24</v>
      </c>
      <c r="L87" s="457">
        <f t="shared" ref="L87:L88" si="65">(H87*N87)*0.035%</f>
        <v>207.69000000000003</v>
      </c>
      <c r="M87" s="518">
        <f t="shared" ref="M87:M88" si="66">(K87*N87)-L87</f>
        <v>6992.31</v>
      </c>
      <c r="N87" s="443">
        <v>300</v>
      </c>
      <c r="O87" s="447" t="s">
        <v>599</v>
      </c>
      <c r="P87" s="449">
        <v>44119</v>
      </c>
      <c r="Q87" s="391"/>
      <c r="R87" s="344"/>
      <c r="S87" s="40"/>
      <c r="Y87" s="40"/>
      <c r="Z87" s="40"/>
    </row>
    <row r="88" spans="1:26" s="404" customFormat="1" ht="13.9" customHeight="1">
      <c r="A88" s="466">
        <v>14</v>
      </c>
      <c r="B88" s="444">
        <v>44119</v>
      </c>
      <c r="C88" s="473"/>
      <c r="D88" s="489" t="s">
        <v>3728</v>
      </c>
      <c r="E88" s="472" t="s">
        <v>600</v>
      </c>
      <c r="F88" s="445">
        <v>1240.5</v>
      </c>
      <c r="G88" s="445">
        <v>1216</v>
      </c>
      <c r="H88" s="445">
        <v>1255</v>
      </c>
      <c r="I88" s="445" t="s">
        <v>3729</v>
      </c>
      <c r="J88" s="443" t="s">
        <v>3741</v>
      </c>
      <c r="K88" s="443">
        <f t="shared" ref="K88" si="67">H88-F88</f>
        <v>14.5</v>
      </c>
      <c r="L88" s="457">
        <f t="shared" si="65"/>
        <v>241.58750000000003</v>
      </c>
      <c r="M88" s="518">
        <f t="shared" si="66"/>
        <v>7733.4125000000004</v>
      </c>
      <c r="N88" s="443">
        <v>550</v>
      </c>
      <c r="O88" s="447" t="s">
        <v>599</v>
      </c>
      <c r="P88" s="481">
        <v>44120</v>
      </c>
      <c r="Q88" s="391"/>
      <c r="R88" s="344"/>
      <c r="S88" s="40"/>
      <c r="Y88" s="40"/>
      <c r="Z88" s="40"/>
    </row>
    <row r="89" spans="1:26" s="404" customFormat="1" ht="13.9" customHeight="1">
      <c r="A89" s="466">
        <v>15</v>
      </c>
      <c r="B89" s="444">
        <v>44119</v>
      </c>
      <c r="C89" s="473"/>
      <c r="D89" s="489" t="s">
        <v>3663</v>
      </c>
      <c r="E89" s="472" t="s">
        <v>600</v>
      </c>
      <c r="F89" s="445">
        <v>1423.5</v>
      </c>
      <c r="G89" s="445">
        <v>1405</v>
      </c>
      <c r="H89" s="445">
        <v>1432.5</v>
      </c>
      <c r="I89" s="445" t="s">
        <v>3732</v>
      </c>
      <c r="J89" s="443" t="s">
        <v>3405</v>
      </c>
      <c r="K89" s="443">
        <f t="shared" ref="K89" si="68">H89-F89</f>
        <v>9</v>
      </c>
      <c r="L89" s="457">
        <f t="shared" ref="L89" si="69">(H89*N89)*0.035%</f>
        <v>350.96250000000003</v>
      </c>
      <c r="M89" s="518">
        <f t="shared" ref="M89" si="70">(K89*N89)-L89</f>
        <v>5949.0375000000004</v>
      </c>
      <c r="N89" s="443">
        <v>700</v>
      </c>
      <c r="O89" s="447" t="s">
        <v>599</v>
      </c>
      <c r="P89" s="481">
        <v>44120</v>
      </c>
      <c r="Q89" s="391"/>
      <c r="R89" s="344"/>
      <c r="S89" s="40"/>
      <c r="Y89" s="40"/>
      <c r="Z89" s="40"/>
    </row>
    <row r="90" spans="1:26" s="404" customFormat="1" ht="13.9" customHeight="1">
      <c r="A90" s="521">
        <v>16</v>
      </c>
      <c r="B90" s="519">
        <v>44119</v>
      </c>
      <c r="C90" s="520"/>
      <c r="D90" s="509" t="s">
        <v>3672</v>
      </c>
      <c r="E90" s="510" t="s">
        <v>600</v>
      </c>
      <c r="F90" s="456" t="s">
        <v>3736</v>
      </c>
      <c r="G90" s="456">
        <v>2035</v>
      </c>
      <c r="H90" s="456"/>
      <c r="I90" s="456" t="s">
        <v>3737</v>
      </c>
      <c r="J90" s="511" t="s">
        <v>601</v>
      </c>
      <c r="K90" s="511"/>
      <c r="L90" s="511"/>
      <c r="M90" s="511"/>
      <c r="N90" s="511"/>
      <c r="O90" s="511"/>
      <c r="P90" s="511"/>
      <c r="Q90" s="391"/>
      <c r="R90" s="344"/>
      <c r="S90" s="40"/>
      <c r="Y90" s="40"/>
      <c r="Z90" s="40"/>
    </row>
    <row r="91" spans="1:26" s="404" customFormat="1" ht="13.9" customHeight="1">
      <c r="A91" s="466">
        <v>17</v>
      </c>
      <c r="B91" s="444">
        <v>44120</v>
      </c>
      <c r="C91" s="473"/>
      <c r="D91" s="489" t="s">
        <v>3726</v>
      </c>
      <c r="E91" s="472" t="s">
        <v>3627</v>
      </c>
      <c r="F91" s="445">
        <v>11745</v>
      </c>
      <c r="G91" s="445">
        <v>11880</v>
      </c>
      <c r="H91" s="445">
        <v>11675</v>
      </c>
      <c r="I91" s="445">
        <v>11600</v>
      </c>
      <c r="J91" s="443" t="s">
        <v>774</v>
      </c>
      <c r="K91" s="443">
        <f>F91-H91</f>
        <v>70</v>
      </c>
      <c r="L91" s="457">
        <f t="shared" ref="L91:L94" si="71">(H91*N91)*0.035%</f>
        <v>306.46875000000006</v>
      </c>
      <c r="M91" s="518">
        <f t="shared" ref="M91:M94" si="72">(K91*N91)-L91</f>
        <v>4943.53125</v>
      </c>
      <c r="N91" s="443">
        <v>75</v>
      </c>
      <c r="O91" s="447" t="s">
        <v>599</v>
      </c>
      <c r="P91" s="449">
        <v>44120</v>
      </c>
      <c r="Q91" s="391"/>
      <c r="R91" s="344"/>
      <c r="S91" s="40"/>
      <c r="Y91" s="40"/>
      <c r="Z91" s="40"/>
    </row>
    <row r="92" spans="1:26" s="404" customFormat="1" ht="13.9" customHeight="1">
      <c r="A92" s="466">
        <v>18</v>
      </c>
      <c r="B92" s="444">
        <v>44120</v>
      </c>
      <c r="C92" s="473"/>
      <c r="D92" s="489" t="s">
        <v>3742</v>
      </c>
      <c r="E92" s="472" t="s">
        <v>600</v>
      </c>
      <c r="F92" s="445">
        <v>684.5</v>
      </c>
      <c r="G92" s="445">
        <v>672</v>
      </c>
      <c r="H92" s="445">
        <v>692.5</v>
      </c>
      <c r="I92" s="445">
        <v>710</v>
      </c>
      <c r="J92" s="443" t="s">
        <v>3679</v>
      </c>
      <c r="K92" s="443">
        <f t="shared" ref="K92:K93" si="73">H92-F92</f>
        <v>8</v>
      </c>
      <c r="L92" s="457">
        <f t="shared" si="71"/>
        <v>242.37500000000003</v>
      </c>
      <c r="M92" s="518">
        <f t="shared" si="72"/>
        <v>7757.625</v>
      </c>
      <c r="N92" s="443">
        <v>1000</v>
      </c>
      <c r="O92" s="447" t="s">
        <v>599</v>
      </c>
      <c r="P92" s="449">
        <v>44120</v>
      </c>
      <c r="Q92" s="391"/>
      <c r="R92" s="344"/>
      <c r="S92" s="40"/>
      <c r="Y92" s="40"/>
      <c r="Z92" s="40"/>
    </row>
    <row r="93" spans="1:26" s="404" customFormat="1" ht="13.9" customHeight="1">
      <c r="A93" s="466">
        <v>19</v>
      </c>
      <c r="B93" s="444">
        <v>44120</v>
      </c>
      <c r="C93" s="473"/>
      <c r="D93" s="489" t="s">
        <v>3743</v>
      </c>
      <c r="E93" s="472" t="s">
        <v>600</v>
      </c>
      <c r="F93" s="445">
        <v>563</v>
      </c>
      <c r="G93" s="445">
        <v>550</v>
      </c>
      <c r="H93" s="445">
        <v>567.5</v>
      </c>
      <c r="I93" s="445">
        <v>580</v>
      </c>
      <c r="J93" s="443" t="s">
        <v>3757</v>
      </c>
      <c r="K93" s="443">
        <f t="shared" si="73"/>
        <v>4.5</v>
      </c>
      <c r="L93" s="457">
        <f t="shared" si="71"/>
        <v>218.48750000000004</v>
      </c>
      <c r="M93" s="518">
        <f t="shared" si="72"/>
        <v>4731.5124999999998</v>
      </c>
      <c r="N93" s="443">
        <v>1100</v>
      </c>
      <c r="O93" s="447" t="s">
        <v>599</v>
      </c>
      <c r="P93" s="481">
        <v>44123</v>
      </c>
      <c r="Q93" s="391"/>
      <c r="R93" s="344"/>
      <c r="S93" s="40"/>
      <c r="Y93" s="40"/>
      <c r="Z93" s="40"/>
    </row>
    <row r="94" spans="1:26" s="404" customFormat="1" ht="13.9" customHeight="1">
      <c r="A94" s="528">
        <v>20</v>
      </c>
      <c r="B94" s="529">
        <v>44120</v>
      </c>
      <c r="C94" s="530"/>
      <c r="D94" s="531" t="s">
        <v>3746</v>
      </c>
      <c r="E94" s="532" t="s">
        <v>3627</v>
      </c>
      <c r="F94" s="533">
        <v>3230</v>
      </c>
      <c r="G94" s="533">
        <v>3275</v>
      </c>
      <c r="H94" s="533">
        <v>3227.5</v>
      </c>
      <c r="I94" s="533">
        <v>3150</v>
      </c>
      <c r="J94" s="534" t="s">
        <v>3644</v>
      </c>
      <c r="K94" s="534">
        <f>F94-H94</f>
        <v>2.5</v>
      </c>
      <c r="L94" s="535">
        <f t="shared" si="71"/>
        <v>282.40625000000006</v>
      </c>
      <c r="M94" s="536">
        <f t="shared" si="72"/>
        <v>342.59374999999994</v>
      </c>
      <c r="N94" s="534">
        <v>250</v>
      </c>
      <c r="O94" s="537" t="s">
        <v>708</v>
      </c>
      <c r="P94" s="538">
        <v>44123</v>
      </c>
      <c r="Q94" s="391"/>
      <c r="R94" s="344"/>
      <c r="S94" s="40"/>
      <c r="Y94" s="40"/>
      <c r="Z94" s="40"/>
    </row>
    <row r="95" spans="1:26" s="404" customFormat="1" ht="13.9" customHeight="1">
      <c r="A95" s="521">
        <v>21</v>
      </c>
      <c r="B95" s="519">
        <v>44120</v>
      </c>
      <c r="C95" s="520"/>
      <c r="D95" s="509" t="s">
        <v>3726</v>
      </c>
      <c r="E95" s="510" t="s">
        <v>3627</v>
      </c>
      <c r="F95" s="456" t="s">
        <v>3751</v>
      </c>
      <c r="G95" s="456">
        <v>11910</v>
      </c>
      <c r="I95" s="511">
        <v>11600</v>
      </c>
      <c r="J95" s="511" t="s">
        <v>601</v>
      </c>
      <c r="K95" s="511"/>
      <c r="L95" s="511"/>
      <c r="M95" s="511"/>
      <c r="N95" s="511"/>
      <c r="O95" s="511"/>
      <c r="P95" s="511"/>
      <c r="Q95" s="391"/>
      <c r="R95" s="344"/>
      <c r="S95" s="40"/>
      <c r="Y95" s="40"/>
      <c r="Z95" s="40"/>
    </row>
    <row r="96" spans="1:26" s="404" customFormat="1" ht="13.9" customHeight="1">
      <c r="A96" s="521">
        <v>22</v>
      </c>
      <c r="B96" s="519">
        <v>44123</v>
      </c>
      <c r="C96" s="520"/>
      <c r="D96" s="509" t="s">
        <v>3730</v>
      </c>
      <c r="E96" s="510" t="s">
        <v>3627</v>
      </c>
      <c r="F96" s="456" t="s">
        <v>3759</v>
      </c>
      <c r="G96" s="456">
        <v>2052</v>
      </c>
      <c r="H96" s="456"/>
      <c r="I96" s="511">
        <v>1940</v>
      </c>
      <c r="J96" s="511" t="s">
        <v>601</v>
      </c>
      <c r="K96" s="511"/>
      <c r="L96" s="511"/>
      <c r="M96" s="511"/>
      <c r="N96" s="511"/>
      <c r="O96" s="511"/>
      <c r="P96" s="511"/>
      <c r="Q96" s="391"/>
      <c r="R96" s="344"/>
      <c r="S96" s="40"/>
      <c r="Y96" s="40"/>
      <c r="Z96" s="40"/>
    </row>
    <row r="97" spans="1:34" s="404" customFormat="1" ht="13.9" customHeight="1">
      <c r="A97" s="521">
        <v>23</v>
      </c>
      <c r="B97" s="519">
        <v>44123</v>
      </c>
      <c r="C97" s="520"/>
      <c r="D97" s="509" t="s">
        <v>3772</v>
      </c>
      <c r="E97" s="510" t="s">
        <v>600</v>
      </c>
      <c r="F97" s="456" t="s">
        <v>3773</v>
      </c>
      <c r="G97" s="456">
        <v>679</v>
      </c>
      <c r="H97" s="456"/>
      <c r="I97" s="511">
        <v>715</v>
      </c>
      <c r="J97" s="511" t="s">
        <v>601</v>
      </c>
      <c r="K97" s="511"/>
      <c r="L97" s="511"/>
      <c r="M97" s="511"/>
      <c r="N97" s="511"/>
      <c r="O97" s="511"/>
      <c r="P97" s="511"/>
      <c r="Q97" s="391"/>
      <c r="R97" s="344"/>
      <c r="S97" s="40"/>
      <c r="Y97" s="40"/>
      <c r="Z97" s="40"/>
    </row>
    <row r="98" spans="1:34" s="404" customFormat="1" ht="13.9" customHeight="1">
      <c r="A98" s="521">
        <v>24</v>
      </c>
      <c r="B98" s="519">
        <v>44123</v>
      </c>
      <c r="C98" s="520"/>
      <c r="D98" s="509" t="s">
        <v>3710</v>
      </c>
      <c r="E98" s="510" t="s">
        <v>600</v>
      </c>
      <c r="F98" s="456" t="s">
        <v>3774</v>
      </c>
      <c r="G98" s="456">
        <v>155</v>
      </c>
      <c r="H98" s="456"/>
      <c r="I98" s="511">
        <v>170</v>
      </c>
      <c r="J98" s="511" t="s">
        <v>601</v>
      </c>
      <c r="K98" s="511"/>
      <c r="L98" s="511"/>
      <c r="M98" s="511"/>
      <c r="N98" s="511"/>
      <c r="O98" s="511"/>
      <c r="P98" s="511"/>
      <c r="Q98" s="391"/>
      <c r="R98" s="344"/>
      <c r="S98" s="40"/>
      <c r="Y98" s="40"/>
      <c r="Z98" s="40"/>
    </row>
    <row r="99" spans="1:34" s="404" customFormat="1" ht="13.9" customHeight="1">
      <c r="A99" s="521">
        <v>25</v>
      </c>
      <c r="B99" s="519">
        <v>44123</v>
      </c>
      <c r="C99" s="520"/>
      <c r="D99" s="509" t="s">
        <v>3775</v>
      </c>
      <c r="E99" s="510" t="s">
        <v>3776</v>
      </c>
      <c r="F99" s="456" t="s">
        <v>3777</v>
      </c>
      <c r="G99" s="456">
        <v>1000</v>
      </c>
      <c r="H99" s="456"/>
      <c r="I99" s="511">
        <v>1050</v>
      </c>
      <c r="J99" s="511" t="s">
        <v>601</v>
      </c>
      <c r="K99" s="511"/>
      <c r="L99" s="511"/>
      <c r="M99" s="511"/>
      <c r="N99" s="511"/>
      <c r="O99" s="511"/>
      <c r="P99" s="511"/>
      <c r="Q99" s="391"/>
      <c r="R99" s="344"/>
      <c r="S99" s="40"/>
      <c r="Y99" s="40"/>
      <c r="Z99" s="40"/>
    </row>
    <row r="100" spans="1:34" s="404" customFormat="1" ht="13.9" customHeight="1">
      <c r="A100" s="521"/>
      <c r="B100" s="519"/>
      <c r="C100" s="520"/>
      <c r="D100" s="509"/>
      <c r="E100" s="510"/>
      <c r="F100" s="456"/>
      <c r="G100" s="456"/>
      <c r="H100" s="456"/>
      <c r="I100" s="511"/>
      <c r="J100" s="511"/>
      <c r="K100" s="511"/>
      <c r="L100" s="511"/>
      <c r="M100" s="511"/>
      <c r="N100" s="511"/>
      <c r="O100" s="511"/>
      <c r="P100" s="511"/>
      <c r="Q100" s="391"/>
      <c r="R100" s="344"/>
      <c r="S100" s="40"/>
      <c r="Y100" s="40"/>
      <c r="Z100" s="40"/>
    </row>
    <row r="101" spans="1:34" s="404" customFormat="1" ht="13.9" customHeight="1">
      <c r="A101" s="521"/>
      <c r="B101" s="519"/>
      <c r="C101" s="520"/>
      <c r="D101" s="509"/>
      <c r="E101" s="510"/>
      <c r="F101" s="456"/>
      <c r="G101" s="456"/>
      <c r="H101" s="456"/>
      <c r="I101" s="377"/>
      <c r="J101" s="377"/>
      <c r="K101" s="377"/>
      <c r="L101" s="377"/>
      <c r="M101" s="377"/>
      <c r="N101" s="377"/>
      <c r="O101" s="377"/>
      <c r="P101" s="377"/>
      <c r="Q101" s="391"/>
      <c r="R101" s="344"/>
      <c r="S101" s="40"/>
      <c r="Y101" s="40"/>
      <c r="Z101" s="40"/>
    </row>
    <row r="102" spans="1:34" s="9" customFormat="1" ht="15">
      <c r="A102" s="378"/>
      <c r="B102" s="379"/>
      <c r="C102" s="379"/>
      <c r="D102" s="380"/>
      <c r="E102" s="378"/>
      <c r="F102" s="386"/>
      <c r="G102" s="378"/>
      <c r="H102" s="378"/>
      <c r="I102" s="378"/>
      <c r="J102" s="379"/>
      <c r="K102" s="79"/>
      <c r="L102" s="378"/>
      <c r="M102" s="378"/>
      <c r="N102" s="378"/>
      <c r="O102" s="387"/>
      <c r="P102" s="4"/>
      <c r="Q102" s="4"/>
      <c r="R102" s="93"/>
      <c r="S102" s="6"/>
      <c r="Y102" s="6"/>
      <c r="Z102" s="6"/>
    </row>
    <row r="103" spans="1:34" s="6" customFormat="1">
      <c r="A103" s="44"/>
      <c r="B103" s="45"/>
      <c r="C103" s="46"/>
      <c r="D103" s="47"/>
      <c r="E103" s="48"/>
      <c r="F103" s="49"/>
      <c r="G103" s="49"/>
      <c r="H103" s="49"/>
      <c r="I103" s="49"/>
      <c r="J103" s="17"/>
      <c r="K103" s="91"/>
      <c r="L103" s="91"/>
      <c r="M103" s="17"/>
      <c r="N103" s="16"/>
      <c r="O103" s="92"/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15">
      <c r="A104" s="50" t="s">
        <v>616</v>
      </c>
      <c r="B104" s="50"/>
      <c r="C104" s="50"/>
      <c r="D104" s="50"/>
      <c r="E104" s="51"/>
      <c r="F104" s="49"/>
      <c r="G104" s="49"/>
      <c r="H104" s="49"/>
      <c r="I104" s="49"/>
      <c r="J104" s="53"/>
      <c r="K104" s="12"/>
      <c r="L104" s="12"/>
      <c r="M104" s="12"/>
      <c r="N104" s="11"/>
      <c r="O104" s="53"/>
      <c r="P104" s="5"/>
      <c r="Q104" s="4"/>
      <c r="R104" s="17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38.25">
      <c r="A105" s="21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52" t="s">
        <v>609</v>
      </c>
      <c r="H105" s="21" t="s">
        <v>592</v>
      </c>
      <c r="I105" s="21" t="s">
        <v>593</v>
      </c>
      <c r="J105" s="20" t="s">
        <v>594</v>
      </c>
      <c r="K105" s="20" t="s">
        <v>617</v>
      </c>
      <c r="L105" s="63" t="s">
        <v>3630</v>
      </c>
      <c r="M105" s="77" t="s">
        <v>611</v>
      </c>
      <c r="N105" s="21" t="s">
        <v>612</v>
      </c>
      <c r="O105" s="21" t="s">
        <v>597</v>
      </c>
      <c r="P105" s="22" t="s">
        <v>598</v>
      </c>
      <c r="Q105" s="4"/>
      <c r="R105" s="17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40" customFormat="1" ht="14.25">
      <c r="A106" s="470">
        <v>1</v>
      </c>
      <c r="B106" s="486">
        <v>44103</v>
      </c>
      <c r="C106" s="486"/>
      <c r="D106" s="487" t="s">
        <v>3653</v>
      </c>
      <c r="E106" s="488" t="s">
        <v>600</v>
      </c>
      <c r="F106" s="488">
        <v>57</v>
      </c>
      <c r="G106" s="484"/>
      <c r="H106" s="484">
        <v>0</v>
      </c>
      <c r="I106" s="488">
        <v>120</v>
      </c>
      <c r="J106" s="478" t="s">
        <v>3668</v>
      </c>
      <c r="K106" s="478">
        <f t="shared" ref="K106" si="74">H106-F106</f>
        <v>-57</v>
      </c>
      <c r="L106" s="478">
        <v>100</v>
      </c>
      <c r="M106" s="478">
        <f t="shared" ref="M106" si="75">(K106*N106)-100</f>
        <v>-4375</v>
      </c>
      <c r="N106" s="478">
        <v>75</v>
      </c>
      <c r="O106" s="439" t="s">
        <v>663</v>
      </c>
      <c r="P106" s="426">
        <v>44105</v>
      </c>
      <c r="Q106" s="391"/>
      <c r="R106" s="344" t="s">
        <v>3186</v>
      </c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4" customFormat="1" ht="14.25" customHeight="1">
      <c r="A107" s="466">
        <v>2</v>
      </c>
      <c r="B107" s="444">
        <v>44109</v>
      </c>
      <c r="C107" s="473"/>
      <c r="D107" s="489" t="s">
        <v>3673</v>
      </c>
      <c r="E107" s="472" t="s">
        <v>600</v>
      </c>
      <c r="F107" s="445">
        <v>76.5</v>
      </c>
      <c r="G107" s="445">
        <v>35</v>
      </c>
      <c r="H107" s="445">
        <v>91</v>
      </c>
      <c r="I107" s="445">
        <v>150</v>
      </c>
      <c r="J107" s="443" t="s">
        <v>3686</v>
      </c>
      <c r="K107" s="443">
        <f t="shared" ref="K107" si="76">H107-F107</f>
        <v>14.5</v>
      </c>
      <c r="L107" s="457">
        <v>100</v>
      </c>
      <c r="M107" s="443">
        <f t="shared" ref="M107" si="77">(K107*N107)-100</f>
        <v>987.5</v>
      </c>
      <c r="N107" s="443">
        <v>75</v>
      </c>
      <c r="O107" s="447" t="s">
        <v>599</v>
      </c>
      <c r="P107" s="449">
        <v>44109</v>
      </c>
      <c r="Q107" s="391"/>
      <c r="R107" s="344" t="s">
        <v>3186</v>
      </c>
      <c r="S107" s="40"/>
      <c r="Y107" s="40"/>
      <c r="Z107" s="40"/>
    </row>
    <row r="108" spans="1:34" s="404" customFormat="1" ht="14.25" customHeight="1">
      <c r="A108" s="466">
        <v>3</v>
      </c>
      <c r="B108" s="444">
        <v>44111</v>
      </c>
      <c r="C108" s="473"/>
      <c r="D108" s="489" t="s">
        <v>3685</v>
      </c>
      <c r="E108" s="472" t="s">
        <v>600</v>
      </c>
      <c r="F108" s="445">
        <v>49</v>
      </c>
      <c r="G108" s="445"/>
      <c r="H108" s="445">
        <v>62</v>
      </c>
      <c r="I108" s="445">
        <v>100</v>
      </c>
      <c r="J108" s="443" t="s">
        <v>3687</v>
      </c>
      <c r="K108" s="443">
        <f t="shared" ref="K108:K109" si="78">H108-F108</f>
        <v>13</v>
      </c>
      <c r="L108" s="457">
        <v>100</v>
      </c>
      <c r="M108" s="443">
        <f t="shared" ref="M108:M109" si="79">(K108*N108)-100</f>
        <v>875</v>
      </c>
      <c r="N108" s="443">
        <v>75</v>
      </c>
      <c r="O108" s="447" t="s">
        <v>599</v>
      </c>
      <c r="P108" s="449">
        <v>44111</v>
      </c>
      <c r="Q108" s="391"/>
      <c r="R108" s="344" t="s">
        <v>3186</v>
      </c>
      <c r="S108" s="40"/>
      <c r="Y108" s="40"/>
      <c r="Z108" s="40"/>
    </row>
    <row r="109" spans="1:34" s="40" customFormat="1" ht="14.25">
      <c r="A109" s="470">
        <v>4</v>
      </c>
      <c r="B109" s="486">
        <v>44111</v>
      </c>
      <c r="C109" s="486"/>
      <c r="D109" s="487" t="s">
        <v>3685</v>
      </c>
      <c r="E109" s="488" t="s">
        <v>600</v>
      </c>
      <c r="F109" s="488">
        <v>40</v>
      </c>
      <c r="G109" s="484"/>
      <c r="H109" s="484">
        <v>0</v>
      </c>
      <c r="I109" s="488">
        <v>80</v>
      </c>
      <c r="J109" s="478" t="s">
        <v>3691</v>
      </c>
      <c r="K109" s="478">
        <f t="shared" si="78"/>
        <v>-40</v>
      </c>
      <c r="L109" s="478">
        <v>100</v>
      </c>
      <c r="M109" s="478">
        <f t="shared" si="79"/>
        <v>-3100</v>
      </c>
      <c r="N109" s="478">
        <v>75</v>
      </c>
      <c r="O109" s="439" t="s">
        <v>663</v>
      </c>
      <c r="P109" s="426">
        <v>44112</v>
      </c>
      <c r="Q109" s="391"/>
      <c r="R109" s="344" t="s">
        <v>3186</v>
      </c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466">
        <v>5</v>
      </c>
      <c r="B110" s="444">
        <v>44118</v>
      </c>
      <c r="C110" s="473"/>
      <c r="D110" s="489" t="s">
        <v>3721</v>
      </c>
      <c r="E110" s="472" t="s">
        <v>600</v>
      </c>
      <c r="F110" s="445">
        <v>46</v>
      </c>
      <c r="G110" s="445"/>
      <c r="H110" s="445">
        <v>55</v>
      </c>
      <c r="I110" s="445">
        <v>90</v>
      </c>
      <c r="J110" s="443" t="s">
        <v>3405</v>
      </c>
      <c r="K110" s="443">
        <f t="shared" ref="K110" si="80">H110-F110</f>
        <v>9</v>
      </c>
      <c r="L110" s="457">
        <v>100</v>
      </c>
      <c r="M110" s="443">
        <f t="shared" ref="M110" si="81">(K110*N110)-100</f>
        <v>575</v>
      </c>
      <c r="N110" s="443">
        <v>75</v>
      </c>
      <c r="O110" s="447" t="s">
        <v>599</v>
      </c>
      <c r="P110" s="481">
        <v>44119</v>
      </c>
      <c r="Q110" s="391"/>
      <c r="R110" s="344" t="s">
        <v>3186</v>
      </c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s="40" customFormat="1" ht="14.25">
      <c r="A111" s="383">
        <v>6</v>
      </c>
      <c r="B111" s="519">
        <v>44120</v>
      </c>
      <c r="C111" s="527"/>
      <c r="D111" s="509" t="s">
        <v>3747</v>
      </c>
      <c r="E111" s="510" t="s">
        <v>600</v>
      </c>
      <c r="F111" s="456" t="s">
        <v>3748</v>
      </c>
      <c r="G111" s="456"/>
      <c r="H111" s="456"/>
      <c r="I111" s="456" t="s">
        <v>3749</v>
      </c>
      <c r="J111" s="511" t="s">
        <v>601</v>
      </c>
      <c r="K111" s="511"/>
      <c r="L111" s="512"/>
      <c r="M111" s="511"/>
      <c r="N111" s="511"/>
      <c r="O111" s="417"/>
      <c r="P111" s="504"/>
      <c r="Q111" s="391"/>
      <c r="R111" s="344"/>
      <c r="Z111" s="404"/>
      <c r="AA111" s="404"/>
      <c r="AB111" s="404"/>
      <c r="AC111" s="404"/>
      <c r="AD111" s="404"/>
      <c r="AE111" s="404"/>
      <c r="AF111" s="404"/>
      <c r="AG111" s="404"/>
      <c r="AH111" s="404"/>
    </row>
    <row r="112" spans="1:34" s="40" customFormat="1" ht="14.25">
      <c r="A112" s="470">
        <v>7</v>
      </c>
      <c r="B112" s="486">
        <v>44120</v>
      </c>
      <c r="C112" s="486"/>
      <c r="D112" s="487" t="s">
        <v>3750</v>
      </c>
      <c r="E112" s="488" t="s">
        <v>600</v>
      </c>
      <c r="F112" s="488">
        <v>92</v>
      </c>
      <c r="G112" s="484">
        <v>48</v>
      </c>
      <c r="H112" s="484">
        <v>48</v>
      </c>
      <c r="I112" s="488">
        <v>180</v>
      </c>
      <c r="J112" s="478" t="s">
        <v>3758</v>
      </c>
      <c r="K112" s="478">
        <f t="shared" ref="K112" si="82">H112-F112</f>
        <v>-44</v>
      </c>
      <c r="L112" s="478">
        <v>100</v>
      </c>
      <c r="M112" s="478">
        <f t="shared" ref="M112" si="83">(K112*N112)-100</f>
        <v>-3400</v>
      </c>
      <c r="N112" s="478">
        <v>75</v>
      </c>
      <c r="O112" s="439" t="s">
        <v>663</v>
      </c>
      <c r="P112" s="426">
        <v>44123</v>
      </c>
      <c r="Q112" s="391"/>
      <c r="R112" s="344"/>
      <c r="Z112" s="404"/>
      <c r="AA112" s="404"/>
      <c r="AB112" s="404"/>
      <c r="AC112" s="404"/>
      <c r="AD112" s="404"/>
      <c r="AE112" s="404"/>
      <c r="AF112" s="404"/>
      <c r="AG112" s="404"/>
      <c r="AH112" s="404"/>
    </row>
    <row r="113" spans="1:34" s="40" customFormat="1" ht="14.25">
      <c r="A113" s="470">
        <v>8</v>
      </c>
      <c r="B113" s="486">
        <v>44123</v>
      </c>
      <c r="C113" s="486"/>
      <c r="D113" s="487" t="s">
        <v>3763</v>
      </c>
      <c r="E113" s="488" t="s">
        <v>600</v>
      </c>
      <c r="F113" s="488">
        <v>2.6</v>
      </c>
      <c r="G113" s="484">
        <v>1.3</v>
      </c>
      <c r="H113" s="484">
        <v>1.3</v>
      </c>
      <c r="I113" s="488">
        <v>5</v>
      </c>
      <c r="J113" s="478" t="s">
        <v>3778</v>
      </c>
      <c r="K113" s="478">
        <f t="shared" ref="K113" si="84">H113-F113</f>
        <v>-1.3</v>
      </c>
      <c r="L113" s="478">
        <v>100</v>
      </c>
      <c r="M113" s="478">
        <f t="shared" ref="M113" si="85">(K113*N113)-100</f>
        <v>-4577.2</v>
      </c>
      <c r="N113" s="478">
        <v>3444</v>
      </c>
      <c r="O113" s="439" t="s">
        <v>663</v>
      </c>
      <c r="P113" s="426">
        <v>44123</v>
      </c>
      <c r="Q113" s="391"/>
      <c r="R113" s="344"/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" customFormat="1" ht="14.25">
      <c r="A114" s="383">
        <v>9</v>
      </c>
      <c r="B114" s="408">
        <v>44123</v>
      </c>
      <c r="C114" s="527"/>
      <c r="D114" s="509" t="s">
        <v>3764</v>
      </c>
      <c r="E114" s="510" t="s">
        <v>600</v>
      </c>
      <c r="F114" s="456" t="s">
        <v>3765</v>
      </c>
      <c r="G114" s="456">
        <v>0.5</v>
      </c>
      <c r="H114" s="456"/>
      <c r="I114" s="456" t="s">
        <v>3766</v>
      </c>
      <c r="J114" s="511" t="s">
        <v>601</v>
      </c>
      <c r="K114" s="511"/>
      <c r="L114" s="511"/>
      <c r="M114" s="511"/>
      <c r="N114" s="511"/>
      <c r="O114" s="417"/>
      <c r="P114" s="504"/>
      <c r="Q114" s="391"/>
      <c r="R114" s="344"/>
      <c r="Z114" s="404"/>
      <c r="AA114" s="404"/>
      <c r="AB114" s="404"/>
      <c r="AC114" s="404"/>
      <c r="AD114" s="404"/>
      <c r="AE114" s="404"/>
      <c r="AF114" s="404"/>
      <c r="AG114" s="404"/>
      <c r="AH114" s="404"/>
    </row>
    <row r="115" spans="1:34" s="40" customFormat="1" ht="14.25">
      <c r="A115" s="479"/>
      <c r="B115" s="454"/>
      <c r="C115" s="454"/>
      <c r="D115" s="455"/>
      <c r="E115" s="456"/>
      <c r="F115" s="456"/>
      <c r="G115" s="424"/>
      <c r="H115" s="424"/>
      <c r="I115" s="456"/>
      <c r="J115" s="377"/>
      <c r="K115" s="377"/>
      <c r="L115" s="377"/>
      <c r="M115" s="377"/>
      <c r="N115" s="377"/>
      <c r="O115" s="377"/>
      <c r="P115" s="377"/>
      <c r="Q115" s="391"/>
      <c r="R115" s="344"/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36"/>
      <c r="B116" s="491"/>
      <c r="C116" s="491"/>
      <c r="D116" s="492"/>
      <c r="E116" s="493"/>
      <c r="F116" s="493"/>
      <c r="G116" s="494"/>
      <c r="H116" s="494"/>
      <c r="I116" s="493"/>
      <c r="J116" s="477"/>
      <c r="K116" s="477"/>
      <c r="L116" s="477"/>
      <c r="M116" s="477"/>
      <c r="N116" s="477"/>
      <c r="O116" s="477"/>
      <c r="P116" s="477"/>
      <c r="Q116" s="391"/>
      <c r="R116" s="344"/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36"/>
      <c r="B117" s="491"/>
      <c r="C117" s="491"/>
      <c r="D117" s="492"/>
      <c r="E117" s="493"/>
      <c r="F117" s="493"/>
      <c r="G117" s="494"/>
      <c r="H117" s="494"/>
      <c r="I117" s="493"/>
      <c r="J117" s="477"/>
      <c r="K117" s="477"/>
      <c r="L117" s="477"/>
      <c r="M117" s="477"/>
      <c r="N117" s="477"/>
      <c r="O117" s="477"/>
      <c r="P117" s="477"/>
      <c r="Q117" s="391"/>
      <c r="R117" s="344"/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36"/>
      <c r="B118" s="491"/>
      <c r="C118" s="491"/>
      <c r="D118" s="492"/>
      <c r="E118" s="493"/>
      <c r="F118" s="493"/>
      <c r="G118" s="494"/>
      <c r="H118" s="494"/>
      <c r="I118" s="493"/>
      <c r="J118" s="477"/>
      <c r="K118" s="477"/>
      <c r="L118" s="477"/>
      <c r="M118" s="477"/>
      <c r="N118" s="477"/>
      <c r="O118" s="477"/>
      <c r="P118" s="477"/>
      <c r="Q118" s="391"/>
      <c r="R118" s="344"/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36"/>
      <c r="B119" s="491"/>
      <c r="C119" s="491"/>
      <c r="D119" s="492"/>
      <c r="E119" s="493"/>
      <c r="F119" s="493"/>
      <c r="G119" s="494"/>
      <c r="H119" s="494"/>
      <c r="I119" s="493"/>
      <c r="J119" s="477"/>
      <c r="K119" s="477"/>
      <c r="L119" s="477"/>
      <c r="M119" s="477"/>
      <c r="N119" s="477"/>
      <c r="O119" s="477"/>
      <c r="P119" s="477"/>
      <c r="Q119" s="391"/>
      <c r="R119" s="344"/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36"/>
      <c r="B120" s="491"/>
      <c r="C120" s="491"/>
      <c r="D120" s="492"/>
      <c r="E120" s="493"/>
      <c r="F120" s="493"/>
      <c r="G120" s="494"/>
      <c r="H120" s="494"/>
      <c r="I120" s="493"/>
      <c r="J120" s="477"/>
      <c r="K120" s="477"/>
      <c r="L120" s="477"/>
      <c r="M120" s="477"/>
      <c r="N120" s="477"/>
      <c r="O120" s="477"/>
      <c r="P120" s="477"/>
      <c r="Q120" s="391"/>
      <c r="R120" s="344"/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36"/>
      <c r="B121" s="491"/>
      <c r="C121" s="491"/>
      <c r="D121" s="492"/>
      <c r="E121" s="493"/>
      <c r="F121" s="493"/>
      <c r="G121" s="494"/>
      <c r="H121" s="494"/>
      <c r="I121" s="493"/>
      <c r="J121" s="477"/>
      <c r="K121" s="477"/>
      <c r="L121" s="477"/>
      <c r="M121" s="477"/>
      <c r="N121" s="477"/>
      <c r="O121" s="477"/>
      <c r="P121" s="477"/>
      <c r="Q121" s="391"/>
      <c r="R121" s="344"/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36"/>
      <c r="B122" s="491"/>
      <c r="C122" s="491"/>
      <c r="D122" s="492"/>
      <c r="E122" s="493"/>
      <c r="F122" s="493"/>
      <c r="G122" s="494"/>
      <c r="H122" s="494"/>
      <c r="I122" s="493"/>
      <c r="J122" s="477"/>
      <c r="K122" s="477"/>
      <c r="L122" s="477"/>
      <c r="M122" s="477"/>
      <c r="N122" s="477"/>
      <c r="O122" s="477"/>
      <c r="P122" s="477"/>
      <c r="Q122" s="391"/>
      <c r="R122" s="344"/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4.25">
      <c r="A123" s="36"/>
      <c r="B123" s="491"/>
      <c r="C123" s="491"/>
      <c r="D123" s="492"/>
      <c r="E123" s="493"/>
      <c r="F123" s="493"/>
      <c r="G123" s="494"/>
      <c r="H123" s="494"/>
      <c r="I123" s="493"/>
      <c r="J123" s="477"/>
      <c r="K123" s="477"/>
      <c r="L123" s="477"/>
      <c r="M123" s="477"/>
      <c r="N123" s="477"/>
      <c r="O123" s="477"/>
      <c r="P123" s="477"/>
      <c r="Q123" s="391"/>
      <c r="R123" s="344"/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36"/>
      <c r="B124" s="491"/>
      <c r="C124" s="491"/>
      <c r="D124" s="492"/>
      <c r="E124" s="493"/>
      <c r="F124" s="493"/>
      <c r="G124" s="494"/>
      <c r="H124" s="494"/>
      <c r="I124" s="493"/>
      <c r="J124" s="477"/>
      <c r="K124" s="477"/>
      <c r="L124" s="477"/>
      <c r="M124" s="477"/>
      <c r="N124" s="477"/>
      <c r="O124" s="477"/>
      <c r="P124" s="477"/>
      <c r="Q124" s="391"/>
      <c r="R124" s="344"/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s="40" customFormat="1" ht="14.25">
      <c r="A125" s="36"/>
      <c r="B125" s="491"/>
      <c r="C125" s="491"/>
      <c r="D125" s="492"/>
      <c r="E125" s="493"/>
      <c r="F125" s="493"/>
      <c r="G125" s="494"/>
      <c r="H125" s="494"/>
      <c r="I125" s="493"/>
      <c r="J125" s="477"/>
      <c r="K125" s="477"/>
      <c r="L125" s="477"/>
      <c r="M125" s="477"/>
      <c r="N125" s="477"/>
      <c r="O125" s="477"/>
      <c r="P125" s="477"/>
      <c r="Q125" s="391"/>
      <c r="R125" s="344"/>
      <c r="Z125" s="404"/>
      <c r="AA125" s="404"/>
      <c r="AB125" s="404"/>
      <c r="AC125" s="404"/>
      <c r="AD125" s="404"/>
      <c r="AE125" s="404"/>
      <c r="AF125" s="404"/>
      <c r="AG125" s="404"/>
      <c r="AH125" s="404"/>
    </row>
    <row r="126" spans="1:34" s="40" customFormat="1" ht="14.25">
      <c r="A126" s="36"/>
      <c r="B126" s="491"/>
      <c r="C126" s="491"/>
      <c r="D126" s="492"/>
      <c r="E126" s="493"/>
      <c r="F126" s="493"/>
      <c r="G126" s="494"/>
      <c r="H126" s="494"/>
      <c r="I126" s="493"/>
      <c r="J126" s="477"/>
      <c r="K126" s="477"/>
      <c r="L126" s="477"/>
      <c r="M126" s="477"/>
      <c r="N126" s="477"/>
      <c r="O126" s="477"/>
      <c r="P126" s="477"/>
      <c r="Q126" s="391"/>
      <c r="R126" s="344"/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4.25">
      <c r="A127" s="36"/>
      <c r="B127" s="491"/>
      <c r="C127" s="491"/>
      <c r="D127" s="492"/>
      <c r="E127" s="493"/>
      <c r="F127" s="493"/>
      <c r="G127" s="494"/>
      <c r="H127" s="494"/>
      <c r="I127" s="493"/>
      <c r="J127" s="477"/>
      <c r="K127" s="477"/>
      <c r="L127" s="477"/>
      <c r="M127" s="477"/>
      <c r="N127" s="477"/>
      <c r="O127" s="495"/>
      <c r="P127" s="477"/>
      <c r="Q127" s="391"/>
      <c r="R127" s="344"/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4.25">
      <c r="A128" s="378"/>
      <c r="B128" s="379"/>
      <c r="C128" s="379"/>
      <c r="D128" s="380"/>
      <c r="E128" s="378"/>
      <c r="F128" s="405"/>
      <c r="G128" s="378"/>
      <c r="H128" s="378"/>
      <c r="I128" s="378"/>
      <c r="J128" s="379"/>
      <c r="K128" s="406"/>
      <c r="L128" s="378"/>
      <c r="M128" s="378"/>
      <c r="N128" s="378"/>
      <c r="O128" s="407"/>
      <c r="P128" s="391"/>
      <c r="Q128" s="391"/>
      <c r="R128" s="344"/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29" ht="15">
      <c r="A129" s="100" t="s">
        <v>618</v>
      </c>
      <c r="B129" s="101"/>
      <c r="C129" s="101"/>
      <c r="D129" s="102"/>
      <c r="E129" s="34"/>
      <c r="F129" s="32"/>
      <c r="G129" s="32"/>
      <c r="H129" s="73"/>
      <c r="I129" s="120"/>
      <c r="J129" s="121"/>
      <c r="K129" s="17"/>
      <c r="L129" s="17"/>
      <c r="M129" s="17"/>
      <c r="N129" s="11"/>
      <c r="O129" s="53"/>
      <c r="Q129" s="9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9" ht="38.25">
      <c r="A130" s="20" t="s">
        <v>16</v>
      </c>
      <c r="B130" s="21" t="s">
        <v>575</v>
      </c>
      <c r="C130" s="21"/>
      <c r="D130" s="22" t="s">
        <v>588</v>
      </c>
      <c r="E130" s="21" t="s">
        <v>589</v>
      </c>
      <c r="F130" s="21" t="s">
        <v>590</v>
      </c>
      <c r="G130" s="21" t="s">
        <v>591</v>
      </c>
      <c r="H130" s="21" t="s">
        <v>592</v>
      </c>
      <c r="I130" s="21" t="s">
        <v>593</v>
      </c>
      <c r="J130" s="20" t="s">
        <v>594</v>
      </c>
      <c r="K130" s="62" t="s">
        <v>610</v>
      </c>
      <c r="L130" s="465" t="s">
        <v>3630</v>
      </c>
      <c r="M130" s="63" t="s">
        <v>3629</v>
      </c>
      <c r="N130" s="21" t="s">
        <v>597</v>
      </c>
      <c r="O130" s="78" t="s">
        <v>598</v>
      </c>
      <c r="P130" s="98"/>
      <c r="Q130" s="11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9" s="404" customFormat="1" ht="14.25">
      <c r="A131" s="479"/>
      <c r="B131" s="454"/>
      <c r="C131" s="454"/>
      <c r="D131" s="455"/>
      <c r="E131" s="456"/>
      <c r="F131" s="456"/>
      <c r="G131" s="424"/>
      <c r="H131" s="424"/>
      <c r="I131" s="456"/>
      <c r="J131" s="511"/>
      <c r="K131" s="511"/>
      <c r="L131" s="512"/>
      <c r="M131" s="496"/>
      <c r="N131" s="417"/>
      <c r="O131" s="504"/>
      <c r="P131" s="99"/>
      <c r="Q131" s="513"/>
      <c r="R131" s="31"/>
      <c r="S131" s="505"/>
      <c r="T131" s="505"/>
      <c r="U131" s="505"/>
      <c r="V131" s="505"/>
      <c r="W131" s="505"/>
      <c r="X131" s="505"/>
      <c r="Y131" s="505"/>
      <c r="Z131" s="505"/>
    </row>
    <row r="132" spans="1:29" s="8" customFormat="1">
      <c r="A132" s="392"/>
      <c r="B132" s="393"/>
      <c r="C132" s="394"/>
      <c r="D132" s="395"/>
      <c r="E132" s="396"/>
      <c r="F132" s="396"/>
      <c r="G132" s="397"/>
      <c r="H132" s="397"/>
      <c r="I132" s="396"/>
      <c r="J132" s="398"/>
      <c r="K132" s="399"/>
      <c r="L132" s="400"/>
      <c r="M132" s="401"/>
      <c r="N132" s="402"/>
      <c r="O132" s="403"/>
      <c r="P132" s="124"/>
      <c r="Q132"/>
      <c r="R132" s="95"/>
      <c r="T132" s="57"/>
      <c r="U132" s="57"/>
      <c r="V132" s="57"/>
      <c r="W132" s="57"/>
      <c r="X132" s="57"/>
      <c r="Y132" s="57"/>
      <c r="Z132" s="57"/>
    </row>
    <row r="133" spans="1:29">
      <c r="A133" s="23" t="s">
        <v>603</v>
      </c>
      <c r="B133" s="23"/>
      <c r="C133" s="23"/>
      <c r="D133" s="23"/>
      <c r="E133" s="5"/>
      <c r="F133" s="30" t="s">
        <v>605</v>
      </c>
      <c r="G133" s="82"/>
      <c r="H133" s="82"/>
      <c r="I133" s="38"/>
      <c r="J133" s="85"/>
      <c r="K133" s="83"/>
      <c r="L133" s="84"/>
      <c r="M133" s="85"/>
      <c r="N133" s="86"/>
      <c r="O133" s="125"/>
      <c r="P133" s="11"/>
      <c r="Q133" s="16"/>
      <c r="R133" s="97"/>
      <c r="S133" s="16"/>
      <c r="T133" s="16"/>
      <c r="U133" s="16"/>
      <c r="V133" s="16"/>
      <c r="W133" s="16"/>
      <c r="X133" s="16"/>
      <c r="Y133" s="16"/>
    </row>
    <row r="134" spans="1:29">
      <c r="A134" s="29" t="s">
        <v>604</v>
      </c>
      <c r="B134" s="23"/>
      <c r="C134" s="23"/>
      <c r="D134" s="23"/>
      <c r="E134" s="32"/>
      <c r="F134" s="30" t="s">
        <v>607</v>
      </c>
      <c r="G134" s="12"/>
      <c r="H134" s="12"/>
      <c r="I134" s="12"/>
      <c r="J134" s="53"/>
      <c r="K134" s="12"/>
      <c r="L134" s="12"/>
      <c r="M134" s="12"/>
      <c r="N134" s="11"/>
      <c r="O134" s="53"/>
      <c r="Q134" s="7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9">
      <c r="A135" s="29"/>
      <c r="B135" s="23"/>
      <c r="C135" s="23"/>
      <c r="D135" s="23"/>
      <c r="E135" s="32"/>
      <c r="F135" s="30"/>
      <c r="G135" s="12"/>
      <c r="H135" s="12"/>
      <c r="I135" s="12"/>
      <c r="J135" s="53"/>
      <c r="K135" s="12"/>
      <c r="L135" s="12"/>
      <c r="M135" s="12"/>
      <c r="N135" s="11"/>
      <c r="O135" s="53"/>
      <c r="Q135" s="7"/>
      <c r="R135" s="82"/>
      <c r="S135" s="16"/>
      <c r="T135" s="16"/>
      <c r="U135" s="16"/>
      <c r="V135" s="16"/>
      <c r="W135" s="16"/>
      <c r="X135" s="16"/>
      <c r="Y135" s="16"/>
      <c r="Z135" s="16"/>
    </row>
    <row r="136" spans="1:29" ht="15">
      <c r="A136" s="11"/>
      <c r="B136" s="33" t="s">
        <v>3641</v>
      </c>
      <c r="C136" s="33"/>
      <c r="D136" s="33"/>
      <c r="E136" s="33"/>
      <c r="F136" s="34"/>
      <c r="G136" s="32"/>
      <c r="H136" s="32"/>
      <c r="I136" s="73"/>
      <c r="J136" s="74"/>
      <c r="K136" s="75"/>
      <c r="L136" s="464"/>
      <c r="M136" s="12"/>
      <c r="N136" s="11"/>
      <c r="O136" s="53"/>
      <c r="Q136" s="7"/>
      <c r="R136" s="82"/>
      <c r="S136" s="16"/>
      <c r="T136" s="16"/>
      <c r="U136" s="16"/>
      <c r="V136" s="16"/>
      <c r="W136" s="16"/>
      <c r="X136" s="16"/>
      <c r="Y136" s="16"/>
      <c r="Z136" s="16"/>
    </row>
    <row r="137" spans="1:29" ht="38.25">
      <c r="A137" s="20" t="s">
        <v>16</v>
      </c>
      <c r="B137" s="21" t="s">
        <v>575</v>
      </c>
      <c r="C137" s="21"/>
      <c r="D137" s="22" t="s">
        <v>588</v>
      </c>
      <c r="E137" s="21" t="s">
        <v>589</v>
      </c>
      <c r="F137" s="21" t="s">
        <v>590</v>
      </c>
      <c r="G137" s="21" t="s">
        <v>609</v>
      </c>
      <c r="H137" s="21" t="s">
        <v>592</v>
      </c>
      <c r="I137" s="21" t="s">
        <v>593</v>
      </c>
      <c r="J137" s="76" t="s">
        <v>594</v>
      </c>
      <c r="K137" s="62" t="s">
        <v>610</v>
      </c>
      <c r="L137" s="77" t="s">
        <v>611</v>
      </c>
      <c r="M137" s="21" t="s">
        <v>612</v>
      </c>
      <c r="N137" s="465" t="s">
        <v>3630</v>
      </c>
      <c r="O137" s="63" t="s">
        <v>3629</v>
      </c>
      <c r="P137" s="21" t="s">
        <v>597</v>
      </c>
      <c r="Q137" s="78" t="s">
        <v>598</v>
      </c>
      <c r="R137" s="82"/>
      <c r="S137" s="16"/>
      <c r="T137" s="16"/>
      <c r="U137" s="16"/>
      <c r="V137" s="16"/>
      <c r="W137" s="16"/>
      <c r="X137" s="16"/>
      <c r="Y137" s="16"/>
      <c r="Z137" s="16"/>
    </row>
    <row r="138" spans="1:29" ht="14.25">
      <c r="A138" s="466">
        <v>1</v>
      </c>
      <c r="B138" s="444">
        <v>44105</v>
      </c>
      <c r="C138" s="467"/>
      <c r="D138" s="480" t="s">
        <v>93</v>
      </c>
      <c r="E138" s="468" t="s">
        <v>3627</v>
      </c>
      <c r="F138" s="507">
        <v>158</v>
      </c>
      <c r="G138" s="471">
        <v>163</v>
      </c>
      <c r="H138" s="468">
        <v>155.5</v>
      </c>
      <c r="I138" s="469">
        <v>148</v>
      </c>
      <c r="J138" s="443" t="s">
        <v>3644</v>
      </c>
      <c r="K138" s="443">
        <f>F138-H138</f>
        <v>2.5</v>
      </c>
      <c r="L138" s="457"/>
      <c r="M138" s="472"/>
      <c r="N138" s="457">
        <f t="shared" ref="N138:N139" si="86">(H138*-0.07)/100</f>
        <v>-0.10885000000000002</v>
      </c>
      <c r="O138" s="446">
        <f t="shared" ref="O138:O139" si="87">(K138+N138)/F138</f>
        <v>1.5133860759493672E-2</v>
      </c>
      <c r="P138" s="447" t="s">
        <v>599</v>
      </c>
      <c r="Q138" s="449">
        <v>44105</v>
      </c>
      <c r="R138" s="506" t="s">
        <v>3186</v>
      </c>
      <c r="S138" s="495"/>
      <c r="T138" s="16"/>
      <c r="U138" s="505"/>
      <c r="V138" s="505"/>
      <c r="W138" s="505"/>
      <c r="X138" s="505"/>
      <c r="Y138" s="505"/>
      <c r="Z138" s="505"/>
      <c r="AA138" s="404"/>
      <c r="AB138" s="404"/>
      <c r="AC138" s="404"/>
    </row>
    <row r="139" spans="1:29" ht="14.25">
      <c r="A139" s="466">
        <v>2</v>
      </c>
      <c r="B139" s="444">
        <v>44105</v>
      </c>
      <c r="C139" s="467"/>
      <c r="D139" s="480" t="s">
        <v>122</v>
      </c>
      <c r="E139" s="468" t="s">
        <v>600</v>
      </c>
      <c r="F139" s="507">
        <v>394</v>
      </c>
      <c r="G139" s="471">
        <v>385</v>
      </c>
      <c r="H139" s="468">
        <v>398.5</v>
      </c>
      <c r="I139" s="469" t="s">
        <v>3660</v>
      </c>
      <c r="J139" s="443" t="s">
        <v>3669</v>
      </c>
      <c r="K139" s="443">
        <f>H139-F139</f>
        <v>4.5</v>
      </c>
      <c r="L139" s="457"/>
      <c r="M139" s="472"/>
      <c r="N139" s="457">
        <f t="shared" si="86"/>
        <v>-0.27895000000000003</v>
      </c>
      <c r="O139" s="446">
        <f t="shared" si="87"/>
        <v>1.0713324873096447E-2</v>
      </c>
      <c r="P139" s="447" t="s">
        <v>599</v>
      </c>
      <c r="Q139" s="449">
        <v>44105</v>
      </c>
      <c r="R139" s="506" t="s">
        <v>3186</v>
      </c>
      <c r="S139" s="495"/>
      <c r="T139" s="16"/>
      <c r="U139" s="505"/>
      <c r="V139" s="505"/>
      <c r="W139" s="505"/>
      <c r="X139" s="505"/>
      <c r="Y139" s="505"/>
      <c r="Z139" s="505"/>
      <c r="AA139" s="404"/>
      <c r="AB139" s="404"/>
      <c r="AC139" s="404"/>
    </row>
    <row r="140" spans="1:29" s="404" customFormat="1" ht="14.25">
      <c r="A140" s="482">
        <v>3</v>
      </c>
      <c r="B140" s="438">
        <v>44109</v>
      </c>
      <c r="C140" s="441"/>
      <c r="D140" s="483" t="s">
        <v>93</v>
      </c>
      <c r="E140" s="442" t="s">
        <v>3627</v>
      </c>
      <c r="F140" s="515">
        <v>158</v>
      </c>
      <c r="G140" s="484">
        <v>163</v>
      </c>
      <c r="H140" s="442">
        <v>159.75</v>
      </c>
      <c r="I140" s="485">
        <v>148</v>
      </c>
      <c r="J140" s="478" t="s">
        <v>3675</v>
      </c>
      <c r="K140" s="478">
        <f>F140-H140</f>
        <v>-1.75</v>
      </c>
      <c r="L140" s="459"/>
      <c r="M140" s="516"/>
      <c r="N140" s="459">
        <f t="shared" ref="N140" si="88">(H140*-0.07)/100</f>
        <v>-0.11182500000000001</v>
      </c>
      <c r="O140" s="425">
        <f t="shared" ref="O140" si="89">(K140+N140)/F140</f>
        <v>-1.178370253164557E-2</v>
      </c>
      <c r="P140" s="439" t="s">
        <v>663</v>
      </c>
      <c r="Q140" s="517">
        <v>44109</v>
      </c>
      <c r="R140" s="503" t="s">
        <v>3186</v>
      </c>
      <c r="S140" s="505"/>
      <c r="T140" s="505"/>
      <c r="U140" s="505"/>
      <c r="V140" s="505"/>
      <c r="W140" s="505"/>
      <c r="X140" s="505"/>
      <c r="Y140" s="505"/>
      <c r="Z140" s="505"/>
    </row>
    <row r="141" spans="1:29" s="404" customFormat="1" ht="14.25">
      <c r="A141" s="383"/>
      <c r="B141" s="408"/>
      <c r="C141" s="415"/>
      <c r="D141" s="448"/>
      <c r="E141" s="416"/>
      <c r="F141" s="511"/>
      <c r="G141" s="456"/>
      <c r="H141" s="416"/>
      <c r="I141" s="411"/>
      <c r="J141" s="511"/>
      <c r="K141" s="511"/>
      <c r="L141" s="512"/>
      <c r="M141" s="510"/>
      <c r="N141" s="512"/>
      <c r="O141" s="496"/>
      <c r="P141" s="417"/>
      <c r="Q141" s="474"/>
      <c r="R141" s="503"/>
      <c r="S141" s="505"/>
      <c r="T141" s="505"/>
      <c r="U141" s="505"/>
      <c r="V141" s="505"/>
      <c r="W141" s="505"/>
      <c r="X141" s="505"/>
      <c r="Y141" s="505"/>
      <c r="Z141" s="505"/>
    </row>
    <row r="142" spans="1:29" s="404" customFormat="1" ht="14.25">
      <c r="A142" s="383"/>
      <c r="B142" s="408"/>
      <c r="C142" s="415"/>
      <c r="D142" s="448"/>
      <c r="E142" s="416"/>
      <c r="F142" s="511"/>
      <c r="G142" s="456"/>
      <c r="H142" s="416"/>
      <c r="I142" s="411"/>
      <c r="J142" s="511"/>
      <c r="K142" s="511"/>
      <c r="L142" s="512"/>
      <c r="M142" s="510"/>
      <c r="N142" s="512"/>
      <c r="O142" s="496"/>
      <c r="P142" s="417"/>
      <c r="Q142" s="474"/>
      <c r="R142" s="503"/>
      <c r="S142" s="505"/>
      <c r="T142" s="505"/>
      <c r="U142" s="505"/>
      <c r="V142" s="505"/>
      <c r="W142" s="505"/>
      <c r="X142" s="505"/>
      <c r="Y142" s="505"/>
      <c r="Z142" s="505"/>
    </row>
    <row r="143" spans="1:29" s="404" customFormat="1" ht="14.25">
      <c r="A143" s="383"/>
      <c r="B143" s="408"/>
      <c r="C143" s="415"/>
      <c r="D143" s="448"/>
      <c r="E143" s="416"/>
      <c r="F143" s="498"/>
      <c r="G143" s="424"/>
      <c r="H143" s="416"/>
      <c r="I143" s="411"/>
      <c r="J143" s="511"/>
      <c r="K143" s="500"/>
      <c r="L143" s="512"/>
      <c r="M143" s="510"/>
      <c r="N143" s="512"/>
      <c r="O143" s="496"/>
      <c r="P143" s="502"/>
      <c r="Q143" s="474"/>
      <c r="R143" s="503"/>
      <c r="S143" s="505"/>
      <c r="T143" s="505"/>
      <c r="U143" s="505"/>
      <c r="V143" s="505"/>
      <c r="W143" s="505"/>
      <c r="X143" s="505"/>
      <c r="Y143" s="505"/>
      <c r="Z143" s="505"/>
    </row>
    <row r="144" spans="1:29" s="404" customFormat="1" ht="14.25">
      <c r="A144" s="383"/>
      <c r="B144" s="408"/>
      <c r="C144" s="415"/>
      <c r="D144" s="448"/>
      <c r="E144" s="416"/>
      <c r="F144" s="498"/>
      <c r="G144" s="424"/>
      <c r="H144" s="416"/>
      <c r="I144" s="411"/>
      <c r="J144" s="500"/>
      <c r="K144" s="500"/>
      <c r="L144" s="500"/>
      <c r="M144" s="500"/>
      <c r="N144" s="501"/>
      <c r="O144" s="514"/>
      <c r="P144" s="502"/>
      <c r="Q144" s="474"/>
      <c r="R144" s="503"/>
      <c r="S144" s="505"/>
      <c r="T144" s="505"/>
      <c r="U144" s="505"/>
      <c r="V144" s="505"/>
      <c r="W144" s="505"/>
      <c r="X144" s="505"/>
      <c r="Y144" s="505"/>
      <c r="Z144" s="505"/>
    </row>
    <row r="145" spans="1:26" s="404" customFormat="1" ht="14.25">
      <c r="A145" s="383"/>
      <c r="B145" s="408"/>
      <c r="C145" s="415"/>
      <c r="D145" s="448"/>
      <c r="E145" s="416"/>
      <c r="F145" s="511"/>
      <c r="G145" s="456"/>
      <c r="H145" s="416"/>
      <c r="I145" s="411"/>
      <c r="J145" s="511"/>
      <c r="K145" s="511"/>
      <c r="L145" s="512"/>
      <c r="M145" s="510"/>
      <c r="N145" s="512"/>
      <c r="O145" s="496"/>
      <c r="P145" s="417"/>
      <c r="Q145" s="474"/>
      <c r="R145" s="506"/>
      <c r="S145" s="495"/>
      <c r="T145" s="505"/>
      <c r="U145" s="505"/>
      <c r="V145" s="505"/>
      <c r="W145" s="505"/>
      <c r="X145" s="505"/>
      <c r="Y145" s="505"/>
      <c r="Z145" s="505"/>
    </row>
    <row r="146" spans="1:26" s="404" customFormat="1" ht="14.25">
      <c r="A146" s="383"/>
      <c r="B146" s="408"/>
      <c r="C146" s="415"/>
      <c r="D146" s="448"/>
      <c r="E146" s="416"/>
      <c r="F146" s="498"/>
      <c r="G146" s="424"/>
      <c r="H146" s="416"/>
      <c r="I146" s="411"/>
      <c r="J146" s="500"/>
      <c r="K146" s="500"/>
      <c r="L146" s="500"/>
      <c r="M146" s="500"/>
      <c r="N146" s="501"/>
      <c r="O146" s="514"/>
      <c r="P146" s="502"/>
      <c r="Q146" s="474"/>
      <c r="R146" s="506"/>
      <c r="S146" s="495"/>
      <c r="T146" s="505"/>
      <c r="U146" s="505"/>
      <c r="V146" s="505"/>
      <c r="W146" s="505"/>
      <c r="X146" s="505"/>
      <c r="Y146" s="505"/>
      <c r="Z146" s="505"/>
    </row>
    <row r="147" spans="1:26" s="404" customFormat="1" ht="14.25">
      <c r="A147" s="383"/>
      <c r="B147" s="408"/>
      <c r="C147" s="415"/>
      <c r="D147" s="448"/>
      <c r="E147" s="416"/>
      <c r="F147" s="498"/>
      <c r="G147" s="424"/>
      <c r="H147" s="416"/>
      <c r="I147" s="411"/>
      <c r="J147" s="500"/>
      <c r="K147" s="500"/>
      <c r="L147" s="500"/>
      <c r="M147" s="500"/>
      <c r="N147" s="501"/>
      <c r="O147" s="514"/>
      <c r="P147" s="502"/>
      <c r="Q147" s="474"/>
      <c r="R147" s="506"/>
      <c r="S147" s="495"/>
      <c r="T147" s="505"/>
      <c r="U147" s="505"/>
      <c r="V147" s="505"/>
      <c r="W147" s="505"/>
      <c r="X147" s="505"/>
      <c r="Y147" s="505"/>
      <c r="Z147" s="505"/>
    </row>
    <row r="148" spans="1:26" s="404" customFormat="1" ht="14.25">
      <c r="A148" s="383"/>
      <c r="B148" s="408"/>
      <c r="C148" s="415"/>
      <c r="D148" s="448"/>
      <c r="E148" s="416"/>
      <c r="F148" s="498"/>
      <c r="G148" s="424"/>
      <c r="H148" s="416"/>
      <c r="I148" s="411"/>
      <c r="J148" s="511"/>
      <c r="K148" s="500"/>
      <c r="L148" s="512"/>
      <c r="M148" s="510"/>
      <c r="N148" s="512"/>
      <c r="O148" s="496"/>
      <c r="P148" s="417"/>
      <c r="Q148" s="474"/>
      <c r="R148" s="506"/>
      <c r="S148" s="495"/>
      <c r="T148" s="505"/>
      <c r="U148" s="505"/>
      <c r="V148" s="505"/>
      <c r="W148" s="505"/>
      <c r="X148" s="505"/>
      <c r="Y148" s="505"/>
      <c r="Z148" s="505"/>
    </row>
    <row r="149" spans="1:26" s="404" customFormat="1" ht="14.25">
      <c r="A149" s="383"/>
      <c r="B149" s="408"/>
      <c r="C149" s="415"/>
      <c r="D149" s="448"/>
      <c r="E149" s="416"/>
      <c r="F149" s="511"/>
      <c r="G149" s="456"/>
      <c r="H149" s="416"/>
      <c r="I149" s="411"/>
      <c r="J149" s="511"/>
      <c r="K149" s="511"/>
      <c r="L149" s="512"/>
      <c r="M149" s="510"/>
      <c r="N149" s="512"/>
      <c r="O149" s="496"/>
      <c r="P149" s="417"/>
      <c r="Q149" s="474"/>
      <c r="R149" s="506"/>
      <c r="S149" s="495"/>
      <c r="T149" s="505"/>
      <c r="U149" s="505"/>
      <c r="V149" s="505"/>
      <c r="W149" s="505"/>
      <c r="X149" s="505"/>
      <c r="Y149" s="505"/>
      <c r="Z149" s="505"/>
    </row>
    <row r="150" spans="1:26" s="404" customFormat="1" ht="14.25">
      <c r="A150" s="383"/>
      <c r="B150" s="408"/>
      <c r="C150" s="415"/>
      <c r="D150" s="448"/>
      <c r="E150" s="416"/>
      <c r="F150" s="498"/>
      <c r="G150" s="424"/>
      <c r="H150" s="416"/>
      <c r="I150" s="411"/>
      <c r="J150" s="500"/>
      <c r="K150" s="500"/>
      <c r="L150" s="500"/>
      <c r="M150" s="500"/>
      <c r="N150" s="501"/>
      <c r="O150" s="514"/>
      <c r="P150" s="502"/>
      <c r="Q150" s="474"/>
      <c r="R150" s="506"/>
      <c r="S150" s="495"/>
      <c r="T150" s="505"/>
      <c r="U150" s="505"/>
      <c r="V150" s="505"/>
      <c r="W150" s="505"/>
      <c r="X150" s="505"/>
      <c r="Y150" s="505"/>
      <c r="Z150" s="505"/>
    </row>
    <row r="151" spans="1:26" s="404" customFormat="1" ht="14.25">
      <c r="A151" s="383"/>
      <c r="B151" s="408"/>
      <c r="C151" s="415"/>
      <c r="D151" s="448"/>
      <c r="E151" s="416"/>
      <c r="F151" s="498"/>
      <c r="G151" s="424"/>
      <c r="H151" s="416"/>
      <c r="I151" s="411"/>
      <c r="J151" s="500"/>
      <c r="K151" s="500"/>
      <c r="L151" s="500"/>
      <c r="M151" s="500"/>
      <c r="N151" s="501"/>
      <c r="O151" s="514"/>
      <c r="P151" s="502"/>
      <c r="Q151" s="474"/>
      <c r="R151" s="506"/>
      <c r="S151" s="495"/>
      <c r="T151" s="505"/>
      <c r="U151" s="505"/>
      <c r="V151" s="505"/>
      <c r="W151" s="505"/>
      <c r="X151" s="505"/>
      <c r="Y151" s="505"/>
      <c r="Z151" s="505"/>
    </row>
    <row r="152" spans="1:26" s="404" customFormat="1" ht="14.25">
      <c r="A152" s="383"/>
      <c r="B152" s="408"/>
      <c r="C152" s="415"/>
      <c r="D152" s="448"/>
      <c r="E152" s="416"/>
      <c r="F152" s="498"/>
      <c r="G152" s="424"/>
      <c r="H152" s="416"/>
      <c r="I152" s="411"/>
      <c r="J152" s="500"/>
      <c r="K152" s="500"/>
      <c r="L152" s="500"/>
      <c r="M152" s="500"/>
      <c r="N152" s="501"/>
      <c r="O152" s="514"/>
      <c r="P152" s="502"/>
      <c r="Q152" s="474"/>
      <c r="R152" s="506"/>
      <c r="S152" s="495"/>
      <c r="T152" s="505"/>
      <c r="U152" s="505"/>
      <c r="V152" s="505"/>
      <c r="W152" s="505"/>
      <c r="X152" s="505"/>
      <c r="Y152" s="505"/>
      <c r="Z152" s="505"/>
    </row>
    <row r="153" spans="1:26" s="404" customFormat="1" ht="14.25">
      <c r="A153" s="383"/>
      <c r="B153" s="408"/>
      <c r="C153" s="415"/>
      <c r="D153" s="448"/>
      <c r="E153" s="416"/>
      <c r="F153" s="498"/>
      <c r="G153" s="424"/>
      <c r="H153" s="416"/>
      <c r="I153" s="411"/>
      <c r="J153" s="511"/>
      <c r="K153" s="511"/>
      <c r="L153" s="512"/>
      <c r="M153" s="510"/>
      <c r="N153" s="512"/>
      <c r="O153" s="496"/>
      <c r="P153" s="417"/>
      <c r="Q153" s="474"/>
      <c r="R153" s="506"/>
      <c r="S153" s="495"/>
      <c r="T153" s="505"/>
      <c r="U153" s="505"/>
      <c r="V153" s="505"/>
      <c r="W153" s="505"/>
      <c r="X153" s="505"/>
      <c r="Y153" s="505"/>
      <c r="Z153" s="505"/>
    </row>
    <row r="154" spans="1:26" s="404" customFormat="1" ht="14.25">
      <c r="A154" s="383"/>
      <c r="B154" s="408"/>
      <c r="C154" s="415"/>
      <c r="D154" s="448"/>
      <c r="E154" s="416"/>
      <c r="F154" s="498"/>
      <c r="G154" s="424"/>
      <c r="H154" s="416"/>
      <c r="I154" s="411"/>
      <c r="J154" s="511"/>
      <c r="K154" s="511"/>
      <c r="L154" s="512"/>
      <c r="M154" s="510"/>
      <c r="N154" s="512"/>
      <c r="O154" s="496"/>
      <c r="P154" s="417"/>
      <c r="Q154" s="474"/>
      <c r="R154" s="506"/>
      <c r="S154" s="495"/>
      <c r="T154" s="505"/>
      <c r="U154" s="505"/>
      <c r="V154" s="505"/>
      <c r="W154" s="505"/>
      <c r="X154" s="505"/>
      <c r="Y154" s="505"/>
      <c r="Z154" s="505"/>
    </row>
    <row r="155" spans="1:26" s="404" customFormat="1" ht="14.25">
      <c r="A155" s="383"/>
      <c r="B155" s="408"/>
      <c r="C155" s="415"/>
      <c r="D155" s="448"/>
      <c r="E155" s="416"/>
      <c r="F155" s="498"/>
      <c r="G155" s="424"/>
      <c r="H155" s="416"/>
      <c r="I155" s="411"/>
      <c r="J155" s="500"/>
      <c r="K155" s="500"/>
      <c r="L155" s="500"/>
      <c r="M155" s="500"/>
      <c r="N155" s="501"/>
      <c r="O155" s="514"/>
      <c r="P155" s="502"/>
      <c r="Q155" s="474"/>
      <c r="R155" s="506"/>
      <c r="S155" s="495"/>
      <c r="T155" s="505"/>
      <c r="U155" s="505"/>
      <c r="V155" s="505"/>
      <c r="W155" s="505"/>
      <c r="X155" s="505"/>
      <c r="Y155" s="505"/>
      <c r="Z155" s="505"/>
    </row>
    <row r="156" spans="1:26" s="404" customFormat="1" ht="14.25">
      <c r="A156" s="383"/>
      <c r="B156" s="408"/>
      <c r="C156" s="415"/>
      <c r="D156" s="448"/>
      <c r="E156" s="416"/>
      <c r="F156" s="498"/>
      <c r="G156" s="424"/>
      <c r="H156" s="416"/>
      <c r="I156" s="411"/>
      <c r="J156" s="500"/>
      <c r="K156" s="500"/>
      <c r="L156" s="500"/>
      <c r="M156" s="500"/>
      <c r="N156" s="501"/>
      <c r="O156" s="514"/>
      <c r="P156" s="502"/>
      <c r="Q156" s="474"/>
      <c r="R156" s="506"/>
      <c r="S156" s="495"/>
      <c r="T156" s="505"/>
      <c r="U156" s="505"/>
      <c r="V156" s="505"/>
      <c r="W156" s="505"/>
      <c r="X156" s="505"/>
      <c r="Y156" s="505"/>
      <c r="Z156" s="505"/>
    </row>
    <row r="157" spans="1:26" ht="14.25">
      <c r="A157" s="383"/>
      <c r="B157" s="408"/>
      <c r="C157" s="415"/>
      <c r="D157" s="448"/>
      <c r="E157" s="416"/>
      <c r="F157" s="498"/>
      <c r="G157" s="424"/>
      <c r="H157" s="416"/>
      <c r="I157" s="411"/>
      <c r="J157" s="377"/>
      <c r="K157" s="377"/>
      <c r="L157" s="377"/>
      <c r="M157" s="377"/>
      <c r="N157" s="499"/>
      <c r="O157" s="496"/>
      <c r="P157" s="418"/>
      <c r="Q157" s="504"/>
      <c r="R157" s="142"/>
      <c r="S157" s="16"/>
      <c r="T157" s="16"/>
      <c r="U157" s="16"/>
      <c r="V157" s="16"/>
      <c r="W157" s="16"/>
      <c r="X157" s="16"/>
      <c r="Y157" s="16"/>
      <c r="Z157" s="16"/>
    </row>
    <row r="158" spans="1:26" ht="14.25">
      <c r="A158" s="383"/>
      <c r="B158" s="408"/>
      <c r="C158" s="415"/>
      <c r="D158" s="448"/>
      <c r="E158" s="416"/>
      <c r="F158" s="498"/>
      <c r="G158" s="424"/>
      <c r="H158" s="416"/>
      <c r="I158" s="411"/>
      <c r="J158" s="377"/>
      <c r="K158" s="377"/>
      <c r="L158" s="377"/>
      <c r="M158" s="377"/>
      <c r="N158" s="499"/>
      <c r="O158" s="496"/>
      <c r="P158" s="418"/>
      <c r="Q158" s="504"/>
      <c r="R158" s="142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9"/>
      <c r="B159" s="23"/>
      <c r="C159" s="23"/>
      <c r="D159" s="23"/>
      <c r="E159" s="32"/>
      <c r="F159" s="30"/>
      <c r="G159" s="12"/>
      <c r="H159" s="12"/>
      <c r="I159" s="12"/>
      <c r="J159" s="53"/>
      <c r="K159" s="12"/>
      <c r="L159" s="12"/>
      <c r="M159" s="12"/>
      <c r="N159" s="11"/>
      <c r="O159" s="53"/>
      <c r="P159" s="7"/>
      <c r="Q159" s="11"/>
      <c r="R159" s="142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9"/>
      <c r="B160" s="23"/>
      <c r="C160" s="23"/>
      <c r="D160" s="23"/>
      <c r="E160" s="32"/>
      <c r="F160" s="30"/>
      <c r="G160" s="41"/>
      <c r="H160" s="42"/>
      <c r="I160" s="82"/>
      <c r="J160" s="17"/>
      <c r="K160" s="83"/>
      <c r="L160" s="84"/>
      <c r="M160" s="85"/>
      <c r="N160" s="86"/>
      <c r="O160" s="87"/>
      <c r="P160" s="11"/>
      <c r="Q160" s="16"/>
      <c r="R160" s="142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7"/>
      <c r="B161" s="45"/>
      <c r="C161" s="103"/>
      <c r="D161" s="6"/>
      <c r="E161" s="38"/>
      <c r="F161" s="82"/>
      <c r="G161" s="41"/>
      <c r="H161" s="42"/>
      <c r="I161" s="82"/>
      <c r="J161" s="17"/>
      <c r="K161" s="83"/>
      <c r="L161" s="84"/>
      <c r="M161" s="85"/>
      <c r="N161" s="86"/>
      <c r="O161" s="87"/>
      <c r="P161" s="11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 ht="15">
      <c r="A162" s="5"/>
      <c r="B162" s="104" t="s">
        <v>619</v>
      </c>
      <c r="C162" s="104"/>
      <c r="D162" s="104"/>
      <c r="E162" s="104"/>
      <c r="F162" s="17"/>
      <c r="G162" s="17"/>
      <c r="H162" s="105"/>
      <c r="I162" s="17"/>
      <c r="J162" s="74"/>
      <c r="K162" s="75"/>
      <c r="L162" s="17"/>
      <c r="M162" s="17"/>
      <c r="N162" s="16"/>
      <c r="O162" s="99"/>
      <c r="P162" s="11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 ht="38.25">
      <c r="A163" s="20" t="s">
        <v>16</v>
      </c>
      <c r="B163" s="21" t="s">
        <v>575</v>
      </c>
      <c r="C163" s="21"/>
      <c r="D163" s="22" t="s">
        <v>588</v>
      </c>
      <c r="E163" s="21" t="s">
        <v>589</v>
      </c>
      <c r="F163" s="21" t="s">
        <v>590</v>
      </c>
      <c r="G163" s="21" t="s">
        <v>620</v>
      </c>
      <c r="H163" s="21" t="s">
        <v>621</v>
      </c>
      <c r="I163" s="21" t="s">
        <v>593</v>
      </c>
      <c r="J163" s="61" t="s">
        <v>594</v>
      </c>
      <c r="K163" s="21" t="s">
        <v>595</v>
      </c>
      <c r="L163" s="21" t="s">
        <v>596</v>
      </c>
      <c r="M163" s="21" t="s">
        <v>597</v>
      </c>
      <c r="N163" s="22" t="s">
        <v>598</v>
      </c>
      <c r="O163" s="99"/>
      <c r="P163" s="11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1</v>
      </c>
      <c r="B164" s="106">
        <v>41579</v>
      </c>
      <c r="C164" s="106"/>
      <c r="D164" s="107" t="s">
        <v>622</v>
      </c>
      <c r="E164" s="108" t="s">
        <v>623</v>
      </c>
      <c r="F164" s="109">
        <v>82</v>
      </c>
      <c r="G164" s="108" t="s">
        <v>624</v>
      </c>
      <c r="H164" s="108">
        <v>100</v>
      </c>
      <c r="I164" s="126">
        <v>100</v>
      </c>
      <c r="J164" s="127" t="s">
        <v>625</v>
      </c>
      <c r="K164" s="128">
        <f t="shared" ref="K164:K195" si="90">H164-F164</f>
        <v>18</v>
      </c>
      <c r="L164" s="129">
        <f t="shared" ref="L164:L195" si="91">K164/F164</f>
        <v>0.21951219512195122</v>
      </c>
      <c r="M164" s="130" t="s">
        <v>599</v>
      </c>
      <c r="N164" s="131">
        <v>42657</v>
      </c>
      <c r="O164" s="53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</v>
      </c>
      <c r="B165" s="106">
        <v>41794</v>
      </c>
      <c r="C165" s="106"/>
      <c r="D165" s="107" t="s">
        <v>626</v>
      </c>
      <c r="E165" s="108" t="s">
        <v>600</v>
      </c>
      <c r="F165" s="109">
        <v>257</v>
      </c>
      <c r="G165" s="108" t="s">
        <v>624</v>
      </c>
      <c r="H165" s="108">
        <v>300</v>
      </c>
      <c r="I165" s="126">
        <v>300</v>
      </c>
      <c r="J165" s="127" t="s">
        <v>625</v>
      </c>
      <c r="K165" s="128">
        <f t="shared" si="90"/>
        <v>43</v>
      </c>
      <c r="L165" s="129">
        <f t="shared" si="91"/>
        <v>0.16731517509727625</v>
      </c>
      <c r="M165" s="130" t="s">
        <v>599</v>
      </c>
      <c r="N165" s="131">
        <v>41822</v>
      </c>
      <c r="O165" s="53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</v>
      </c>
      <c r="B166" s="106">
        <v>41828</v>
      </c>
      <c r="C166" s="106"/>
      <c r="D166" s="107" t="s">
        <v>627</v>
      </c>
      <c r="E166" s="108" t="s">
        <v>600</v>
      </c>
      <c r="F166" s="109">
        <v>393</v>
      </c>
      <c r="G166" s="108" t="s">
        <v>624</v>
      </c>
      <c r="H166" s="108">
        <v>468</v>
      </c>
      <c r="I166" s="126">
        <v>468</v>
      </c>
      <c r="J166" s="127" t="s">
        <v>625</v>
      </c>
      <c r="K166" s="128">
        <f t="shared" si="90"/>
        <v>75</v>
      </c>
      <c r="L166" s="129">
        <f t="shared" si="91"/>
        <v>0.19083969465648856</v>
      </c>
      <c r="M166" s="130" t="s">
        <v>599</v>
      </c>
      <c r="N166" s="131">
        <v>41863</v>
      </c>
      <c r="O166" s="53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</v>
      </c>
      <c r="B167" s="106">
        <v>41857</v>
      </c>
      <c r="C167" s="106"/>
      <c r="D167" s="107" t="s">
        <v>628</v>
      </c>
      <c r="E167" s="108" t="s">
        <v>600</v>
      </c>
      <c r="F167" s="109">
        <v>205</v>
      </c>
      <c r="G167" s="108" t="s">
        <v>624</v>
      </c>
      <c r="H167" s="108">
        <v>275</v>
      </c>
      <c r="I167" s="126">
        <v>250</v>
      </c>
      <c r="J167" s="127" t="s">
        <v>625</v>
      </c>
      <c r="K167" s="128">
        <f t="shared" si="90"/>
        <v>70</v>
      </c>
      <c r="L167" s="129">
        <f t="shared" si="91"/>
        <v>0.34146341463414637</v>
      </c>
      <c r="M167" s="130" t="s">
        <v>599</v>
      </c>
      <c r="N167" s="131">
        <v>41962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5</v>
      </c>
      <c r="B168" s="106">
        <v>41886</v>
      </c>
      <c r="C168" s="106"/>
      <c r="D168" s="107" t="s">
        <v>629</v>
      </c>
      <c r="E168" s="108" t="s">
        <v>600</v>
      </c>
      <c r="F168" s="109">
        <v>162</v>
      </c>
      <c r="G168" s="108" t="s">
        <v>624</v>
      </c>
      <c r="H168" s="108">
        <v>190</v>
      </c>
      <c r="I168" s="126">
        <v>190</v>
      </c>
      <c r="J168" s="127" t="s">
        <v>625</v>
      </c>
      <c r="K168" s="128">
        <f t="shared" si="90"/>
        <v>28</v>
      </c>
      <c r="L168" s="129">
        <f t="shared" si="91"/>
        <v>0.1728395061728395</v>
      </c>
      <c r="M168" s="130" t="s">
        <v>599</v>
      </c>
      <c r="N168" s="131">
        <v>42006</v>
      </c>
      <c r="O168" s="53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6</v>
      </c>
      <c r="B169" s="106">
        <v>41886</v>
      </c>
      <c r="C169" s="106"/>
      <c r="D169" s="107" t="s">
        <v>630</v>
      </c>
      <c r="E169" s="108" t="s">
        <v>600</v>
      </c>
      <c r="F169" s="109">
        <v>75</v>
      </c>
      <c r="G169" s="108" t="s">
        <v>624</v>
      </c>
      <c r="H169" s="108">
        <v>91.5</v>
      </c>
      <c r="I169" s="126" t="s">
        <v>631</v>
      </c>
      <c r="J169" s="127" t="s">
        <v>632</v>
      </c>
      <c r="K169" s="128">
        <f t="shared" si="90"/>
        <v>16.5</v>
      </c>
      <c r="L169" s="129">
        <f t="shared" si="91"/>
        <v>0.22</v>
      </c>
      <c r="M169" s="130" t="s">
        <v>599</v>
      </c>
      <c r="N169" s="131">
        <v>41954</v>
      </c>
      <c r="O169" s="53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7</v>
      </c>
      <c r="B170" s="106">
        <v>41913</v>
      </c>
      <c r="C170" s="106"/>
      <c r="D170" s="107" t="s">
        <v>633</v>
      </c>
      <c r="E170" s="108" t="s">
        <v>600</v>
      </c>
      <c r="F170" s="109">
        <v>850</v>
      </c>
      <c r="G170" s="108" t="s">
        <v>624</v>
      </c>
      <c r="H170" s="108">
        <v>982.5</v>
      </c>
      <c r="I170" s="126">
        <v>1050</v>
      </c>
      <c r="J170" s="127" t="s">
        <v>634</v>
      </c>
      <c r="K170" s="128">
        <f t="shared" si="90"/>
        <v>132.5</v>
      </c>
      <c r="L170" s="129">
        <f t="shared" si="91"/>
        <v>0.15588235294117647</v>
      </c>
      <c r="M170" s="130" t="s">
        <v>599</v>
      </c>
      <c r="N170" s="131">
        <v>42039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8</v>
      </c>
      <c r="B171" s="106">
        <v>41913</v>
      </c>
      <c r="C171" s="106"/>
      <c r="D171" s="107" t="s">
        <v>635</v>
      </c>
      <c r="E171" s="108" t="s">
        <v>600</v>
      </c>
      <c r="F171" s="109">
        <v>475</v>
      </c>
      <c r="G171" s="108" t="s">
        <v>624</v>
      </c>
      <c r="H171" s="108">
        <v>515</v>
      </c>
      <c r="I171" s="126">
        <v>600</v>
      </c>
      <c r="J171" s="127" t="s">
        <v>636</v>
      </c>
      <c r="K171" s="128">
        <f t="shared" si="90"/>
        <v>40</v>
      </c>
      <c r="L171" s="129">
        <f t="shared" si="91"/>
        <v>8.4210526315789472E-2</v>
      </c>
      <c r="M171" s="130" t="s">
        <v>599</v>
      </c>
      <c r="N171" s="131">
        <v>41939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9</v>
      </c>
      <c r="B172" s="106">
        <v>41913</v>
      </c>
      <c r="C172" s="106"/>
      <c r="D172" s="107" t="s">
        <v>637</v>
      </c>
      <c r="E172" s="108" t="s">
        <v>600</v>
      </c>
      <c r="F172" s="109">
        <v>86</v>
      </c>
      <c r="G172" s="108" t="s">
        <v>624</v>
      </c>
      <c r="H172" s="108">
        <v>99</v>
      </c>
      <c r="I172" s="126">
        <v>140</v>
      </c>
      <c r="J172" s="127" t="s">
        <v>638</v>
      </c>
      <c r="K172" s="128">
        <f t="shared" si="90"/>
        <v>13</v>
      </c>
      <c r="L172" s="129">
        <f t="shared" si="91"/>
        <v>0.15116279069767441</v>
      </c>
      <c r="M172" s="130" t="s">
        <v>599</v>
      </c>
      <c r="N172" s="131">
        <v>41939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10</v>
      </c>
      <c r="B173" s="106">
        <v>41926</v>
      </c>
      <c r="C173" s="106"/>
      <c r="D173" s="107" t="s">
        <v>639</v>
      </c>
      <c r="E173" s="108" t="s">
        <v>600</v>
      </c>
      <c r="F173" s="109">
        <v>496.6</v>
      </c>
      <c r="G173" s="108" t="s">
        <v>624</v>
      </c>
      <c r="H173" s="108">
        <v>621</v>
      </c>
      <c r="I173" s="126">
        <v>580</v>
      </c>
      <c r="J173" s="127" t="s">
        <v>625</v>
      </c>
      <c r="K173" s="128">
        <f t="shared" si="90"/>
        <v>124.39999999999998</v>
      </c>
      <c r="L173" s="129">
        <f t="shared" si="91"/>
        <v>0.25050342327829234</v>
      </c>
      <c r="M173" s="130" t="s">
        <v>599</v>
      </c>
      <c r="N173" s="131">
        <v>42605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11</v>
      </c>
      <c r="B174" s="106">
        <v>41926</v>
      </c>
      <c r="C174" s="106"/>
      <c r="D174" s="107" t="s">
        <v>640</v>
      </c>
      <c r="E174" s="108" t="s">
        <v>600</v>
      </c>
      <c r="F174" s="109">
        <v>2481.9</v>
      </c>
      <c r="G174" s="108" t="s">
        <v>624</v>
      </c>
      <c r="H174" s="108">
        <v>2840</v>
      </c>
      <c r="I174" s="126">
        <v>2870</v>
      </c>
      <c r="J174" s="127" t="s">
        <v>641</v>
      </c>
      <c r="K174" s="128">
        <f t="shared" si="90"/>
        <v>358.09999999999991</v>
      </c>
      <c r="L174" s="129">
        <f t="shared" si="91"/>
        <v>0.14428462065353154</v>
      </c>
      <c r="M174" s="130" t="s">
        <v>599</v>
      </c>
      <c r="N174" s="131">
        <v>42017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12</v>
      </c>
      <c r="B175" s="106">
        <v>41928</v>
      </c>
      <c r="C175" s="106"/>
      <c r="D175" s="107" t="s">
        <v>642</v>
      </c>
      <c r="E175" s="108" t="s">
        <v>600</v>
      </c>
      <c r="F175" s="109">
        <v>84.5</v>
      </c>
      <c r="G175" s="108" t="s">
        <v>624</v>
      </c>
      <c r="H175" s="108">
        <v>93</v>
      </c>
      <c r="I175" s="126">
        <v>110</v>
      </c>
      <c r="J175" s="127" t="s">
        <v>643</v>
      </c>
      <c r="K175" s="128">
        <f t="shared" si="90"/>
        <v>8.5</v>
      </c>
      <c r="L175" s="129">
        <f t="shared" si="91"/>
        <v>0.10059171597633136</v>
      </c>
      <c r="M175" s="130" t="s">
        <v>599</v>
      </c>
      <c r="N175" s="131">
        <v>41939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13</v>
      </c>
      <c r="B176" s="106">
        <v>41928</v>
      </c>
      <c r="C176" s="106"/>
      <c r="D176" s="107" t="s">
        <v>644</v>
      </c>
      <c r="E176" s="108" t="s">
        <v>600</v>
      </c>
      <c r="F176" s="109">
        <v>401</v>
      </c>
      <c r="G176" s="108" t="s">
        <v>624</v>
      </c>
      <c r="H176" s="108">
        <v>428</v>
      </c>
      <c r="I176" s="126">
        <v>450</v>
      </c>
      <c r="J176" s="127" t="s">
        <v>645</v>
      </c>
      <c r="K176" s="128">
        <f t="shared" si="90"/>
        <v>27</v>
      </c>
      <c r="L176" s="129">
        <f t="shared" si="91"/>
        <v>6.7331670822942641E-2</v>
      </c>
      <c r="M176" s="130" t="s">
        <v>599</v>
      </c>
      <c r="N176" s="131">
        <v>42020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14</v>
      </c>
      <c r="B177" s="106">
        <v>41928</v>
      </c>
      <c r="C177" s="106"/>
      <c r="D177" s="107" t="s">
        <v>646</v>
      </c>
      <c r="E177" s="108" t="s">
        <v>600</v>
      </c>
      <c r="F177" s="109">
        <v>101</v>
      </c>
      <c r="G177" s="108" t="s">
        <v>624</v>
      </c>
      <c r="H177" s="108">
        <v>112</v>
      </c>
      <c r="I177" s="126">
        <v>120</v>
      </c>
      <c r="J177" s="127" t="s">
        <v>647</v>
      </c>
      <c r="K177" s="128">
        <f t="shared" si="90"/>
        <v>11</v>
      </c>
      <c r="L177" s="129">
        <f t="shared" si="91"/>
        <v>0.10891089108910891</v>
      </c>
      <c r="M177" s="130" t="s">
        <v>599</v>
      </c>
      <c r="N177" s="131">
        <v>41939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15</v>
      </c>
      <c r="B178" s="106">
        <v>41954</v>
      </c>
      <c r="C178" s="106"/>
      <c r="D178" s="107" t="s">
        <v>648</v>
      </c>
      <c r="E178" s="108" t="s">
        <v>600</v>
      </c>
      <c r="F178" s="109">
        <v>59</v>
      </c>
      <c r="G178" s="108" t="s">
        <v>624</v>
      </c>
      <c r="H178" s="108">
        <v>76</v>
      </c>
      <c r="I178" s="126">
        <v>76</v>
      </c>
      <c r="J178" s="127" t="s">
        <v>625</v>
      </c>
      <c r="K178" s="128">
        <f t="shared" si="90"/>
        <v>17</v>
      </c>
      <c r="L178" s="129">
        <f t="shared" si="91"/>
        <v>0.28813559322033899</v>
      </c>
      <c r="M178" s="130" t="s">
        <v>599</v>
      </c>
      <c r="N178" s="131">
        <v>43032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16</v>
      </c>
      <c r="B179" s="106">
        <v>41954</v>
      </c>
      <c r="C179" s="106"/>
      <c r="D179" s="107" t="s">
        <v>637</v>
      </c>
      <c r="E179" s="108" t="s">
        <v>600</v>
      </c>
      <c r="F179" s="109">
        <v>99</v>
      </c>
      <c r="G179" s="108" t="s">
        <v>624</v>
      </c>
      <c r="H179" s="108">
        <v>120</v>
      </c>
      <c r="I179" s="126">
        <v>120</v>
      </c>
      <c r="J179" s="127" t="s">
        <v>649</v>
      </c>
      <c r="K179" s="128">
        <f t="shared" si="90"/>
        <v>21</v>
      </c>
      <c r="L179" s="129">
        <f t="shared" si="91"/>
        <v>0.21212121212121213</v>
      </c>
      <c r="M179" s="130" t="s">
        <v>599</v>
      </c>
      <c r="N179" s="131">
        <v>41960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17</v>
      </c>
      <c r="B180" s="106">
        <v>41956</v>
      </c>
      <c r="C180" s="106"/>
      <c r="D180" s="107" t="s">
        <v>650</v>
      </c>
      <c r="E180" s="108" t="s">
        <v>600</v>
      </c>
      <c r="F180" s="109">
        <v>22</v>
      </c>
      <c r="G180" s="108" t="s">
        <v>624</v>
      </c>
      <c r="H180" s="108">
        <v>33.549999999999997</v>
      </c>
      <c r="I180" s="126">
        <v>32</v>
      </c>
      <c r="J180" s="127" t="s">
        <v>651</v>
      </c>
      <c r="K180" s="128">
        <f t="shared" si="90"/>
        <v>11.549999999999997</v>
      </c>
      <c r="L180" s="129">
        <f t="shared" si="91"/>
        <v>0.52499999999999991</v>
      </c>
      <c r="M180" s="130" t="s">
        <v>599</v>
      </c>
      <c r="N180" s="131">
        <v>42188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18</v>
      </c>
      <c r="B181" s="106">
        <v>41976</v>
      </c>
      <c r="C181" s="106"/>
      <c r="D181" s="107" t="s">
        <v>652</v>
      </c>
      <c r="E181" s="108" t="s">
        <v>600</v>
      </c>
      <c r="F181" s="109">
        <v>440</v>
      </c>
      <c r="G181" s="108" t="s">
        <v>624</v>
      </c>
      <c r="H181" s="108">
        <v>520</v>
      </c>
      <c r="I181" s="126">
        <v>520</v>
      </c>
      <c r="J181" s="127" t="s">
        <v>653</v>
      </c>
      <c r="K181" s="128">
        <f t="shared" si="90"/>
        <v>80</v>
      </c>
      <c r="L181" s="129">
        <f t="shared" si="91"/>
        <v>0.18181818181818182</v>
      </c>
      <c r="M181" s="130" t="s">
        <v>599</v>
      </c>
      <c r="N181" s="131">
        <v>42208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19</v>
      </c>
      <c r="B182" s="106">
        <v>41976</v>
      </c>
      <c r="C182" s="106"/>
      <c r="D182" s="107" t="s">
        <v>654</v>
      </c>
      <c r="E182" s="108" t="s">
        <v>600</v>
      </c>
      <c r="F182" s="109">
        <v>360</v>
      </c>
      <c r="G182" s="108" t="s">
        <v>624</v>
      </c>
      <c r="H182" s="108">
        <v>427</v>
      </c>
      <c r="I182" s="126">
        <v>425</v>
      </c>
      <c r="J182" s="127" t="s">
        <v>655</v>
      </c>
      <c r="K182" s="128">
        <f t="shared" si="90"/>
        <v>67</v>
      </c>
      <c r="L182" s="129">
        <f t="shared" si="91"/>
        <v>0.18611111111111112</v>
      </c>
      <c r="M182" s="130" t="s">
        <v>599</v>
      </c>
      <c r="N182" s="131">
        <v>42058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20</v>
      </c>
      <c r="B183" s="106">
        <v>42012</v>
      </c>
      <c r="C183" s="106"/>
      <c r="D183" s="107" t="s">
        <v>656</v>
      </c>
      <c r="E183" s="108" t="s">
        <v>600</v>
      </c>
      <c r="F183" s="109">
        <v>360</v>
      </c>
      <c r="G183" s="108" t="s">
        <v>624</v>
      </c>
      <c r="H183" s="108">
        <v>455</v>
      </c>
      <c r="I183" s="126">
        <v>420</v>
      </c>
      <c r="J183" s="127" t="s">
        <v>657</v>
      </c>
      <c r="K183" s="128">
        <f t="shared" si="90"/>
        <v>95</v>
      </c>
      <c r="L183" s="129">
        <f t="shared" si="91"/>
        <v>0.2638888888888889</v>
      </c>
      <c r="M183" s="130" t="s">
        <v>599</v>
      </c>
      <c r="N183" s="131">
        <v>42024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21</v>
      </c>
      <c r="B184" s="106">
        <v>42012</v>
      </c>
      <c r="C184" s="106"/>
      <c r="D184" s="107" t="s">
        <v>658</v>
      </c>
      <c r="E184" s="108" t="s">
        <v>600</v>
      </c>
      <c r="F184" s="109">
        <v>130</v>
      </c>
      <c r="G184" s="108"/>
      <c r="H184" s="108">
        <v>175.5</v>
      </c>
      <c r="I184" s="126">
        <v>165</v>
      </c>
      <c r="J184" s="127" t="s">
        <v>659</v>
      </c>
      <c r="K184" s="128">
        <f t="shared" si="90"/>
        <v>45.5</v>
      </c>
      <c r="L184" s="129">
        <f t="shared" si="91"/>
        <v>0.35</v>
      </c>
      <c r="M184" s="130" t="s">
        <v>599</v>
      </c>
      <c r="N184" s="131">
        <v>43088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22</v>
      </c>
      <c r="B185" s="106">
        <v>42040</v>
      </c>
      <c r="C185" s="106"/>
      <c r="D185" s="107" t="s">
        <v>390</v>
      </c>
      <c r="E185" s="108" t="s">
        <v>623</v>
      </c>
      <c r="F185" s="109">
        <v>98</v>
      </c>
      <c r="G185" s="108"/>
      <c r="H185" s="108">
        <v>120</v>
      </c>
      <c r="I185" s="126">
        <v>120</v>
      </c>
      <c r="J185" s="127" t="s">
        <v>625</v>
      </c>
      <c r="K185" s="128">
        <f t="shared" si="90"/>
        <v>22</v>
      </c>
      <c r="L185" s="129">
        <f t="shared" si="91"/>
        <v>0.22448979591836735</v>
      </c>
      <c r="M185" s="130" t="s">
        <v>599</v>
      </c>
      <c r="N185" s="131">
        <v>42753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23</v>
      </c>
      <c r="B186" s="106">
        <v>42040</v>
      </c>
      <c r="C186" s="106"/>
      <c r="D186" s="107" t="s">
        <v>660</v>
      </c>
      <c r="E186" s="108" t="s">
        <v>623</v>
      </c>
      <c r="F186" s="109">
        <v>196</v>
      </c>
      <c r="G186" s="108"/>
      <c r="H186" s="108">
        <v>262</v>
      </c>
      <c r="I186" s="126">
        <v>255</v>
      </c>
      <c r="J186" s="127" t="s">
        <v>625</v>
      </c>
      <c r="K186" s="128">
        <f t="shared" si="90"/>
        <v>66</v>
      </c>
      <c r="L186" s="129">
        <f t="shared" si="91"/>
        <v>0.33673469387755101</v>
      </c>
      <c r="M186" s="130" t="s">
        <v>599</v>
      </c>
      <c r="N186" s="131">
        <v>42599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24</v>
      </c>
      <c r="B187" s="110">
        <v>42067</v>
      </c>
      <c r="C187" s="110"/>
      <c r="D187" s="111" t="s">
        <v>389</v>
      </c>
      <c r="E187" s="112" t="s">
        <v>623</v>
      </c>
      <c r="F187" s="113">
        <v>235</v>
      </c>
      <c r="G187" s="113"/>
      <c r="H187" s="114">
        <v>77</v>
      </c>
      <c r="I187" s="132" t="s">
        <v>661</v>
      </c>
      <c r="J187" s="133" t="s">
        <v>662</v>
      </c>
      <c r="K187" s="134">
        <f t="shared" si="90"/>
        <v>-158</v>
      </c>
      <c r="L187" s="135">
        <f t="shared" si="91"/>
        <v>-0.67234042553191486</v>
      </c>
      <c r="M187" s="136" t="s">
        <v>663</v>
      </c>
      <c r="N187" s="137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25</v>
      </c>
      <c r="B188" s="106">
        <v>42067</v>
      </c>
      <c r="C188" s="106"/>
      <c r="D188" s="107" t="s">
        <v>481</v>
      </c>
      <c r="E188" s="108" t="s">
        <v>623</v>
      </c>
      <c r="F188" s="109">
        <v>185</v>
      </c>
      <c r="G188" s="108"/>
      <c r="H188" s="108">
        <v>224</v>
      </c>
      <c r="I188" s="126" t="s">
        <v>664</v>
      </c>
      <c r="J188" s="127" t="s">
        <v>625</v>
      </c>
      <c r="K188" s="128">
        <f t="shared" si="90"/>
        <v>39</v>
      </c>
      <c r="L188" s="129">
        <f t="shared" si="91"/>
        <v>0.21081081081081082</v>
      </c>
      <c r="M188" s="130" t="s">
        <v>599</v>
      </c>
      <c r="N188" s="131">
        <v>42647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26</v>
      </c>
      <c r="B189" s="115">
        <v>42090</v>
      </c>
      <c r="C189" s="115"/>
      <c r="D189" s="116" t="s">
        <v>665</v>
      </c>
      <c r="E189" s="117" t="s">
        <v>623</v>
      </c>
      <c r="F189" s="118">
        <v>49.5</v>
      </c>
      <c r="G189" s="119"/>
      <c r="H189" s="119">
        <v>15.85</v>
      </c>
      <c r="I189" s="119">
        <v>67</v>
      </c>
      <c r="J189" s="138" t="s">
        <v>666</v>
      </c>
      <c r="K189" s="119">
        <f t="shared" si="90"/>
        <v>-33.65</v>
      </c>
      <c r="L189" s="139">
        <f t="shared" si="91"/>
        <v>-0.67979797979797973</v>
      </c>
      <c r="M189" s="136" t="s">
        <v>663</v>
      </c>
      <c r="N189" s="140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27</v>
      </c>
      <c r="B190" s="106">
        <v>42093</v>
      </c>
      <c r="C190" s="106"/>
      <c r="D190" s="107" t="s">
        <v>667</v>
      </c>
      <c r="E190" s="108" t="s">
        <v>623</v>
      </c>
      <c r="F190" s="109">
        <v>183.5</v>
      </c>
      <c r="G190" s="108"/>
      <c r="H190" s="108">
        <v>219</v>
      </c>
      <c r="I190" s="126">
        <v>218</v>
      </c>
      <c r="J190" s="127" t="s">
        <v>668</v>
      </c>
      <c r="K190" s="128">
        <f t="shared" si="90"/>
        <v>35.5</v>
      </c>
      <c r="L190" s="129">
        <f t="shared" si="91"/>
        <v>0.19346049046321526</v>
      </c>
      <c r="M190" s="130" t="s">
        <v>599</v>
      </c>
      <c r="N190" s="131">
        <v>42103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28</v>
      </c>
      <c r="B191" s="106">
        <v>42114</v>
      </c>
      <c r="C191" s="106"/>
      <c r="D191" s="107" t="s">
        <v>669</v>
      </c>
      <c r="E191" s="108" t="s">
        <v>623</v>
      </c>
      <c r="F191" s="109">
        <f>(227+237)/2</f>
        <v>232</v>
      </c>
      <c r="G191" s="108"/>
      <c r="H191" s="108">
        <v>298</v>
      </c>
      <c r="I191" s="126">
        <v>298</v>
      </c>
      <c r="J191" s="127" t="s">
        <v>625</v>
      </c>
      <c r="K191" s="128">
        <f t="shared" si="90"/>
        <v>66</v>
      </c>
      <c r="L191" s="129">
        <f t="shared" si="91"/>
        <v>0.28448275862068967</v>
      </c>
      <c r="M191" s="130" t="s">
        <v>599</v>
      </c>
      <c r="N191" s="131">
        <v>42823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29</v>
      </c>
      <c r="B192" s="106">
        <v>42128</v>
      </c>
      <c r="C192" s="106"/>
      <c r="D192" s="107" t="s">
        <v>670</v>
      </c>
      <c r="E192" s="108" t="s">
        <v>600</v>
      </c>
      <c r="F192" s="109">
        <v>385</v>
      </c>
      <c r="G192" s="108"/>
      <c r="H192" s="108">
        <f>212.5+331</f>
        <v>543.5</v>
      </c>
      <c r="I192" s="126">
        <v>510</v>
      </c>
      <c r="J192" s="127" t="s">
        <v>671</v>
      </c>
      <c r="K192" s="128">
        <f t="shared" si="90"/>
        <v>158.5</v>
      </c>
      <c r="L192" s="129">
        <f t="shared" si="91"/>
        <v>0.41168831168831171</v>
      </c>
      <c r="M192" s="130" t="s">
        <v>599</v>
      </c>
      <c r="N192" s="131">
        <v>42235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30</v>
      </c>
      <c r="B193" s="106">
        <v>42128</v>
      </c>
      <c r="C193" s="106"/>
      <c r="D193" s="107" t="s">
        <v>672</v>
      </c>
      <c r="E193" s="108" t="s">
        <v>600</v>
      </c>
      <c r="F193" s="109">
        <v>115.5</v>
      </c>
      <c r="G193" s="108"/>
      <c r="H193" s="108">
        <v>146</v>
      </c>
      <c r="I193" s="126">
        <v>142</v>
      </c>
      <c r="J193" s="127" t="s">
        <v>673</v>
      </c>
      <c r="K193" s="128">
        <f t="shared" si="90"/>
        <v>30.5</v>
      </c>
      <c r="L193" s="129">
        <f t="shared" si="91"/>
        <v>0.26406926406926406</v>
      </c>
      <c r="M193" s="130" t="s">
        <v>599</v>
      </c>
      <c r="N193" s="131">
        <v>42202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31</v>
      </c>
      <c r="B194" s="106">
        <v>42151</v>
      </c>
      <c r="C194" s="106"/>
      <c r="D194" s="107" t="s">
        <v>674</v>
      </c>
      <c r="E194" s="108" t="s">
        <v>600</v>
      </c>
      <c r="F194" s="109">
        <v>237.5</v>
      </c>
      <c r="G194" s="108"/>
      <c r="H194" s="108">
        <v>279.5</v>
      </c>
      <c r="I194" s="126">
        <v>278</v>
      </c>
      <c r="J194" s="127" t="s">
        <v>625</v>
      </c>
      <c r="K194" s="128">
        <f t="shared" si="90"/>
        <v>42</v>
      </c>
      <c r="L194" s="129">
        <f t="shared" si="91"/>
        <v>0.17684210526315788</v>
      </c>
      <c r="M194" s="130" t="s">
        <v>599</v>
      </c>
      <c r="N194" s="131">
        <v>42222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32</v>
      </c>
      <c r="B195" s="106">
        <v>42174</v>
      </c>
      <c r="C195" s="106"/>
      <c r="D195" s="107" t="s">
        <v>644</v>
      </c>
      <c r="E195" s="108" t="s">
        <v>623</v>
      </c>
      <c r="F195" s="109">
        <v>340</v>
      </c>
      <c r="G195" s="108"/>
      <c r="H195" s="108">
        <v>448</v>
      </c>
      <c r="I195" s="126">
        <v>448</v>
      </c>
      <c r="J195" s="127" t="s">
        <v>625</v>
      </c>
      <c r="K195" s="128">
        <f t="shared" si="90"/>
        <v>108</v>
      </c>
      <c r="L195" s="129">
        <f t="shared" si="91"/>
        <v>0.31764705882352939</v>
      </c>
      <c r="M195" s="130" t="s">
        <v>599</v>
      </c>
      <c r="N195" s="131">
        <v>43018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33</v>
      </c>
      <c r="B196" s="106">
        <v>42191</v>
      </c>
      <c r="C196" s="106"/>
      <c r="D196" s="107" t="s">
        <v>675</v>
      </c>
      <c r="E196" s="108" t="s">
        <v>623</v>
      </c>
      <c r="F196" s="109">
        <v>390</v>
      </c>
      <c r="G196" s="108"/>
      <c r="H196" s="108">
        <v>460</v>
      </c>
      <c r="I196" s="126">
        <v>460</v>
      </c>
      <c r="J196" s="127" t="s">
        <v>625</v>
      </c>
      <c r="K196" s="128">
        <f t="shared" ref="K196:K216" si="92">H196-F196</f>
        <v>70</v>
      </c>
      <c r="L196" s="129">
        <f t="shared" ref="L196:L216" si="93">K196/F196</f>
        <v>0.17948717948717949</v>
      </c>
      <c r="M196" s="130" t="s">
        <v>599</v>
      </c>
      <c r="N196" s="131">
        <v>42478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34</v>
      </c>
      <c r="B197" s="110">
        <v>42195</v>
      </c>
      <c r="C197" s="110"/>
      <c r="D197" s="111" t="s">
        <v>676</v>
      </c>
      <c r="E197" s="112" t="s">
        <v>623</v>
      </c>
      <c r="F197" s="113">
        <v>122.5</v>
      </c>
      <c r="G197" s="113"/>
      <c r="H197" s="114">
        <v>61</v>
      </c>
      <c r="I197" s="132">
        <v>172</v>
      </c>
      <c r="J197" s="133" t="s">
        <v>677</v>
      </c>
      <c r="K197" s="134">
        <f t="shared" si="92"/>
        <v>-61.5</v>
      </c>
      <c r="L197" s="135">
        <f t="shared" si="93"/>
        <v>-0.50204081632653064</v>
      </c>
      <c r="M197" s="136" t="s">
        <v>663</v>
      </c>
      <c r="N197" s="137">
        <v>43333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35</v>
      </c>
      <c r="B198" s="106">
        <v>42219</v>
      </c>
      <c r="C198" s="106"/>
      <c r="D198" s="107" t="s">
        <v>678</v>
      </c>
      <c r="E198" s="108" t="s">
        <v>623</v>
      </c>
      <c r="F198" s="109">
        <v>297.5</v>
      </c>
      <c r="G198" s="108"/>
      <c r="H198" s="108">
        <v>350</v>
      </c>
      <c r="I198" s="126">
        <v>360</v>
      </c>
      <c r="J198" s="127" t="s">
        <v>679</v>
      </c>
      <c r="K198" s="128">
        <f t="shared" si="92"/>
        <v>52.5</v>
      </c>
      <c r="L198" s="129">
        <f t="shared" si="93"/>
        <v>0.17647058823529413</v>
      </c>
      <c r="M198" s="130" t="s">
        <v>599</v>
      </c>
      <c r="N198" s="131">
        <v>42232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36</v>
      </c>
      <c r="B199" s="106">
        <v>42219</v>
      </c>
      <c r="C199" s="106"/>
      <c r="D199" s="107" t="s">
        <v>680</v>
      </c>
      <c r="E199" s="108" t="s">
        <v>623</v>
      </c>
      <c r="F199" s="109">
        <v>115.5</v>
      </c>
      <c r="G199" s="108"/>
      <c r="H199" s="108">
        <v>149</v>
      </c>
      <c r="I199" s="126">
        <v>140</v>
      </c>
      <c r="J199" s="141" t="s">
        <v>681</v>
      </c>
      <c r="K199" s="128">
        <f t="shared" si="92"/>
        <v>33.5</v>
      </c>
      <c r="L199" s="129">
        <f t="shared" si="93"/>
        <v>0.29004329004329005</v>
      </c>
      <c r="M199" s="130" t="s">
        <v>599</v>
      </c>
      <c r="N199" s="131">
        <v>42740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37</v>
      </c>
      <c r="B200" s="106">
        <v>42251</v>
      </c>
      <c r="C200" s="106"/>
      <c r="D200" s="107" t="s">
        <v>674</v>
      </c>
      <c r="E200" s="108" t="s">
        <v>623</v>
      </c>
      <c r="F200" s="109">
        <v>226</v>
      </c>
      <c r="G200" s="108"/>
      <c r="H200" s="108">
        <v>292</v>
      </c>
      <c r="I200" s="126">
        <v>292</v>
      </c>
      <c r="J200" s="127" t="s">
        <v>682</v>
      </c>
      <c r="K200" s="128">
        <f t="shared" si="92"/>
        <v>66</v>
      </c>
      <c r="L200" s="129">
        <f t="shared" si="93"/>
        <v>0.29203539823008851</v>
      </c>
      <c r="M200" s="130" t="s">
        <v>599</v>
      </c>
      <c r="N200" s="131">
        <v>42286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38</v>
      </c>
      <c r="B201" s="106">
        <v>42254</v>
      </c>
      <c r="C201" s="106"/>
      <c r="D201" s="107" t="s">
        <v>669</v>
      </c>
      <c r="E201" s="108" t="s">
        <v>623</v>
      </c>
      <c r="F201" s="109">
        <v>232.5</v>
      </c>
      <c r="G201" s="108"/>
      <c r="H201" s="108">
        <v>312.5</v>
      </c>
      <c r="I201" s="126">
        <v>310</v>
      </c>
      <c r="J201" s="127" t="s">
        <v>625</v>
      </c>
      <c r="K201" s="128">
        <f t="shared" si="92"/>
        <v>80</v>
      </c>
      <c r="L201" s="129">
        <f t="shared" si="93"/>
        <v>0.34408602150537637</v>
      </c>
      <c r="M201" s="130" t="s">
        <v>599</v>
      </c>
      <c r="N201" s="131">
        <v>42823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39</v>
      </c>
      <c r="B202" s="106">
        <v>42268</v>
      </c>
      <c r="C202" s="106"/>
      <c r="D202" s="107" t="s">
        <v>683</v>
      </c>
      <c r="E202" s="108" t="s">
        <v>623</v>
      </c>
      <c r="F202" s="109">
        <v>196.5</v>
      </c>
      <c r="G202" s="108"/>
      <c r="H202" s="108">
        <v>238</v>
      </c>
      <c r="I202" s="126">
        <v>238</v>
      </c>
      <c r="J202" s="127" t="s">
        <v>682</v>
      </c>
      <c r="K202" s="128">
        <f t="shared" si="92"/>
        <v>41.5</v>
      </c>
      <c r="L202" s="129">
        <f t="shared" si="93"/>
        <v>0.21119592875318066</v>
      </c>
      <c r="M202" s="130" t="s">
        <v>599</v>
      </c>
      <c r="N202" s="131">
        <v>42291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40</v>
      </c>
      <c r="B203" s="106">
        <v>42271</v>
      </c>
      <c r="C203" s="106"/>
      <c r="D203" s="107" t="s">
        <v>622</v>
      </c>
      <c r="E203" s="108" t="s">
        <v>623</v>
      </c>
      <c r="F203" s="109">
        <v>65</v>
      </c>
      <c r="G203" s="108"/>
      <c r="H203" s="108">
        <v>82</v>
      </c>
      <c r="I203" s="126">
        <v>82</v>
      </c>
      <c r="J203" s="127" t="s">
        <v>682</v>
      </c>
      <c r="K203" s="128">
        <f t="shared" si="92"/>
        <v>17</v>
      </c>
      <c r="L203" s="129">
        <f t="shared" si="93"/>
        <v>0.26153846153846155</v>
      </c>
      <c r="M203" s="130" t="s">
        <v>599</v>
      </c>
      <c r="N203" s="131">
        <v>42578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41</v>
      </c>
      <c r="B204" s="106">
        <v>42291</v>
      </c>
      <c r="C204" s="106"/>
      <c r="D204" s="107" t="s">
        <v>684</v>
      </c>
      <c r="E204" s="108" t="s">
        <v>623</v>
      </c>
      <c r="F204" s="109">
        <v>144</v>
      </c>
      <c r="G204" s="108"/>
      <c r="H204" s="108">
        <v>182.5</v>
      </c>
      <c r="I204" s="126">
        <v>181</v>
      </c>
      <c r="J204" s="127" t="s">
        <v>682</v>
      </c>
      <c r="K204" s="128">
        <f t="shared" si="92"/>
        <v>38.5</v>
      </c>
      <c r="L204" s="129">
        <f t="shared" si="93"/>
        <v>0.2673611111111111</v>
      </c>
      <c r="M204" s="130" t="s">
        <v>599</v>
      </c>
      <c r="N204" s="131">
        <v>42817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42</v>
      </c>
      <c r="B205" s="106">
        <v>42291</v>
      </c>
      <c r="C205" s="106"/>
      <c r="D205" s="107" t="s">
        <v>685</v>
      </c>
      <c r="E205" s="108" t="s">
        <v>623</v>
      </c>
      <c r="F205" s="109">
        <v>264</v>
      </c>
      <c r="G205" s="108"/>
      <c r="H205" s="108">
        <v>311</v>
      </c>
      <c r="I205" s="126">
        <v>311</v>
      </c>
      <c r="J205" s="127" t="s">
        <v>682</v>
      </c>
      <c r="K205" s="128">
        <f t="shared" si="92"/>
        <v>47</v>
      </c>
      <c r="L205" s="129">
        <f t="shared" si="93"/>
        <v>0.17803030303030304</v>
      </c>
      <c r="M205" s="130" t="s">
        <v>599</v>
      </c>
      <c r="N205" s="131">
        <v>42604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43</v>
      </c>
      <c r="B206" s="106">
        <v>42318</v>
      </c>
      <c r="C206" s="106"/>
      <c r="D206" s="107" t="s">
        <v>686</v>
      </c>
      <c r="E206" s="108" t="s">
        <v>600</v>
      </c>
      <c r="F206" s="109">
        <v>549.5</v>
      </c>
      <c r="G206" s="108"/>
      <c r="H206" s="108">
        <v>630</v>
      </c>
      <c r="I206" s="126">
        <v>630</v>
      </c>
      <c r="J206" s="127" t="s">
        <v>682</v>
      </c>
      <c r="K206" s="128">
        <f t="shared" si="92"/>
        <v>80.5</v>
      </c>
      <c r="L206" s="129">
        <f t="shared" si="93"/>
        <v>0.1464968152866242</v>
      </c>
      <c r="M206" s="130" t="s">
        <v>599</v>
      </c>
      <c r="N206" s="131">
        <v>42419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44</v>
      </c>
      <c r="B207" s="106">
        <v>42342</v>
      </c>
      <c r="C207" s="106"/>
      <c r="D207" s="107" t="s">
        <v>687</v>
      </c>
      <c r="E207" s="108" t="s">
        <v>623</v>
      </c>
      <c r="F207" s="109">
        <v>1027.5</v>
      </c>
      <c r="G207" s="108"/>
      <c r="H207" s="108">
        <v>1315</v>
      </c>
      <c r="I207" s="126">
        <v>1250</v>
      </c>
      <c r="J207" s="127" t="s">
        <v>682</v>
      </c>
      <c r="K207" s="128">
        <f t="shared" si="92"/>
        <v>287.5</v>
      </c>
      <c r="L207" s="129">
        <f t="shared" si="93"/>
        <v>0.27980535279805352</v>
      </c>
      <c r="M207" s="130" t="s">
        <v>599</v>
      </c>
      <c r="N207" s="131">
        <v>43244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45</v>
      </c>
      <c r="B208" s="106">
        <v>42367</v>
      </c>
      <c r="C208" s="106"/>
      <c r="D208" s="107" t="s">
        <v>688</v>
      </c>
      <c r="E208" s="108" t="s">
        <v>623</v>
      </c>
      <c r="F208" s="109">
        <v>465</v>
      </c>
      <c r="G208" s="108"/>
      <c r="H208" s="108">
        <v>540</v>
      </c>
      <c r="I208" s="126">
        <v>540</v>
      </c>
      <c r="J208" s="127" t="s">
        <v>682</v>
      </c>
      <c r="K208" s="128">
        <f t="shared" si="92"/>
        <v>75</v>
      </c>
      <c r="L208" s="129">
        <f t="shared" si="93"/>
        <v>0.16129032258064516</v>
      </c>
      <c r="M208" s="130" t="s">
        <v>599</v>
      </c>
      <c r="N208" s="131">
        <v>42530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46</v>
      </c>
      <c r="B209" s="106">
        <v>42380</v>
      </c>
      <c r="C209" s="106"/>
      <c r="D209" s="107" t="s">
        <v>390</v>
      </c>
      <c r="E209" s="108" t="s">
        <v>600</v>
      </c>
      <c r="F209" s="109">
        <v>81</v>
      </c>
      <c r="G209" s="108"/>
      <c r="H209" s="108">
        <v>110</v>
      </c>
      <c r="I209" s="126">
        <v>110</v>
      </c>
      <c r="J209" s="127" t="s">
        <v>682</v>
      </c>
      <c r="K209" s="128">
        <f t="shared" si="92"/>
        <v>29</v>
      </c>
      <c r="L209" s="129">
        <f t="shared" si="93"/>
        <v>0.35802469135802467</v>
      </c>
      <c r="M209" s="130" t="s">
        <v>599</v>
      </c>
      <c r="N209" s="131">
        <v>42745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47</v>
      </c>
      <c r="B210" s="106">
        <v>42382</v>
      </c>
      <c r="C210" s="106"/>
      <c r="D210" s="107" t="s">
        <v>689</v>
      </c>
      <c r="E210" s="108" t="s">
        <v>600</v>
      </c>
      <c r="F210" s="109">
        <v>417.5</v>
      </c>
      <c r="G210" s="108"/>
      <c r="H210" s="108">
        <v>547</v>
      </c>
      <c r="I210" s="126">
        <v>535</v>
      </c>
      <c r="J210" s="127" t="s">
        <v>682</v>
      </c>
      <c r="K210" s="128">
        <f t="shared" si="92"/>
        <v>129.5</v>
      </c>
      <c r="L210" s="129">
        <f t="shared" si="93"/>
        <v>0.31017964071856285</v>
      </c>
      <c r="M210" s="130" t="s">
        <v>599</v>
      </c>
      <c r="N210" s="131">
        <v>42578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48</v>
      </c>
      <c r="B211" s="106">
        <v>42408</v>
      </c>
      <c r="C211" s="106"/>
      <c r="D211" s="107" t="s">
        <v>690</v>
      </c>
      <c r="E211" s="108" t="s">
        <v>623</v>
      </c>
      <c r="F211" s="109">
        <v>650</v>
      </c>
      <c r="G211" s="108"/>
      <c r="H211" s="108">
        <v>800</v>
      </c>
      <c r="I211" s="126">
        <v>800</v>
      </c>
      <c r="J211" s="127" t="s">
        <v>682</v>
      </c>
      <c r="K211" s="128">
        <f t="shared" si="92"/>
        <v>150</v>
      </c>
      <c r="L211" s="129">
        <f t="shared" si="93"/>
        <v>0.23076923076923078</v>
      </c>
      <c r="M211" s="130" t="s">
        <v>599</v>
      </c>
      <c r="N211" s="131">
        <v>43154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49</v>
      </c>
      <c r="B212" s="106">
        <v>42433</v>
      </c>
      <c r="C212" s="106"/>
      <c r="D212" s="107" t="s">
        <v>197</v>
      </c>
      <c r="E212" s="108" t="s">
        <v>623</v>
      </c>
      <c r="F212" s="109">
        <v>437.5</v>
      </c>
      <c r="G212" s="108"/>
      <c r="H212" s="108">
        <v>504.5</v>
      </c>
      <c r="I212" s="126">
        <v>522</v>
      </c>
      <c r="J212" s="127" t="s">
        <v>691</v>
      </c>
      <c r="K212" s="128">
        <f t="shared" si="92"/>
        <v>67</v>
      </c>
      <c r="L212" s="129">
        <f t="shared" si="93"/>
        <v>0.15314285714285714</v>
      </c>
      <c r="M212" s="130" t="s">
        <v>599</v>
      </c>
      <c r="N212" s="131">
        <v>42480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50</v>
      </c>
      <c r="B213" s="106">
        <v>42438</v>
      </c>
      <c r="C213" s="106"/>
      <c r="D213" s="107" t="s">
        <v>692</v>
      </c>
      <c r="E213" s="108" t="s">
        <v>623</v>
      </c>
      <c r="F213" s="109">
        <v>189.5</v>
      </c>
      <c r="G213" s="108"/>
      <c r="H213" s="108">
        <v>218</v>
      </c>
      <c r="I213" s="126">
        <v>218</v>
      </c>
      <c r="J213" s="127" t="s">
        <v>682</v>
      </c>
      <c r="K213" s="128">
        <f t="shared" si="92"/>
        <v>28.5</v>
      </c>
      <c r="L213" s="129">
        <f t="shared" si="93"/>
        <v>0.15039577836411611</v>
      </c>
      <c r="M213" s="130" t="s">
        <v>599</v>
      </c>
      <c r="N213" s="131">
        <v>43034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4">
        <v>51</v>
      </c>
      <c r="B214" s="115">
        <v>42471</v>
      </c>
      <c r="C214" s="115"/>
      <c r="D214" s="116" t="s">
        <v>693</v>
      </c>
      <c r="E214" s="117" t="s">
        <v>623</v>
      </c>
      <c r="F214" s="118">
        <v>36.5</v>
      </c>
      <c r="G214" s="119"/>
      <c r="H214" s="119">
        <v>15.85</v>
      </c>
      <c r="I214" s="119">
        <v>60</v>
      </c>
      <c r="J214" s="138" t="s">
        <v>694</v>
      </c>
      <c r="K214" s="134">
        <f t="shared" si="92"/>
        <v>-20.65</v>
      </c>
      <c r="L214" s="168">
        <f t="shared" si="93"/>
        <v>-0.5657534246575342</v>
      </c>
      <c r="M214" s="136" t="s">
        <v>663</v>
      </c>
      <c r="N214" s="169">
        <v>43627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52</v>
      </c>
      <c r="B215" s="106">
        <v>42472</v>
      </c>
      <c r="C215" s="106"/>
      <c r="D215" s="107" t="s">
        <v>695</v>
      </c>
      <c r="E215" s="108" t="s">
        <v>623</v>
      </c>
      <c r="F215" s="109">
        <v>93</v>
      </c>
      <c r="G215" s="108"/>
      <c r="H215" s="108">
        <v>149</v>
      </c>
      <c r="I215" s="126">
        <v>140</v>
      </c>
      <c r="J215" s="141" t="s">
        <v>696</v>
      </c>
      <c r="K215" s="128">
        <f t="shared" si="92"/>
        <v>56</v>
      </c>
      <c r="L215" s="129">
        <f t="shared" si="93"/>
        <v>0.60215053763440862</v>
      </c>
      <c r="M215" s="130" t="s">
        <v>599</v>
      </c>
      <c r="N215" s="131">
        <v>42740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53</v>
      </c>
      <c r="B216" s="106">
        <v>42472</v>
      </c>
      <c r="C216" s="106"/>
      <c r="D216" s="107" t="s">
        <v>697</v>
      </c>
      <c r="E216" s="108" t="s">
        <v>623</v>
      </c>
      <c r="F216" s="109">
        <v>130</v>
      </c>
      <c r="G216" s="108"/>
      <c r="H216" s="108">
        <v>150</v>
      </c>
      <c r="I216" s="126" t="s">
        <v>698</v>
      </c>
      <c r="J216" s="127" t="s">
        <v>682</v>
      </c>
      <c r="K216" s="128">
        <f t="shared" si="92"/>
        <v>20</v>
      </c>
      <c r="L216" s="129">
        <f t="shared" si="93"/>
        <v>0.15384615384615385</v>
      </c>
      <c r="M216" s="130" t="s">
        <v>599</v>
      </c>
      <c r="N216" s="131">
        <v>42564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54</v>
      </c>
      <c r="B217" s="106">
        <v>42473</v>
      </c>
      <c r="C217" s="106"/>
      <c r="D217" s="107" t="s">
        <v>354</v>
      </c>
      <c r="E217" s="108" t="s">
        <v>623</v>
      </c>
      <c r="F217" s="109">
        <v>196</v>
      </c>
      <c r="G217" s="108"/>
      <c r="H217" s="108">
        <v>299</v>
      </c>
      <c r="I217" s="126">
        <v>299</v>
      </c>
      <c r="J217" s="127" t="s">
        <v>682</v>
      </c>
      <c r="K217" s="128">
        <v>103</v>
      </c>
      <c r="L217" s="129">
        <v>0.52551020408163296</v>
      </c>
      <c r="M217" s="130" t="s">
        <v>599</v>
      </c>
      <c r="N217" s="131">
        <v>42620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55</v>
      </c>
      <c r="B218" s="106">
        <v>42473</v>
      </c>
      <c r="C218" s="106"/>
      <c r="D218" s="107" t="s">
        <v>756</v>
      </c>
      <c r="E218" s="108" t="s">
        <v>623</v>
      </c>
      <c r="F218" s="109">
        <v>88</v>
      </c>
      <c r="G218" s="108"/>
      <c r="H218" s="108">
        <v>103</v>
      </c>
      <c r="I218" s="126">
        <v>103</v>
      </c>
      <c r="J218" s="127" t="s">
        <v>682</v>
      </c>
      <c r="K218" s="128">
        <v>15</v>
      </c>
      <c r="L218" s="129">
        <v>0.170454545454545</v>
      </c>
      <c r="M218" s="130" t="s">
        <v>599</v>
      </c>
      <c r="N218" s="131">
        <v>42530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56</v>
      </c>
      <c r="B219" s="106">
        <v>42492</v>
      </c>
      <c r="C219" s="106"/>
      <c r="D219" s="107" t="s">
        <v>699</v>
      </c>
      <c r="E219" s="108" t="s">
        <v>623</v>
      </c>
      <c r="F219" s="109">
        <v>127.5</v>
      </c>
      <c r="G219" s="108"/>
      <c r="H219" s="108">
        <v>148</v>
      </c>
      <c r="I219" s="126" t="s">
        <v>700</v>
      </c>
      <c r="J219" s="127" t="s">
        <v>682</v>
      </c>
      <c r="K219" s="128">
        <f>H219-F219</f>
        <v>20.5</v>
      </c>
      <c r="L219" s="129">
        <f>K219/F219</f>
        <v>0.16078431372549021</v>
      </c>
      <c r="M219" s="130" t="s">
        <v>599</v>
      </c>
      <c r="N219" s="131">
        <v>42564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57</v>
      </c>
      <c r="B220" s="106">
        <v>42493</v>
      </c>
      <c r="C220" s="106"/>
      <c r="D220" s="107" t="s">
        <v>701</v>
      </c>
      <c r="E220" s="108" t="s">
        <v>623</v>
      </c>
      <c r="F220" s="109">
        <v>675</v>
      </c>
      <c r="G220" s="108"/>
      <c r="H220" s="108">
        <v>815</v>
      </c>
      <c r="I220" s="126" t="s">
        <v>702</v>
      </c>
      <c r="J220" s="127" t="s">
        <v>682</v>
      </c>
      <c r="K220" s="128">
        <f>H220-F220</f>
        <v>140</v>
      </c>
      <c r="L220" s="129">
        <f>K220/F220</f>
        <v>0.2074074074074074</v>
      </c>
      <c r="M220" s="130" t="s">
        <v>599</v>
      </c>
      <c r="N220" s="131">
        <v>43154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58</v>
      </c>
      <c r="B221" s="110">
        <v>42522</v>
      </c>
      <c r="C221" s="110"/>
      <c r="D221" s="111" t="s">
        <v>757</v>
      </c>
      <c r="E221" s="112" t="s">
        <v>623</v>
      </c>
      <c r="F221" s="113">
        <v>500</v>
      </c>
      <c r="G221" s="113"/>
      <c r="H221" s="114">
        <v>232.5</v>
      </c>
      <c r="I221" s="132" t="s">
        <v>758</v>
      </c>
      <c r="J221" s="133" t="s">
        <v>759</v>
      </c>
      <c r="K221" s="134">
        <f>H221-F221</f>
        <v>-267.5</v>
      </c>
      <c r="L221" s="135">
        <f>K221/F221</f>
        <v>-0.53500000000000003</v>
      </c>
      <c r="M221" s="136" t="s">
        <v>663</v>
      </c>
      <c r="N221" s="137">
        <v>43735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59</v>
      </c>
      <c r="B222" s="106">
        <v>42527</v>
      </c>
      <c r="C222" s="106"/>
      <c r="D222" s="107" t="s">
        <v>703</v>
      </c>
      <c r="E222" s="108" t="s">
        <v>623</v>
      </c>
      <c r="F222" s="109">
        <v>110</v>
      </c>
      <c r="G222" s="108"/>
      <c r="H222" s="108">
        <v>126.5</v>
      </c>
      <c r="I222" s="126">
        <v>125</v>
      </c>
      <c r="J222" s="127" t="s">
        <v>632</v>
      </c>
      <c r="K222" s="128">
        <f>H222-F222</f>
        <v>16.5</v>
      </c>
      <c r="L222" s="129">
        <f>K222/F222</f>
        <v>0.15</v>
      </c>
      <c r="M222" s="130" t="s">
        <v>599</v>
      </c>
      <c r="N222" s="131">
        <v>42552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60</v>
      </c>
      <c r="B223" s="106">
        <v>42538</v>
      </c>
      <c r="C223" s="106"/>
      <c r="D223" s="107" t="s">
        <v>704</v>
      </c>
      <c r="E223" s="108" t="s">
        <v>623</v>
      </c>
      <c r="F223" s="109">
        <v>44</v>
      </c>
      <c r="G223" s="108"/>
      <c r="H223" s="108">
        <v>69.5</v>
      </c>
      <c r="I223" s="126">
        <v>69.5</v>
      </c>
      <c r="J223" s="127" t="s">
        <v>705</v>
      </c>
      <c r="K223" s="128">
        <f>H223-F223</f>
        <v>25.5</v>
      </c>
      <c r="L223" s="129">
        <f>K223/F223</f>
        <v>0.57954545454545459</v>
      </c>
      <c r="M223" s="130" t="s">
        <v>599</v>
      </c>
      <c r="N223" s="131">
        <v>42977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61</v>
      </c>
      <c r="B224" s="106">
        <v>42549</v>
      </c>
      <c r="C224" s="106"/>
      <c r="D224" s="148" t="s">
        <v>760</v>
      </c>
      <c r="E224" s="108" t="s">
        <v>623</v>
      </c>
      <c r="F224" s="109">
        <v>262.5</v>
      </c>
      <c r="G224" s="108"/>
      <c r="H224" s="108">
        <v>340</v>
      </c>
      <c r="I224" s="126">
        <v>333</v>
      </c>
      <c r="J224" s="127" t="s">
        <v>761</v>
      </c>
      <c r="K224" s="128">
        <v>77.5</v>
      </c>
      <c r="L224" s="129">
        <v>0.29523809523809502</v>
      </c>
      <c r="M224" s="130" t="s">
        <v>599</v>
      </c>
      <c r="N224" s="131">
        <v>43017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62</v>
      </c>
      <c r="B225" s="106">
        <v>42549</v>
      </c>
      <c r="C225" s="106"/>
      <c r="D225" s="148" t="s">
        <v>762</v>
      </c>
      <c r="E225" s="108" t="s">
        <v>623</v>
      </c>
      <c r="F225" s="109">
        <v>840</v>
      </c>
      <c r="G225" s="108"/>
      <c r="H225" s="108">
        <v>1230</v>
      </c>
      <c r="I225" s="126">
        <v>1230</v>
      </c>
      <c r="J225" s="127" t="s">
        <v>682</v>
      </c>
      <c r="K225" s="128">
        <v>390</v>
      </c>
      <c r="L225" s="129">
        <v>0.46428571428571402</v>
      </c>
      <c r="M225" s="130" t="s">
        <v>599</v>
      </c>
      <c r="N225" s="131">
        <v>42649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5">
        <v>63</v>
      </c>
      <c r="B226" s="143">
        <v>42556</v>
      </c>
      <c r="C226" s="143"/>
      <c r="D226" s="144" t="s">
        <v>706</v>
      </c>
      <c r="E226" s="145" t="s">
        <v>623</v>
      </c>
      <c r="F226" s="146">
        <v>395</v>
      </c>
      <c r="G226" s="147"/>
      <c r="H226" s="147">
        <f>(468.5+342.5)/2</f>
        <v>405.5</v>
      </c>
      <c r="I226" s="147">
        <v>510</v>
      </c>
      <c r="J226" s="170" t="s">
        <v>707</v>
      </c>
      <c r="K226" s="171">
        <f t="shared" ref="K226:K232" si="94">H226-F226</f>
        <v>10.5</v>
      </c>
      <c r="L226" s="172">
        <f t="shared" ref="L226:L232" si="95">K226/F226</f>
        <v>2.6582278481012658E-2</v>
      </c>
      <c r="M226" s="173" t="s">
        <v>708</v>
      </c>
      <c r="N226" s="174">
        <v>43606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64</v>
      </c>
      <c r="B227" s="110">
        <v>42584</v>
      </c>
      <c r="C227" s="110"/>
      <c r="D227" s="111" t="s">
        <v>709</v>
      </c>
      <c r="E227" s="112" t="s">
        <v>600</v>
      </c>
      <c r="F227" s="113">
        <f>169.5-12.8</f>
        <v>156.69999999999999</v>
      </c>
      <c r="G227" s="113"/>
      <c r="H227" s="114">
        <v>77</v>
      </c>
      <c r="I227" s="132" t="s">
        <v>710</v>
      </c>
      <c r="J227" s="384" t="s">
        <v>3401</v>
      </c>
      <c r="K227" s="134">
        <f t="shared" si="94"/>
        <v>-79.699999999999989</v>
      </c>
      <c r="L227" s="135">
        <f t="shared" si="95"/>
        <v>-0.50861518825781749</v>
      </c>
      <c r="M227" s="136" t="s">
        <v>663</v>
      </c>
      <c r="N227" s="137">
        <v>43522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65</v>
      </c>
      <c r="B228" s="110">
        <v>42586</v>
      </c>
      <c r="C228" s="110"/>
      <c r="D228" s="111" t="s">
        <v>711</v>
      </c>
      <c r="E228" s="112" t="s">
        <v>623</v>
      </c>
      <c r="F228" s="113">
        <v>400</v>
      </c>
      <c r="G228" s="113"/>
      <c r="H228" s="114">
        <v>305</v>
      </c>
      <c r="I228" s="132">
        <v>475</v>
      </c>
      <c r="J228" s="133" t="s">
        <v>712</v>
      </c>
      <c r="K228" s="134">
        <f t="shared" si="94"/>
        <v>-95</v>
      </c>
      <c r="L228" s="135">
        <f t="shared" si="95"/>
        <v>-0.23749999999999999</v>
      </c>
      <c r="M228" s="136" t="s">
        <v>663</v>
      </c>
      <c r="N228" s="137">
        <v>43606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66</v>
      </c>
      <c r="B229" s="106">
        <v>42593</v>
      </c>
      <c r="C229" s="106"/>
      <c r="D229" s="107" t="s">
        <v>713</v>
      </c>
      <c r="E229" s="108" t="s">
        <v>623</v>
      </c>
      <c r="F229" s="109">
        <v>86.5</v>
      </c>
      <c r="G229" s="108"/>
      <c r="H229" s="108">
        <v>130</v>
      </c>
      <c r="I229" s="126">
        <v>130</v>
      </c>
      <c r="J229" s="141" t="s">
        <v>714</v>
      </c>
      <c r="K229" s="128">
        <f t="shared" si="94"/>
        <v>43.5</v>
      </c>
      <c r="L229" s="129">
        <f t="shared" si="95"/>
        <v>0.50289017341040465</v>
      </c>
      <c r="M229" s="130" t="s">
        <v>599</v>
      </c>
      <c r="N229" s="131">
        <v>43091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67</v>
      </c>
      <c r="B230" s="110">
        <v>42600</v>
      </c>
      <c r="C230" s="110"/>
      <c r="D230" s="111" t="s">
        <v>381</v>
      </c>
      <c r="E230" s="112" t="s">
        <v>623</v>
      </c>
      <c r="F230" s="113">
        <v>133.5</v>
      </c>
      <c r="G230" s="113"/>
      <c r="H230" s="114">
        <v>126.5</v>
      </c>
      <c r="I230" s="132">
        <v>178</v>
      </c>
      <c r="J230" s="133" t="s">
        <v>715</v>
      </c>
      <c r="K230" s="134">
        <f t="shared" si="94"/>
        <v>-7</v>
      </c>
      <c r="L230" s="135">
        <f t="shared" si="95"/>
        <v>-5.2434456928838954E-2</v>
      </c>
      <c r="M230" s="136" t="s">
        <v>663</v>
      </c>
      <c r="N230" s="137">
        <v>42615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68</v>
      </c>
      <c r="B231" s="106">
        <v>42613</v>
      </c>
      <c r="C231" s="106"/>
      <c r="D231" s="107" t="s">
        <v>716</v>
      </c>
      <c r="E231" s="108" t="s">
        <v>623</v>
      </c>
      <c r="F231" s="109">
        <v>560</v>
      </c>
      <c r="G231" s="108"/>
      <c r="H231" s="108">
        <v>725</v>
      </c>
      <c r="I231" s="126">
        <v>725</v>
      </c>
      <c r="J231" s="127" t="s">
        <v>625</v>
      </c>
      <c r="K231" s="128">
        <f t="shared" si="94"/>
        <v>165</v>
      </c>
      <c r="L231" s="129">
        <f t="shared" si="95"/>
        <v>0.29464285714285715</v>
      </c>
      <c r="M231" s="130" t="s">
        <v>599</v>
      </c>
      <c r="N231" s="131">
        <v>42456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69</v>
      </c>
      <c r="B232" s="106">
        <v>42614</v>
      </c>
      <c r="C232" s="106"/>
      <c r="D232" s="107" t="s">
        <v>717</v>
      </c>
      <c r="E232" s="108" t="s">
        <v>623</v>
      </c>
      <c r="F232" s="109">
        <v>160.5</v>
      </c>
      <c r="G232" s="108"/>
      <c r="H232" s="108">
        <v>210</v>
      </c>
      <c r="I232" s="126">
        <v>210</v>
      </c>
      <c r="J232" s="127" t="s">
        <v>625</v>
      </c>
      <c r="K232" s="128">
        <f t="shared" si="94"/>
        <v>49.5</v>
      </c>
      <c r="L232" s="129">
        <f t="shared" si="95"/>
        <v>0.30841121495327101</v>
      </c>
      <c r="M232" s="130" t="s">
        <v>599</v>
      </c>
      <c r="N232" s="131">
        <v>42871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70</v>
      </c>
      <c r="B233" s="106">
        <v>42646</v>
      </c>
      <c r="C233" s="106"/>
      <c r="D233" s="148" t="s">
        <v>405</v>
      </c>
      <c r="E233" s="108" t="s">
        <v>623</v>
      </c>
      <c r="F233" s="109">
        <v>430</v>
      </c>
      <c r="G233" s="108"/>
      <c r="H233" s="108">
        <v>596</v>
      </c>
      <c r="I233" s="126">
        <v>575</v>
      </c>
      <c r="J233" s="127" t="s">
        <v>763</v>
      </c>
      <c r="K233" s="128">
        <v>166</v>
      </c>
      <c r="L233" s="129">
        <v>0.38604651162790699</v>
      </c>
      <c r="M233" s="130" t="s">
        <v>599</v>
      </c>
      <c r="N233" s="131">
        <v>42769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71</v>
      </c>
      <c r="B234" s="106">
        <v>42657</v>
      </c>
      <c r="C234" s="106"/>
      <c r="D234" s="107" t="s">
        <v>718</v>
      </c>
      <c r="E234" s="108" t="s">
        <v>623</v>
      </c>
      <c r="F234" s="109">
        <v>280</v>
      </c>
      <c r="G234" s="108"/>
      <c r="H234" s="108">
        <v>345</v>
      </c>
      <c r="I234" s="126">
        <v>345</v>
      </c>
      <c r="J234" s="127" t="s">
        <v>625</v>
      </c>
      <c r="K234" s="128">
        <f t="shared" ref="K234:K239" si="96">H234-F234</f>
        <v>65</v>
      </c>
      <c r="L234" s="129">
        <f>K234/F234</f>
        <v>0.23214285714285715</v>
      </c>
      <c r="M234" s="130" t="s">
        <v>599</v>
      </c>
      <c r="N234" s="131">
        <v>42814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72</v>
      </c>
      <c r="B235" s="106">
        <v>42657</v>
      </c>
      <c r="C235" s="106"/>
      <c r="D235" s="107" t="s">
        <v>719</v>
      </c>
      <c r="E235" s="108" t="s">
        <v>623</v>
      </c>
      <c r="F235" s="109">
        <v>245</v>
      </c>
      <c r="G235" s="108"/>
      <c r="H235" s="108">
        <v>325.5</v>
      </c>
      <c r="I235" s="126">
        <v>330</v>
      </c>
      <c r="J235" s="127" t="s">
        <v>720</v>
      </c>
      <c r="K235" s="128">
        <f t="shared" si="96"/>
        <v>80.5</v>
      </c>
      <c r="L235" s="129">
        <f>K235/F235</f>
        <v>0.32857142857142857</v>
      </c>
      <c r="M235" s="130" t="s">
        <v>599</v>
      </c>
      <c r="N235" s="131">
        <v>42769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73</v>
      </c>
      <c r="B236" s="106">
        <v>42660</v>
      </c>
      <c r="C236" s="106"/>
      <c r="D236" s="107" t="s">
        <v>349</v>
      </c>
      <c r="E236" s="108" t="s">
        <v>623</v>
      </c>
      <c r="F236" s="109">
        <v>125</v>
      </c>
      <c r="G236" s="108"/>
      <c r="H236" s="108">
        <v>160</v>
      </c>
      <c r="I236" s="126">
        <v>160</v>
      </c>
      <c r="J236" s="127" t="s">
        <v>682</v>
      </c>
      <c r="K236" s="128">
        <f t="shared" si="96"/>
        <v>35</v>
      </c>
      <c r="L236" s="129">
        <v>0.28000000000000003</v>
      </c>
      <c r="M236" s="130" t="s">
        <v>599</v>
      </c>
      <c r="N236" s="131">
        <v>42803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74</v>
      </c>
      <c r="B237" s="106">
        <v>42660</v>
      </c>
      <c r="C237" s="106"/>
      <c r="D237" s="107" t="s">
        <v>483</v>
      </c>
      <c r="E237" s="108" t="s">
        <v>623</v>
      </c>
      <c r="F237" s="109">
        <v>114</v>
      </c>
      <c r="G237" s="108"/>
      <c r="H237" s="108">
        <v>145</v>
      </c>
      <c r="I237" s="126">
        <v>145</v>
      </c>
      <c r="J237" s="127" t="s">
        <v>682</v>
      </c>
      <c r="K237" s="128">
        <f t="shared" si="96"/>
        <v>31</v>
      </c>
      <c r="L237" s="129">
        <f>K237/F237</f>
        <v>0.27192982456140352</v>
      </c>
      <c r="M237" s="130" t="s">
        <v>599</v>
      </c>
      <c r="N237" s="131">
        <v>42859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75</v>
      </c>
      <c r="B238" s="106">
        <v>42660</v>
      </c>
      <c r="C238" s="106"/>
      <c r="D238" s="107" t="s">
        <v>721</v>
      </c>
      <c r="E238" s="108" t="s">
        <v>623</v>
      </c>
      <c r="F238" s="109">
        <v>212</v>
      </c>
      <c r="G238" s="108"/>
      <c r="H238" s="108">
        <v>280</v>
      </c>
      <c r="I238" s="126">
        <v>276</v>
      </c>
      <c r="J238" s="127" t="s">
        <v>722</v>
      </c>
      <c r="K238" s="128">
        <f t="shared" si="96"/>
        <v>68</v>
      </c>
      <c r="L238" s="129">
        <f>K238/F238</f>
        <v>0.32075471698113206</v>
      </c>
      <c r="M238" s="130" t="s">
        <v>599</v>
      </c>
      <c r="N238" s="131">
        <v>42858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76</v>
      </c>
      <c r="B239" s="106">
        <v>42678</v>
      </c>
      <c r="C239" s="106"/>
      <c r="D239" s="107" t="s">
        <v>151</v>
      </c>
      <c r="E239" s="108" t="s">
        <v>623</v>
      </c>
      <c r="F239" s="109">
        <v>155</v>
      </c>
      <c r="G239" s="108"/>
      <c r="H239" s="108">
        <v>210</v>
      </c>
      <c r="I239" s="126">
        <v>210</v>
      </c>
      <c r="J239" s="127" t="s">
        <v>723</v>
      </c>
      <c r="K239" s="128">
        <f t="shared" si="96"/>
        <v>55</v>
      </c>
      <c r="L239" s="129">
        <f>K239/F239</f>
        <v>0.35483870967741937</v>
      </c>
      <c r="M239" s="130" t="s">
        <v>599</v>
      </c>
      <c r="N239" s="131">
        <v>42944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77</v>
      </c>
      <c r="B240" s="110">
        <v>42710</v>
      </c>
      <c r="C240" s="110"/>
      <c r="D240" s="111" t="s">
        <v>764</v>
      </c>
      <c r="E240" s="112" t="s">
        <v>623</v>
      </c>
      <c r="F240" s="113">
        <v>150.5</v>
      </c>
      <c r="G240" s="113"/>
      <c r="H240" s="114">
        <v>72.5</v>
      </c>
      <c r="I240" s="132">
        <v>174</v>
      </c>
      <c r="J240" s="133" t="s">
        <v>765</v>
      </c>
      <c r="K240" s="134">
        <v>-78</v>
      </c>
      <c r="L240" s="135">
        <v>-0.51827242524916906</v>
      </c>
      <c r="M240" s="136" t="s">
        <v>663</v>
      </c>
      <c r="N240" s="137">
        <v>43333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78</v>
      </c>
      <c r="B241" s="106">
        <v>42712</v>
      </c>
      <c r="C241" s="106"/>
      <c r="D241" s="107" t="s">
        <v>125</v>
      </c>
      <c r="E241" s="108" t="s">
        <v>623</v>
      </c>
      <c r="F241" s="109">
        <v>380</v>
      </c>
      <c r="G241" s="108"/>
      <c r="H241" s="108">
        <v>478</v>
      </c>
      <c r="I241" s="126">
        <v>468</v>
      </c>
      <c r="J241" s="127" t="s">
        <v>682</v>
      </c>
      <c r="K241" s="128">
        <f>H241-F241</f>
        <v>98</v>
      </c>
      <c r="L241" s="129">
        <f>K241/F241</f>
        <v>0.25789473684210529</v>
      </c>
      <c r="M241" s="130" t="s">
        <v>599</v>
      </c>
      <c r="N241" s="131">
        <v>43025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79</v>
      </c>
      <c r="B242" s="106">
        <v>42734</v>
      </c>
      <c r="C242" s="106"/>
      <c r="D242" s="107" t="s">
        <v>248</v>
      </c>
      <c r="E242" s="108" t="s">
        <v>623</v>
      </c>
      <c r="F242" s="109">
        <v>305</v>
      </c>
      <c r="G242" s="108"/>
      <c r="H242" s="108">
        <v>375</v>
      </c>
      <c r="I242" s="126">
        <v>375</v>
      </c>
      <c r="J242" s="127" t="s">
        <v>682</v>
      </c>
      <c r="K242" s="128">
        <f>H242-F242</f>
        <v>70</v>
      </c>
      <c r="L242" s="129">
        <f>K242/F242</f>
        <v>0.22950819672131148</v>
      </c>
      <c r="M242" s="130" t="s">
        <v>599</v>
      </c>
      <c r="N242" s="131">
        <v>42768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80</v>
      </c>
      <c r="B243" s="106">
        <v>42739</v>
      </c>
      <c r="C243" s="106"/>
      <c r="D243" s="107" t="s">
        <v>351</v>
      </c>
      <c r="E243" s="108" t="s">
        <v>623</v>
      </c>
      <c r="F243" s="109">
        <v>99.5</v>
      </c>
      <c r="G243" s="108"/>
      <c r="H243" s="108">
        <v>158</v>
      </c>
      <c r="I243" s="126">
        <v>158</v>
      </c>
      <c r="J243" s="127" t="s">
        <v>682</v>
      </c>
      <c r="K243" s="128">
        <f>H243-F243</f>
        <v>58.5</v>
      </c>
      <c r="L243" s="129">
        <f>K243/F243</f>
        <v>0.5879396984924623</v>
      </c>
      <c r="M243" s="130" t="s">
        <v>599</v>
      </c>
      <c r="N243" s="131">
        <v>42898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81</v>
      </c>
      <c r="B244" s="106">
        <v>42739</v>
      </c>
      <c r="C244" s="106"/>
      <c r="D244" s="107" t="s">
        <v>351</v>
      </c>
      <c r="E244" s="108" t="s">
        <v>623</v>
      </c>
      <c r="F244" s="109">
        <v>99.5</v>
      </c>
      <c r="G244" s="108"/>
      <c r="H244" s="108">
        <v>158</v>
      </c>
      <c r="I244" s="126">
        <v>158</v>
      </c>
      <c r="J244" s="127" t="s">
        <v>682</v>
      </c>
      <c r="K244" s="128">
        <v>58.5</v>
      </c>
      <c r="L244" s="129">
        <v>0.58793969849246197</v>
      </c>
      <c r="M244" s="130" t="s">
        <v>599</v>
      </c>
      <c r="N244" s="131">
        <v>42898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82</v>
      </c>
      <c r="B245" s="106">
        <v>42786</v>
      </c>
      <c r="C245" s="106"/>
      <c r="D245" s="107" t="s">
        <v>169</v>
      </c>
      <c r="E245" s="108" t="s">
        <v>623</v>
      </c>
      <c r="F245" s="109">
        <v>140.5</v>
      </c>
      <c r="G245" s="108"/>
      <c r="H245" s="108">
        <v>220</v>
      </c>
      <c r="I245" s="126">
        <v>220</v>
      </c>
      <c r="J245" s="127" t="s">
        <v>682</v>
      </c>
      <c r="K245" s="128">
        <f>H245-F245</f>
        <v>79.5</v>
      </c>
      <c r="L245" s="129">
        <f>K245/F245</f>
        <v>0.5658362989323843</v>
      </c>
      <c r="M245" s="130" t="s">
        <v>599</v>
      </c>
      <c r="N245" s="131">
        <v>42864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83</v>
      </c>
      <c r="B246" s="106">
        <v>42786</v>
      </c>
      <c r="C246" s="106"/>
      <c r="D246" s="107" t="s">
        <v>766</v>
      </c>
      <c r="E246" s="108" t="s">
        <v>623</v>
      </c>
      <c r="F246" s="109">
        <v>202.5</v>
      </c>
      <c r="G246" s="108"/>
      <c r="H246" s="108">
        <v>234</v>
      </c>
      <c r="I246" s="126">
        <v>234</v>
      </c>
      <c r="J246" s="127" t="s">
        <v>682</v>
      </c>
      <c r="K246" s="128">
        <v>31.5</v>
      </c>
      <c r="L246" s="129">
        <v>0.155555555555556</v>
      </c>
      <c r="M246" s="130" t="s">
        <v>599</v>
      </c>
      <c r="N246" s="131">
        <v>42836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84</v>
      </c>
      <c r="B247" s="106">
        <v>42818</v>
      </c>
      <c r="C247" s="106"/>
      <c r="D247" s="107" t="s">
        <v>557</v>
      </c>
      <c r="E247" s="108" t="s">
        <v>623</v>
      </c>
      <c r="F247" s="109">
        <v>300.5</v>
      </c>
      <c r="G247" s="108"/>
      <c r="H247" s="108">
        <v>417.5</v>
      </c>
      <c r="I247" s="126">
        <v>420</v>
      </c>
      <c r="J247" s="127" t="s">
        <v>724</v>
      </c>
      <c r="K247" s="128">
        <f>H247-F247</f>
        <v>117</v>
      </c>
      <c r="L247" s="129">
        <f>K247/F247</f>
        <v>0.38935108153078202</v>
      </c>
      <c r="M247" s="130" t="s">
        <v>599</v>
      </c>
      <c r="N247" s="131">
        <v>43070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85</v>
      </c>
      <c r="B248" s="106">
        <v>42818</v>
      </c>
      <c r="C248" s="106"/>
      <c r="D248" s="107" t="s">
        <v>762</v>
      </c>
      <c r="E248" s="108" t="s">
        <v>623</v>
      </c>
      <c r="F248" s="109">
        <v>850</v>
      </c>
      <c r="G248" s="108"/>
      <c r="H248" s="108">
        <v>1042.5</v>
      </c>
      <c r="I248" s="126">
        <v>1023</v>
      </c>
      <c r="J248" s="127" t="s">
        <v>767</v>
      </c>
      <c r="K248" s="128">
        <v>192.5</v>
      </c>
      <c r="L248" s="129">
        <v>0.22647058823529401</v>
      </c>
      <c r="M248" s="130" t="s">
        <v>599</v>
      </c>
      <c r="N248" s="131">
        <v>42830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86</v>
      </c>
      <c r="B249" s="106">
        <v>42830</v>
      </c>
      <c r="C249" s="106"/>
      <c r="D249" s="107" t="s">
        <v>501</v>
      </c>
      <c r="E249" s="108" t="s">
        <v>623</v>
      </c>
      <c r="F249" s="109">
        <v>785</v>
      </c>
      <c r="G249" s="108"/>
      <c r="H249" s="108">
        <v>930</v>
      </c>
      <c r="I249" s="126">
        <v>920</v>
      </c>
      <c r="J249" s="127" t="s">
        <v>725</v>
      </c>
      <c r="K249" s="128">
        <f>H249-F249</f>
        <v>145</v>
      </c>
      <c r="L249" s="129">
        <f>K249/F249</f>
        <v>0.18471337579617833</v>
      </c>
      <c r="M249" s="130" t="s">
        <v>599</v>
      </c>
      <c r="N249" s="131">
        <v>42976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87</v>
      </c>
      <c r="B250" s="110">
        <v>42831</v>
      </c>
      <c r="C250" s="110"/>
      <c r="D250" s="111" t="s">
        <v>768</v>
      </c>
      <c r="E250" s="112" t="s">
        <v>623</v>
      </c>
      <c r="F250" s="113">
        <v>40</v>
      </c>
      <c r="G250" s="113"/>
      <c r="H250" s="114">
        <v>13.1</v>
      </c>
      <c r="I250" s="132">
        <v>60</v>
      </c>
      <c r="J250" s="138" t="s">
        <v>769</v>
      </c>
      <c r="K250" s="134">
        <v>-26.9</v>
      </c>
      <c r="L250" s="135">
        <v>-0.67249999999999999</v>
      </c>
      <c r="M250" s="136" t="s">
        <v>663</v>
      </c>
      <c r="N250" s="137">
        <v>43138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88</v>
      </c>
      <c r="B251" s="106">
        <v>42837</v>
      </c>
      <c r="C251" s="106"/>
      <c r="D251" s="107" t="s">
        <v>88</v>
      </c>
      <c r="E251" s="108" t="s">
        <v>623</v>
      </c>
      <c r="F251" s="109">
        <v>289.5</v>
      </c>
      <c r="G251" s="108"/>
      <c r="H251" s="108">
        <v>354</v>
      </c>
      <c r="I251" s="126">
        <v>360</v>
      </c>
      <c r="J251" s="127" t="s">
        <v>726</v>
      </c>
      <c r="K251" s="128">
        <f t="shared" ref="K251:K259" si="97">H251-F251</f>
        <v>64.5</v>
      </c>
      <c r="L251" s="129">
        <f t="shared" ref="L251:L259" si="98">K251/F251</f>
        <v>0.22279792746113988</v>
      </c>
      <c r="M251" s="130" t="s">
        <v>599</v>
      </c>
      <c r="N251" s="131">
        <v>43040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89</v>
      </c>
      <c r="B252" s="106">
        <v>42845</v>
      </c>
      <c r="C252" s="106"/>
      <c r="D252" s="107" t="s">
        <v>438</v>
      </c>
      <c r="E252" s="108" t="s">
        <v>623</v>
      </c>
      <c r="F252" s="109">
        <v>700</v>
      </c>
      <c r="G252" s="108"/>
      <c r="H252" s="108">
        <v>840</v>
      </c>
      <c r="I252" s="126">
        <v>840</v>
      </c>
      <c r="J252" s="127" t="s">
        <v>727</v>
      </c>
      <c r="K252" s="128">
        <f t="shared" si="97"/>
        <v>140</v>
      </c>
      <c r="L252" s="129">
        <f t="shared" si="98"/>
        <v>0.2</v>
      </c>
      <c r="M252" s="130" t="s">
        <v>599</v>
      </c>
      <c r="N252" s="131">
        <v>42893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90</v>
      </c>
      <c r="B253" s="106">
        <v>42887</v>
      </c>
      <c r="C253" s="106"/>
      <c r="D253" s="148" t="s">
        <v>363</v>
      </c>
      <c r="E253" s="108" t="s">
        <v>623</v>
      </c>
      <c r="F253" s="109">
        <v>130</v>
      </c>
      <c r="G253" s="108"/>
      <c r="H253" s="108">
        <v>144.25</v>
      </c>
      <c r="I253" s="126">
        <v>170</v>
      </c>
      <c r="J253" s="127" t="s">
        <v>728</v>
      </c>
      <c r="K253" s="128">
        <f t="shared" si="97"/>
        <v>14.25</v>
      </c>
      <c r="L253" s="129">
        <f t="shared" si="98"/>
        <v>0.10961538461538461</v>
      </c>
      <c r="M253" s="130" t="s">
        <v>599</v>
      </c>
      <c r="N253" s="131">
        <v>43675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91</v>
      </c>
      <c r="B254" s="106">
        <v>42901</v>
      </c>
      <c r="C254" s="106"/>
      <c r="D254" s="148" t="s">
        <v>729</v>
      </c>
      <c r="E254" s="108" t="s">
        <v>623</v>
      </c>
      <c r="F254" s="109">
        <v>214.5</v>
      </c>
      <c r="G254" s="108"/>
      <c r="H254" s="108">
        <v>262</v>
      </c>
      <c r="I254" s="126">
        <v>262</v>
      </c>
      <c r="J254" s="127" t="s">
        <v>730</v>
      </c>
      <c r="K254" s="128">
        <f t="shared" si="97"/>
        <v>47.5</v>
      </c>
      <c r="L254" s="129">
        <f t="shared" si="98"/>
        <v>0.22144522144522144</v>
      </c>
      <c r="M254" s="130" t="s">
        <v>599</v>
      </c>
      <c r="N254" s="131">
        <v>42977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92</v>
      </c>
      <c r="B255" s="154">
        <v>42933</v>
      </c>
      <c r="C255" s="154"/>
      <c r="D255" s="155" t="s">
        <v>731</v>
      </c>
      <c r="E255" s="156" t="s">
        <v>623</v>
      </c>
      <c r="F255" s="157">
        <v>370</v>
      </c>
      <c r="G255" s="156"/>
      <c r="H255" s="156">
        <v>447.5</v>
      </c>
      <c r="I255" s="178">
        <v>450</v>
      </c>
      <c r="J255" s="231" t="s">
        <v>682</v>
      </c>
      <c r="K255" s="128">
        <f t="shared" si="97"/>
        <v>77.5</v>
      </c>
      <c r="L255" s="180">
        <f t="shared" si="98"/>
        <v>0.20945945945945946</v>
      </c>
      <c r="M255" s="181" t="s">
        <v>599</v>
      </c>
      <c r="N255" s="182">
        <v>43035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93</v>
      </c>
      <c r="B256" s="154">
        <v>42943</v>
      </c>
      <c r="C256" s="154"/>
      <c r="D256" s="155" t="s">
        <v>167</v>
      </c>
      <c r="E256" s="156" t="s">
        <v>623</v>
      </c>
      <c r="F256" s="157">
        <v>657.5</v>
      </c>
      <c r="G256" s="156"/>
      <c r="H256" s="156">
        <v>825</v>
      </c>
      <c r="I256" s="178">
        <v>820</v>
      </c>
      <c r="J256" s="231" t="s">
        <v>682</v>
      </c>
      <c r="K256" s="128">
        <f t="shared" si="97"/>
        <v>167.5</v>
      </c>
      <c r="L256" s="180">
        <f t="shared" si="98"/>
        <v>0.25475285171102663</v>
      </c>
      <c r="M256" s="181" t="s">
        <v>599</v>
      </c>
      <c r="N256" s="182">
        <v>43090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94</v>
      </c>
      <c r="B257" s="106">
        <v>42964</v>
      </c>
      <c r="C257" s="106"/>
      <c r="D257" s="107" t="s">
        <v>368</v>
      </c>
      <c r="E257" s="108" t="s">
        <v>623</v>
      </c>
      <c r="F257" s="109">
        <v>605</v>
      </c>
      <c r="G257" s="108"/>
      <c r="H257" s="108">
        <v>750</v>
      </c>
      <c r="I257" s="126">
        <v>750</v>
      </c>
      <c r="J257" s="127" t="s">
        <v>725</v>
      </c>
      <c r="K257" s="128">
        <f t="shared" si="97"/>
        <v>145</v>
      </c>
      <c r="L257" s="129">
        <f t="shared" si="98"/>
        <v>0.23966942148760331</v>
      </c>
      <c r="M257" s="130" t="s">
        <v>599</v>
      </c>
      <c r="N257" s="131">
        <v>43027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6">
        <v>95</v>
      </c>
      <c r="B258" s="149">
        <v>42979</v>
      </c>
      <c r="C258" s="149"/>
      <c r="D258" s="150" t="s">
        <v>509</v>
      </c>
      <c r="E258" s="151" t="s">
        <v>623</v>
      </c>
      <c r="F258" s="152">
        <v>255</v>
      </c>
      <c r="G258" s="153"/>
      <c r="H258" s="153">
        <v>217.25</v>
      </c>
      <c r="I258" s="153">
        <v>320</v>
      </c>
      <c r="J258" s="175" t="s">
        <v>732</v>
      </c>
      <c r="K258" s="134">
        <f t="shared" si="97"/>
        <v>-37.75</v>
      </c>
      <c r="L258" s="176">
        <f t="shared" si="98"/>
        <v>-0.14803921568627451</v>
      </c>
      <c r="M258" s="136" t="s">
        <v>663</v>
      </c>
      <c r="N258" s="177">
        <v>43661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96</v>
      </c>
      <c r="B259" s="106">
        <v>42997</v>
      </c>
      <c r="C259" s="106"/>
      <c r="D259" s="107" t="s">
        <v>733</v>
      </c>
      <c r="E259" s="108" t="s">
        <v>623</v>
      </c>
      <c r="F259" s="109">
        <v>215</v>
      </c>
      <c r="G259" s="108"/>
      <c r="H259" s="108">
        <v>258</v>
      </c>
      <c r="I259" s="126">
        <v>258</v>
      </c>
      <c r="J259" s="127" t="s">
        <v>682</v>
      </c>
      <c r="K259" s="128">
        <f t="shared" si="97"/>
        <v>43</v>
      </c>
      <c r="L259" s="129">
        <f t="shared" si="98"/>
        <v>0.2</v>
      </c>
      <c r="M259" s="130" t="s">
        <v>599</v>
      </c>
      <c r="N259" s="131">
        <v>43040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97</v>
      </c>
      <c r="B260" s="106">
        <v>42997</v>
      </c>
      <c r="C260" s="106"/>
      <c r="D260" s="107" t="s">
        <v>733</v>
      </c>
      <c r="E260" s="108" t="s">
        <v>623</v>
      </c>
      <c r="F260" s="109">
        <v>215</v>
      </c>
      <c r="G260" s="108"/>
      <c r="H260" s="108">
        <v>258</v>
      </c>
      <c r="I260" s="126">
        <v>258</v>
      </c>
      <c r="J260" s="231" t="s">
        <v>682</v>
      </c>
      <c r="K260" s="128">
        <v>43</v>
      </c>
      <c r="L260" s="129">
        <v>0.2</v>
      </c>
      <c r="M260" s="130" t="s">
        <v>599</v>
      </c>
      <c r="N260" s="131">
        <v>43040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98</v>
      </c>
      <c r="B261" s="207">
        <v>42998</v>
      </c>
      <c r="C261" s="207"/>
      <c r="D261" s="375" t="s">
        <v>2979</v>
      </c>
      <c r="E261" s="208" t="s">
        <v>623</v>
      </c>
      <c r="F261" s="209">
        <v>75</v>
      </c>
      <c r="G261" s="208"/>
      <c r="H261" s="208">
        <v>90</v>
      </c>
      <c r="I261" s="232">
        <v>90</v>
      </c>
      <c r="J261" s="127" t="s">
        <v>734</v>
      </c>
      <c r="K261" s="128">
        <f t="shared" ref="K261:K266" si="99">H261-F261</f>
        <v>15</v>
      </c>
      <c r="L261" s="129">
        <f t="shared" ref="L261:L266" si="100">K261/F261</f>
        <v>0.2</v>
      </c>
      <c r="M261" s="130" t="s">
        <v>599</v>
      </c>
      <c r="N261" s="131">
        <v>43019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99</v>
      </c>
      <c r="B262" s="154">
        <v>43011</v>
      </c>
      <c r="C262" s="154"/>
      <c r="D262" s="155" t="s">
        <v>735</v>
      </c>
      <c r="E262" s="156" t="s">
        <v>623</v>
      </c>
      <c r="F262" s="157">
        <v>315</v>
      </c>
      <c r="G262" s="156"/>
      <c r="H262" s="156">
        <v>392</v>
      </c>
      <c r="I262" s="178">
        <v>384</v>
      </c>
      <c r="J262" s="231" t="s">
        <v>736</v>
      </c>
      <c r="K262" s="128">
        <f t="shared" si="99"/>
        <v>77</v>
      </c>
      <c r="L262" s="180">
        <f t="shared" si="100"/>
        <v>0.24444444444444444</v>
      </c>
      <c r="M262" s="181" t="s">
        <v>599</v>
      </c>
      <c r="N262" s="182">
        <v>43017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100</v>
      </c>
      <c r="B263" s="154">
        <v>43013</v>
      </c>
      <c r="C263" s="154"/>
      <c r="D263" s="155" t="s">
        <v>737</v>
      </c>
      <c r="E263" s="156" t="s">
        <v>623</v>
      </c>
      <c r="F263" s="157">
        <v>145</v>
      </c>
      <c r="G263" s="156"/>
      <c r="H263" s="156">
        <v>179</v>
      </c>
      <c r="I263" s="178">
        <v>180</v>
      </c>
      <c r="J263" s="231" t="s">
        <v>613</v>
      </c>
      <c r="K263" s="128">
        <f t="shared" si="99"/>
        <v>34</v>
      </c>
      <c r="L263" s="180">
        <f t="shared" si="100"/>
        <v>0.23448275862068965</v>
      </c>
      <c r="M263" s="181" t="s">
        <v>599</v>
      </c>
      <c r="N263" s="182">
        <v>43025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101</v>
      </c>
      <c r="B264" s="154">
        <v>43014</v>
      </c>
      <c r="C264" s="154"/>
      <c r="D264" s="155" t="s">
        <v>339</v>
      </c>
      <c r="E264" s="156" t="s">
        <v>623</v>
      </c>
      <c r="F264" s="157">
        <v>256</v>
      </c>
      <c r="G264" s="156"/>
      <c r="H264" s="156">
        <v>323</v>
      </c>
      <c r="I264" s="178">
        <v>320</v>
      </c>
      <c r="J264" s="231" t="s">
        <v>682</v>
      </c>
      <c r="K264" s="128">
        <f t="shared" si="99"/>
        <v>67</v>
      </c>
      <c r="L264" s="180">
        <f t="shared" si="100"/>
        <v>0.26171875</v>
      </c>
      <c r="M264" s="181" t="s">
        <v>599</v>
      </c>
      <c r="N264" s="182">
        <v>43067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102</v>
      </c>
      <c r="B265" s="154">
        <v>43017</v>
      </c>
      <c r="C265" s="154"/>
      <c r="D265" s="155" t="s">
        <v>360</v>
      </c>
      <c r="E265" s="156" t="s">
        <v>623</v>
      </c>
      <c r="F265" s="157">
        <v>137.5</v>
      </c>
      <c r="G265" s="156"/>
      <c r="H265" s="156">
        <v>184</v>
      </c>
      <c r="I265" s="178">
        <v>183</v>
      </c>
      <c r="J265" s="179" t="s">
        <v>738</v>
      </c>
      <c r="K265" s="128">
        <f t="shared" si="99"/>
        <v>46.5</v>
      </c>
      <c r="L265" s="180">
        <f t="shared" si="100"/>
        <v>0.33818181818181819</v>
      </c>
      <c r="M265" s="181" t="s">
        <v>599</v>
      </c>
      <c r="N265" s="182">
        <v>43108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103</v>
      </c>
      <c r="B266" s="154">
        <v>43018</v>
      </c>
      <c r="C266" s="154"/>
      <c r="D266" s="155" t="s">
        <v>739</v>
      </c>
      <c r="E266" s="156" t="s">
        <v>623</v>
      </c>
      <c r="F266" s="157">
        <v>125.5</v>
      </c>
      <c r="G266" s="156"/>
      <c r="H266" s="156">
        <v>158</v>
      </c>
      <c r="I266" s="178">
        <v>155</v>
      </c>
      <c r="J266" s="179" t="s">
        <v>740</v>
      </c>
      <c r="K266" s="128">
        <f t="shared" si="99"/>
        <v>32.5</v>
      </c>
      <c r="L266" s="180">
        <f t="shared" si="100"/>
        <v>0.25896414342629481</v>
      </c>
      <c r="M266" s="181" t="s">
        <v>599</v>
      </c>
      <c r="N266" s="182">
        <v>43067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104</v>
      </c>
      <c r="B267" s="154">
        <v>43018</v>
      </c>
      <c r="C267" s="154"/>
      <c r="D267" s="155" t="s">
        <v>770</v>
      </c>
      <c r="E267" s="156" t="s">
        <v>623</v>
      </c>
      <c r="F267" s="157">
        <v>895</v>
      </c>
      <c r="G267" s="156"/>
      <c r="H267" s="156">
        <v>1122.5</v>
      </c>
      <c r="I267" s="178">
        <v>1078</v>
      </c>
      <c r="J267" s="179" t="s">
        <v>771</v>
      </c>
      <c r="K267" s="128">
        <v>227.5</v>
      </c>
      <c r="L267" s="180">
        <v>0.25418994413407803</v>
      </c>
      <c r="M267" s="181" t="s">
        <v>599</v>
      </c>
      <c r="N267" s="182">
        <v>43117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105</v>
      </c>
      <c r="B268" s="154">
        <v>43020</v>
      </c>
      <c r="C268" s="154"/>
      <c r="D268" s="155" t="s">
        <v>347</v>
      </c>
      <c r="E268" s="156" t="s">
        <v>623</v>
      </c>
      <c r="F268" s="157">
        <v>525</v>
      </c>
      <c r="G268" s="156"/>
      <c r="H268" s="156">
        <v>629</v>
      </c>
      <c r="I268" s="178">
        <v>629</v>
      </c>
      <c r="J268" s="231" t="s">
        <v>682</v>
      </c>
      <c r="K268" s="128">
        <v>104</v>
      </c>
      <c r="L268" s="180">
        <v>0.19809523809523799</v>
      </c>
      <c r="M268" s="181" t="s">
        <v>599</v>
      </c>
      <c r="N268" s="182">
        <v>43119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5">
        <v>106</v>
      </c>
      <c r="B269" s="154">
        <v>43046</v>
      </c>
      <c r="C269" s="154"/>
      <c r="D269" s="155" t="s">
        <v>393</v>
      </c>
      <c r="E269" s="156" t="s">
        <v>623</v>
      </c>
      <c r="F269" s="157">
        <v>740</v>
      </c>
      <c r="G269" s="156"/>
      <c r="H269" s="156">
        <v>892.5</v>
      </c>
      <c r="I269" s="178">
        <v>900</v>
      </c>
      <c r="J269" s="179" t="s">
        <v>741</v>
      </c>
      <c r="K269" s="128">
        <f>H269-F269</f>
        <v>152.5</v>
      </c>
      <c r="L269" s="180">
        <f>K269/F269</f>
        <v>0.20608108108108109</v>
      </c>
      <c r="M269" s="181" t="s">
        <v>599</v>
      </c>
      <c r="N269" s="182">
        <v>43052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107</v>
      </c>
      <c r="B270" s="106">
        <v>43073</v>
      </c>
      <c r="C270" s="106"/>
      <c r="D270" s="107" t="s">
        <v>742</v>
      </c>
      <c r="E270" s="108" t="s">
        <v>623</v>
      </c>
      <c r="F270" s="109">
        <v>118.5</v>
      </c>
      <c r="G270" s="108"/>
      <c r="H270" s="108">
        <v>143.5</v>
      </c>
      <c r="I270" s="126">
        <v>145</v>
      </c>
      <c r="J270" s="141" t="s">
        <v>743</v>
      </c>
      <c r="K270" s="128">
        <f>H270-F270</f>
        <v>25</v>
      </c>
      <c r="L270" s="129">
        <f>K270/F270</f>
        <v>0.2109704641350211</v>
      </c>
      <c r="M270" s="130" t="s">
        <v>599</v>
      </c>
      <c r="N270" s="131">
        <v>43097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108</v>
      </c>
      <c r="B271" s="110">
        <v>43090</v>
      </c>
      <c r="C271" s="110"/>
      <c r="D271" s="158" t="s">
        <v>443</v>
      </c>
      <c r="E271" s="112" t="s">
        <v>623</v>
      </c>
      <c r="F271" s="113">
        <v>715</v>
      </c>
      <c r="G271" s="113"/>
      <c r="H271" s="114">
        <v>500</v>
      </c>
      <c r="I271" s="132">
        <v>872</v>
      </c>
      <c r="J271" s="138" t="s">
        <v>744</v>
      </c>
      <c r="K271" s="134">
        <f>H271-F271</f>
        <v>-215</v>
      </c>
      <c r="L271" s="135">
        <f>K271/F271</f>
        <v>-0.30069930069930068</v>
      </c>
      <c r="M271" s="136" t="s">
        <v>663</v>
      </c>
      <c r="N271" s="137">
        <v>43670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109</v>
      </c>
      <c r="B272" s="106">
        <v>43098</v>
      </c>
      <c r="C272" s="106"/>
      <c r="D272" s="107" t="s">
        <v>735</v>
      </c>
      <c r="E272" s="108" t="s">
        <v>623</v>
      </c>
      <c r="F272" s="109">
        <v>435</v>
      </c>
      <c r="G272" s="108"/>
      <c r="H272" s="108">
        <v>542.5</v>
      </c>
      <c r="I272" s="126">
        <v>539</v>
      </c>
      <c r="J272" s="141" t="s">
        <v>682</v>
      </c>
      <c r="K272" s="128">
        <v>107.5</v>
      </c>
      <c r="L272" s="129">
        <v>0.247126436781609</v>
      </c>
      <c r="M272" s="130" t="s">
        <v>599</v>
      </c>
      <c r="N272" s="131">
        <v>43206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110</v>
      </c>
      <c r="B273" s="106">
        <v>43098</v>
      </c>
      <c r="C273" s="106"/>
      <c r="D273" s="107" t="s">
        <v>571</v>
      </c>
      <c r="E273" s="108" t="s">
        <v>623</v>
      </c>
      <c r="F273" s="109">
        <v>885</v>
      </c>
      <c r="G273" s="108"/>
      <c r="H273" s="108">
        <v>1090</v>
      </c>
      <c r="I273" s="126">
        <v>1084</v>
      </c>
      <c r="J273" s="141" t="s">
        <v>682</v>
      </c>
      <c r="K273" s="128">
        <v>205</v>
      </c>
      <c r="L273" s="129">
        <v>0.23163841807909599</v>
      </c>
      <c r="M273" s="130" t="s">
        <v>599</v>
      </c>
      <c r="N273" s="131">
        <v>43213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7">
        <v>111</v>
      </c>
      <c r="B274" s="348">
        <v>43192</v>
      </c>
      <c r="C274" s="348"/>
      <c r="D274" s="116" t="s">
        <v>752</v>
      </c>
      <c r="E274" s="351" t="s">
        <v>623</v>
      </c>
      <c r="F274" s="354">
        <v>478.5</v>
      </c>
      <c r="G274" s="351"/>
      <c r="H274" s="351">
        <v>442</v>
      </c>
      <c r="I274" s="357">
        <v>613</v>
      </c>
      <c r="J274" s="384" t="s">
        <v>3403</v>
      </c>
      <c r="K274" s="134">
        <f>H274-F274</f>
        <v>-36.5</v>
      </c>
      <c r="L274" s="135">
        <f>K274/F274</f>
        <v>-7.6280041797283177E-2</v>
      </c>
      <c r="M274" s="136" t="s">
        <v>663</v>
      </c>
      <c r="N274" s="137">
        <v>43762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112</v>
      </c>
      <c r="B275" s="110">
        <v>43194</v>
      </c>
      <c r="C275" s="110"/>
      <c r="D275" s="374" t="s">
        <v>2978</v>
      </c>
      <c r="E275" s="112" t="s">
        <v>623</v>
      </c>
      <c r="F275" s="113">
        <f>141.5-7.3</f>
        <v>134.19999999999999</v>
      </c>
      <c r="G275" s="113"/>
      <c r="H275" s="114">
        <v>77</v>
      </c>
      <c r="I275" s="132">
        <v>180</v>
      </c>
      <c r="J275" s="384" t="s">
        <v>3402</v>
      </c>
      <c r="K275" s="134">
        <f>H275-F275</f>
        <v>-57.199999999999989</v>
      </c>
      <c r="L275" s="135">
        <f>K275/F275</f>
        <v>-0.42622950819672129</v>
      </c>
      <c r="M275" s="136" t="s">
        <v>663</v>
      </c>
      <c r="N275" s="137">
        <v>43522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113</v>
      </c>
      <c r="B276" s="110">
        <v>43209</v>
      </c>
      <c r="C276" s="110"/>
      <c r="D276" s="111" t="s">
        <v>745</v>
      </c>
      <c r="E276" s="112" t="s">
        <v>623</v>
      </c>
      <c r="F276" s="113">
        <v>430</v>
      </c>
      <c r="G276" s="113"/>
      <c r="H276" s="114">
        <v>220</v>
      </c>
      <c r="I276" s="132">
        <v>537</v>
      </c>
      <c r="J276" s="138" t="s">
        <v>746</v>
      </c>
      <c r="K276" s="134">
        <f>H276-F276</f>
        <v>-210</v>
      </c>
      <c r="L276" s="135">
        <f>K276/F276</f>
        <v>-0.48837209302325579</v>
      </c>
      <c r="M276" s="136" t="s">
        <v>663</v>
      </c>
      <c r="N276" s="137">
        <v>43252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8">
        <v>114</v>
      </c>
      <c r="B277" s="159">
        <v>43220</v>
      </c>
      <c r="C277" s="159"/>
      <c r="D277" s="160" t="s">
        <v>394</v>
      </c>
      <c r="E277" s="161" t="s">
        <v>623</v>
      </c>
      <c r="F277" s="163">
        <v>153.5</v>
      </c>
      <c r="G277" s="163"/>
      <c r="H277" s="163">
        <v>196</v>
      </c>
      <c r="I277" s="163">
        <v>196</v>
      </c>
      <c r="J277" s="359" t="s">
        <v>3494</v>
      </c>
      <c r="K277" s="183">
        <f>H277-F277</f>
        <v>42.5</v>
      </c>
      <c r="L277" s="184">
        <f>K277/F277</f>
        <v>0.27687296416938112</v>
      </c>
      <c r="M277" s="162" t="s">
        <v>599</v>
      </c>
      <c r="N277" s="185">
        <v>43605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115</v>
      </c>
      <c r="B278" s="110">
        <v>43306</v>
      </c>
      <c r="C278" s="110"/>
      <c r="D278" s="111" t="s">
        <v>768</v>
      </c>
      <c r="E278" s="112" t="s">
        <v>623</v>
      </c>
      <c r="F278" s="113">
        <v>27.5</v>
      </c>
      <c r="G278" s="113"/>
      <c r="H278" s="114">
        <v>13.1</v>
      </c>
      <c r="I278" s="132">
        <v>60</v>
      </c>
      <c r="J278" s="138" t="s">
        <v>772</v>
      </c>
      <c r="K278" s="134">
        <v>-14.4</v>
      </c>
      <c r="L278" s="135">
        <v>-0.52363636363636401</v>
      </c>
      <c r="M278" s="136" t="s">
        <v>663</v>
      </c>
      <c r="N278" s="137">
        <v>43138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7">
        <v>116</v>
      </c>
      <c r="B279" s="348">
        <v>43318</v>
      </c>
      <c r="C279" s="348"/>
      <c r="D279" s="116" t="s">
        <v>747</v>
      </c>
      <c r="E279" s="351" t="s">
        <v>623</v>
      </c>
      <c r="F279" s="351">
        <v>148.5</v>
      </c>
      <c r="G279" s="351"/>
      <c r="H279" s="351">
        <v>102</v>
      </c>
      <c r="I279" s="357">
        <v>182</v>
      </c>
      <c r="J279" s="138" t="s">
        <v>3493</v>
      </c>
      <c r="K279" s="134">
        <f>H279-F279</f>
        <v>-46.5</v>
      </c>
      <c r="L279" s="135">
        <f>K279/F279</f>
        <v>-0.31313131313131315</v>
      </c>
      <c r="M279" s="136" t="s">
        <v>663</v>
      </c>
      <c r="N279" s="137">
        <v>43661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117</v>
      </c>
      <c r="B280" s="106">
        <v>43335</v>
      </c>
      <c r="C280" s="106"/>
      <c r="D280" s="107" t="s">
        <v>773</v>
      </c>
      <c r="E280" s="108" t="s">
        <v>623</v>
      </c>
      <c r="F280" s="156">
        <v>285</v>
      </c>
      <c r="G280" s="108"/>
      <c r="H280" s="108">
        <v>355</v>
      </c>
      <c r="I280" s="126">
        <v>364</v>
      </c>
      <c r="J280" s="141" t="s">
        <v>774</v>
      </c>
      <c r="K280" s="128">
        <v>70</v>
      </c>
      <c r="L280" s="129">
        <v>0.24561403508771901</v>
      </c>
      <c r="M280" s="130" t="s">
        <v>599</v>
      </c>
      <c r="N280" s="131">
        <v>43455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118</v>
      </c>
      <c r="B281" s="106">
        <v>43341</v>
      </c>
      <c r="C281" s="106"/>
      <c r="D281" s="107" t="s">
        <v>384</v>
      </c>
      <c r="E281" s="108" t="s">
        <v>623</v>
      </c>
      <c r="F281" s="156">
        <v>525</v>
      </c>
      <c r="G281" s="108"/>
      <c r="H281" s="108">
        <v>585</v>
      </c>
      <c r="I281" s="126">
        <v>635</v>
      </c>
      <c r="J281" s="141" t="s">
        <v>748</v>
      </c>
      <c r="K281" s="128">
        <f t="shared" ref="K281:K293" si="101">H281-F281</f>
        <v>60</v>
      </c>
      <c r="L281" s="129">
        <f t="shared" ref="L281:L293" si="102">K281/F281</f>
        <v>0.11428571428571428</v>
      </c>
      <c r="M281" s="130" t="s">
        <v>599</v>
      </c>
      <c r="N281" s="131">
        <v>43662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3">
        <v>119</v>
      </c>
      <c r="B282" s="106">
        <v>43395</v>
      </c>
      <c r="C282" s="106"/>
      <c r="D282" s="107" t="s">
        <v>368</v>
      </c>
      <c r="E282" s="108" t="s">
        <v>623</v>
      </c>
      <c r="F282" s="156">
        <v>475</v>
      </c>
      <c r="G282" s="108"/>
      <c r="H282" s="108">
        <v>574</v>
      </c>
      <c r="I282" s="126">
        <v>570</v>
      </c>
      <c r="J282" s="141" t="s">
        <v>682</v>
      </c>
      <c r="K282" s="128">
        <f t="shared" si="101"/>
        <v>99</v>
      </c>
      <c r="L282" s="129">
        <f t="shared" si="102"/>
        <v>0.20842105263157895</v>
      </c>
      <c r="M282" s="130" t="s">
        <v>599</v>
      </c>
      <c r="N282" s="131">
        <v>43403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120</v>
      </c>
      <c r="B283" s="154">
        <v>43397</v>
      </c>
      <c r="C283" s="154"/>
      <c r="D283" s="413" t="s">
        <v>391</v>
      </c>
      <c r="E283" s="156" t="s">
        <v>623</v>
      </c>
      <c r="F283" s="156">
        <v>707.5</v>
      </c>
      <c r="G283" s="156"/>
      <c r="H283" s="156">
        <v>872</v>
      </c>
      <c r="I283" s="178">
        <v>872</v>
      </c>
      <c r="J283" s="179" t="s">
        <v>682</v>
      </c>
      <c r="K283" s="128">
        <f t="shared" si="101"/>
        <v>164.5</v>
      </c>
      <c r="L283" s="180">
        <f t="shared" si="102"/>
        <v>0.23250883392226149</v>
      </c>
      <c r="M283" s="181" t="s">
        <v>599</v>
      </c>
      <c r="N283" s="182">
        <v>43482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121</v>
      </c>
      <c r="B284" s="154">
        <v>43398</v>
      </c>
      <c r="C284" s="154"/>
      <c r="D284" s="413" t="s">
        <v>348</v>
      </c>
      <c r="E284" s="156" t="s">
        <v>623</v>
      </c>
      <c r="F284" s="156">
        <v>162</v>
      </c>
      <c r="G284" s="156"/>
      <c r="H284" s="156">
        <v>204</v>
      </c>
      <c r="I284" s="178">
        <v>209</v>
      </c>
      <c r="J284" s="179" t="s">
        <v>3492</v>
      </c>
      <c r="K284" s="128">
        <f t="shared" si="101"/>
        <v>42</v>
      </c>
      <c r="L284" s="180">
        <f t="shared" si="102"/>
        <v>0.25925925925925924</v>
      </c>
      <c r="M284" s="181" t="s">
        <v>599</v>
      </c>
      <c r="N284" s="182">
        <v>43539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122</v>
      </c>
      <c r="B285" s="207">
        <v>43399</v>
      </c>
      <c r="C285" s="207"/>
      <c r="D285" s="155" t="s">
        <v>495</v>
      </c>
      <c r="E285" s="208" t="s">
        <v>623</v>
      </c>
      <c r="F285" s="208">
        <v>240</v>
      </c>
      <c r="G285" s="208"/>
      <c r="H285" s="208">
        <v>297</v>
      </c>
      <c r="I285" s="232">
        <v>297</v>
      </c>
      <c r="J285" s="179" t="s">
        <v>682</v>
      </c>
      <c r="K285" s="233">
        <f t="shared" si="101"/>
        <v>57</v>
      </c>
      <c r="L285" s="234">
        <f t="shared" si="102"/>
        <v>0.23749999999999999</v>
      </c>
      <c r="M285" s="235" t="s">
        <v>599</v>
      </c>
      <c r="N285" s="236">
        <v>43417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3">
        <v>123</v>
      </c>
      <c r="B286" s="106">
        <v>43439</v>
      </c>
      <c r="C286" s="106"/>
      <c r="D286" s="148" t="s">
        <v>749</v>
      </c>
      <c r="E286" s="108" t="s">
        <v>623</v>
      </c>
      <c r="F286" s="108">
        <v>202.5</v>
      </c>
      <c r="G286" s="108"/>
      <c r="H286" s="108">
        <v>255</v>
      </c>
      <c r="I286" s="126">
        <v>252</v>
      </c>
      <c r="J286" s="141" t="s">
        <v>682</v>
      </c>
      <c r="K286" s="128">
        <f t="shared" si="101"/>
        <v>52.5</v>
      </c>
      <c r="L286" s="129">
        <f t="shared" si="102"/>
        <v>0.25925925925925924</v>
      </c>
      <c r="M286" s="130" t="s">
        <v>599</v>
      </c>
      <c r="N286" s="131">
        <v>43542</v>
      </c>
      <c r="O286" s="57"/>
      <c r="P286" s="16"/>
      <c r="Q286" s="16"/>
      <c r="R286" s="94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6">
        <v>124</v>
      </c>
      <c r="B287" s="207">
        <v>43465</v>
      </c>
      <c r="C287" s="106"/>
      <c r="D287" s="413" t="s">
        <v>423</v>
      </c>
      <c r="E287" s="208" t="s">
        <v>623</v>
      </c>
      <c r="F287" s="208">
        <v>710</v>
      </c>
      <c r="G287" s="208"/>
      <c r="H287" s="208">
        <v>866</v>
      </c>
      <c r="I287" s="232">
        <v>866</v>
      </c>
      <c r="J287" s="179" t="s">
        <v>682</v>
      </c>
      <c r="K287" s="128">
        <f t="shared" si="101"/>
        <v>156</v>
      </c>
      <c r="L287" s="129">
        <f t="shared" si="102"/>
        <v>0.21971830985915494</v>
      </c>
      <c r="M287" s="130" t="s">
        <v>599</v>
      </c>
      <c r="N287" s="362">
        <v>43553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125</v>
      </c>
      <c r="B288" s="207">
        <v>43522</v>
      </c>
      <c r="C288" s="207"/>
      <c r="D288" s="413" t="s">
        <v>141</v>
      </c>
      <c r="E288" s="208" t="s">
        <v>623</v>
      </c>
      <c r="F288" s="208">
        <v>337.25</v>
      </c>
      <c r="G288" s="208"/>
      <c r="H288" s="208">
        <v>398.5</v>
      </c>
      <c r="I288" s="232">
        <v>411</v>
      </c>
      <c r="J288" s="141" t="s">
        <v>3491</v>
      </c>
      <c r="K288" s="128">
        <f t="shared" si="101"/>
        <v>61.25</v>
      </c>
      <c r="L288" s="129">
        <f t="shared" si="102"/>
        <v>0.1816160118606375</v>
      </c>
      <c r="M288" s="130" t="s">
        <v>599</v>
      </c>
      <c r="N288" s="362">
        <v>43760</v>
      </c>
      <c r="O288" s="57"/>
      <c r="P288" s="16"/>
      <c r="Q288" s="16"/>
      <c r="R288" s="94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9">
        <v>126</v>
      </c>
      <c r="B289" s="164">
        <v>43559</v>
      </c>
      <c r="C289" s="164"/>
      <c r="D289" s="165" t="s">
        <v>410</v>
      </c>
      <c r="E289" s="166" t="s">
        <v>623</v>
      </c>
      <c r="F289" s="166">
        <v>130</v>
      </c>
      <c r="G289" s="166"/>
      <c r="H289" s="166">
        <v>65</v>
      </c>
      <c r="I289" s="186">
        <v>158</v>
      </c>
      <c r="J289" s="138" t="s">
        <v>750</v>
      </c>
      <c r="K289" s="134">
        <f t="shared" si="101"/>
        <v>-65</v>
      </c>
      <c r="L289" s="135">
        <f t="shared" si="102"/>
        <v>-0.5</v>
      </c>
      <c r="M289" s="136" t="s">
        <v>663</v>
      </c>
      <c r="N289" s="137">
        <v>43726</v>
      </c>
      <c r="O289" s="57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0">
        <v>127</v>
      </c>
      <c r="B290" s="187">
        <v>43017</v>
      </c>
      <c r="C290" s="187"/>
      <c r="D290" s="188" t="s">
        <v>169</v>
      </c>
      <c r="E290" s="189" t="s">
        <v>623</v>
      </c>
      <c r="F290" s="190">
        <v>141.5</v>
      </c>
      <c r="G290" s="191"/>
      <c r="H290" s="191">
        <v>183.5</v>
      </c>
      <c r="I290" s="191">
        <v>210</v>
      </c>
      <c r="J290" s="218" t="s">
        <v>3440</v>
      </c>
      <c r="K290" s="219">
        <f t="shared" si="101"/>
        <v>42</v>
      </c>
      <c r="L290" s="220">
        <f t="shared" si="102"/>
        <v>0.29681978798586572</v>
      </c>
      <c r="M290" s="190" t="s">
        <v>599</v>
      </c>
      <c r="N290" s="221">
        <v>43042</v>
      </c>
      <c r="O290" s="57"/>
      <c r="P290" s="16"/>
      <c r="Q290" s="16"/>
      <c r="R290" s="94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9">
        <v>128</v>
      </c>
      <c r="B291" s="164">
        <v>43074</v>
      </c>
      <c r="C291" s="164"/>
      <c r="D291" s="165" t="s">
        <v>303</v>
      </c>
      <c r="E291" s="166" t="s">
        <v>623</v>
      </c>
      <c r="F291" s="167">
        <v>172</v>
      </c>
      <c r="G291" s="166"/>
      <c r="H291" s="166">
        <v>155.25</v>
      </c>
      <c r="I291" s="186">
        <v>230</v>
      </c>
      <c r="J291" s="384" t="s">
        <v>3400</v>
      </c>
      <c r="K291" s="134">
        <f t="shared" ref="K291" si="103">H291-F291</f>
        <v>-16.75</v>
      </c>
      <c r="L291" s="135">
        <f t="shared" ref="L291" si="104">K291/F291</f>
        <v>-9.7383720930232565E-2</v>
      </c>
      <c r="M291" s="136" t="s">
        <v>663</v>
      </c>
      <c r="N291" s="137">
        <v>43787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0">
        <v>129</v>
      </c>
      <c r="B292" s="187">
        <v>43398</v>
      </c>
      <c r="C292" s="187"/>
      <c r="D292" s="188" t="s">
        <v>104</v>
      </c>
      <c r="E292" s="189" t="s">
        <v>623</v>
      </c>
      <c r="F292" s="191">
        <v>698.5</v>
      </c>
      <c r="G292" s="191"/>
      <c r="H292" s="191">
        <v>850</v>
      </c>
      <c r="I292" s="191">
        <v>890</v>
      </c>
      <c r="J292" s="222" t="s">
        <v>3488</v>
      </c>
      <c r="K292" s="219">
        <f t="shared" si="101"/>
        <v>151.5</v>
      </c>
      <c r="L292" s="220">
        <f t="shared" si="102"/>
        <v>0.21689334287759485</v>
      </c>
      <c r="M292" s="190" t="s">
        <v>599</v>
      </c>
      <c r="N292" s="221">
        <v>43453</v>
      </c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130</v>
      </c>
      <c r="B293" s="159">
        <v>42877</v>
      </c>
      <c r="C293" s="159"/>
      <c r="D293" s="160" t="s">
        <v>383</v>
      </c>
      <c r="E293" s="161" t="s">
        <v>623</v>
      </c>
      <c r="F293" s="162">
        <v>127.6</v>
      </c>
      <c r="G293" s="163"/>
      <c r="H293" s="163">
        <v>138</v>
      </c>
      <c r="I293" s="163">
        <v>190</v>
      </c>
      <c r="J293" s="385" t="s">
        <v>3404</v>
      </c>
      <c r="K293" s="183">
        <f t="shared" si="101"/>
        <v>10.400000000000006</v>
      </c>
      <c r="L293" s="184">
        <f t="shared" si="102"/>
        <v>8.1504702194357417E-2</v>
      </c>
      <c r="M293" s="162" t="s">
        <v>599</v>
      </c>
      <c r="N293" s="185">
        <v>43774</v>
      </c>
      <c r="O293" s="57"/>
      <c r="P293" s="16"/>
      <c r="Q293" s="16"/>
      <c r="R293" s="94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1">
        <v>131</v>
      </c>
      <c r="B294" s="195">
        <v>43158</v>
      </c>
      <c r="C294" s="195"/>
      <c r="D294" s="192" t="s">
        <v>754</v>
      </c>
      <c r="E294" s="196" t="s">
        <v>623</v>
      </c>
      <c r="F294" s="197">
        <v>317</v>
      </c>
      <c r="G294" s="196"/>
      <c r="H294" s="196"/>
      <c r="I294" s="225">
        <v>398</v>
      </c>
      <c r="J294" s="238" t="s">
        <v>601</v>
      </c>
      <c r="K294" s="194"/>
      <c r="L294" s="193"/>
      <c r="M294" s="224" t="s">
        <v>601</v>
      </c>
      <c r="N294" s="223"/>
      <c r="O294" s="57"/>
      <c r="P294" s="16"/>
      <c r="Q294" s="16"/>
      <c r="R294" s="342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69">
        <v>132</v>
      </c>
      <c r="B295" s="164">
        <v>43164</v>
      </c>
      <c r="C295" s="164"/>
      <c r="D295" s="165" t="s">
        <v>135</v>
      </c>
      <c r="E295" s="166" t="s">
        <v>623</v>
      </c>
      <c r="F295" s="167">
        <f>510-14.4</f>
        <v>495.6</v>
      </c>
      <c r="G295" s="166"/>
      <c r="H295" s="166">
        <v>350</v>
      </c>
      <c r="I295" s="186">
        <v>672</v>
      </c>
      <c r="J295" s="384" t="s">
        <v>3461</v>
      </c>
      <c r="K295" s="134">
        <f t="shared" ref="K295" si="105">H295-F295</f>
        <v>-145.60000000000002</v>
      </c>
      <c r="L295" s="135">
        <f t="shared" ref="L295" si="106">K295/F295</f>
        <v>-0.29378531073446329</v>
      </c>
      <c r="M295" s="136" t="s">
        <v>663</v>
      </c>
      <c r="N295" s="137">
        <v>43887</v>
      </c>
      <c r="O295" s="57"/>
      <c r="P295" s="16"/>
      <c r="Q295" s="16"/>
      <c r="R295" s="17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69">
        <v>133</v>
      </c>
      <c r="B296" s="164">
        <v>43237</v>
      </c>
      <c r="C296" s="164"/>
      <c r="D296" s="165" t="s">
        <v>489</v>
      </c>
      <c r="E296" s="166" t="s">
        <v>623</v>
      </c>
      <c r="F296" s="167">
        <v>230.3</v>
      </c>
      <c r="G296" s="166"/>
      <c r="H296" s="166">
        <v>102.5</v>
      </c>
      <c r="I296" s="186">
        <v>348</v>
      </c>
      <c r="J296" s="384" t="s">
        <v>3482</v>
      </c>
      <c r="K296" s="134">
        <f t="shared" ref="K296" si="107">H296-F296</f>
        <v>-127.80000000000001</v>
      </c>
      <c r="L296" s="135">
        <f t="shared" ref="L296" si="108">K296/F296</f>
        <v>-0.55492835432045162</v>
      </c>
      <c r="M296" s="136" t="s">
        <v>663</v>
      </c>
      <c r="N296" s="137">
        <v>43896</v>
      </c>
      <c r="O296" s="57"/>
      <c r="P296" s="16"/>
      <c r="Q296" s="16"/>
      <c r="R296" s="344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5">
        <v>134</v>
      </c>
      <c r="B297" s="198">
        <v>43258</v>
      </c>
      <c r="C297" s="198"/>
      <c r="D297" s="201" t="s">
        <v>449</v>
      </c>
      <c r="E297" s="199" t="s">
        <v>623</v>
      </c>
      <c r="F297" s="197">
        <f>342.5-5.1</f>
        <v>337.4</v>
      </c>
      <c r="G297" s="199"/>
      <c r="H297" s="199"/>
      <c r="I297" s="226">
        <v>439</v>
      </c>
      <c r="J297" s="238" t="s">
        <v>601</v>
      </c>
      <c r="K297" s="228"/>
      <c r="L297" s="229"/>
      <c r="M297" s="227" t="s">
        <v>601</v>
      </c>
      <c r="N297" s="230"/>
      <c r="O297" s="57"/>
      <c r="P297" s="16"/>
      <c r="Q297" s="16"/>
      <c r="R297" s="342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5">
        <v>135</v>
      </c>
      <c r="B298" s="198">
        <v>43285</v>
      </c>
      <c r="C298" s="198"/>
      <c r="D298" s="202" t="s">
        <v>49</v>
      </c>
      <c r="E298" s="199" t="s">
        <v>623</v>
      </c>
      <c r="F298" s="197">
        <f>127.5-5.53</f>
        <v>121.97</v>
      </c>
      <c r="G298" s="199"/>
      <c r="H298" s="199"/>
      <c r="I298" s="226">
        <v>170</v>
      </c>
      <c r="J298" s="238" t="s">
        <v>601</v>
      </c>
      <c r="K298" s="228"/>
      <c r="L298" s="229"/>
      <c r="M298" s="227" t="s">
        <v>601</v>
      </c>
      <c r="N298" s="230"/>
      <c r="O298" s="57"/>
      <c r="P298" s="16"/>
      <c r="Q298" s="16"/>
      <c r="R298" s="17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9">
        <v>136</v>
      </c>
      <c r="B299" s="164">
        <v>43294</v>
      </c>
      <c r="C299" s="164"/>
      <c r="D299" s="165" t="s">
        <v>243</v>
      </c>
      <c r="E299" s="166" t="s">
        <v>623</v>
      </c>
      <c r="F299" s="167">
        <v>46.5</v>
      </c>
      <c r="G299" s="166"/>
      <c r="H299" s="166">
        <v>17</v>
      </c>
      <c r="I299" s="186">
        <v>59</v>
      </c>
      <c r="J299" s="384" t="s">
        <v>3460</v>
      </c>
      <c r="K299" s="134">
        <f t="shared" ref="K299" si="109">H299-F299</f>
        <v>-29.5</v>
      </c>
      <c r="L299" s="135">
        <f t="shared" ref="L299" si="110">K299/F299</f>
        <v>-0.63440860215053763</v>
      </c>
      <c r="M299" s="136" t="s">
        <v>663</v>
      </c>
      <c r="N299" s="137">
        <v>43887</v>
      </c>
      <c r="O299" s="57"/>
      <c r="P299" s="16"/>
      <c r="Q299" s="16"/>
      <c r="R299" s="17" t="s">
        <v>751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1">
        <v>137</v>
      </c>
      <c r="B300" s="195">
        <v>43396</v>
      </c>
      <c r="C300" s="195"/>
      <c r="D300" s="202" t="s">
        <v>425</v>
      </c>
      <c r="E300" s="199" t="s">
        <v>623</v>
      </c>
      <c r="F300" s="200">
        <v>156.5</v>
      </c>
      <c r="G300" s="199"/>
      <c r="H300" s="199"/>
      <c r="I300" s="226">
        <v>191</v>
      </c>
      <c r="J300" s="238" t="s">
        <v>601</v>
      </c>
      <c r="K300" s="228"/>
      <c r="L300" s="229"/>
      <c r="M300" s="227" t="s">
        <v>601</v>
      </c>
      <c r="N300" s="230"/>
      <c r="O300" s="57"/>
      <c r="P300" s="16"/>
      <c r="Q300" s="16"/>
      <c r="R300" s="17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1">
        <v>138</v>
      </c>
      <c r="B301" s="195">
        <v>43439</v>
      </c>
      <c r="C301" s="195"/>
      <c r="D301" s="202" t="s">
        <v>330</v>
      </c>
      <c r="E301" s="199" t="s">
        <v>623</v>
      </c>
      <c r="F301" s="200">
        <v>259.5</v>
      </c>
      <c r="G301" s="199"/>
      <c r="H301" s="199"/>
      <c r="I301" s="226">
        <v>321</v>
      </c>
      <c r="J301" s="238" t="s">
        <v>601</v>
      </c>
      <c r="K301" s="228"/>
      <c r="L301" s="229"/>
      <c r="M301" s="227" t="s">
        <v>601</v>
      </c>
      <c r="N301" s="230"/>
      <c r="O301" s="16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69">
        <v>139</v>
      </c>
      <c r="B302" s="164">
        <v>43439</v>
      </c>
      <c r="C302" s="164"/>
      <c r="D302" s="165" t="s">
        <v>775</v>
      </c>
      <c r="E302" s="166" t="s">
        <v>623</v>
      </c>
      <c r="F302" s="166">
        <v>715</v>
      </c>
      <c r="G302" s="166"/>
      <c r="H302" s="166">
        <v>445</v>
      </c>
      <c r="I302" s="186">
        <v>840</v>
      </c>
      <c r="J302" s="138" t="s">
        <v>2994</v>
      </c>
      <c r="K302" s="134">
        <f t="shared" ref="K302:K305" si="111">H302-F302</f>
        <v>-270</v>
      </c>
      <c r="L302" s="135">
        <f t="shared" ref="L302:L305" si="112">K302/F302</f>
        <v>-0.3776223776223776</v>
      </c>
      <c r="M302" s="136" t="s">
        <v>663</v>
      </c>
      <c r="N302" s="137">
        <v>43800</v>
      </c>
      <c r="O302" s="57"/>
      <c r="P302" s="16"/>
      <c r="Q302" s="16"/>
      <c r="R302" s="17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6">
        <v>140</v>
      </c>
      <c r="B303" s="207">
        <v>43469</v>
      </c>
      <c r="C303" s="207"/>
      <c r="D303" s="155" t="s">
        <v>145</v>
      </c>
      <c r="E303" s="208" t="s">
        <v>623</v>
      </c>
      <c r="F303" s="208">
        <v>875</v>
      </c>
      <c r="G303" s="208"/>
      <c r="H303" s="208">
        <v>1165</v>
      </c>
      <c r="I303" s="232">
        <v>1185</v>
      </c>
      <c r="J303" s="141" t="s">
        <v>3489</v>
      </c>
      <c r="K303" s="128">
        <f t="shared" si="111"/>
        <v>290</v>
      </c>
      <c r="L303" s="129">
        <f t="shared" si="112"/>
        <v>0.33142857142857141</v>
      </c>
      <c r="M303" s="130" t="s">
        <v>599</v>
      </c>
      <c r="N303" s="362">
        <v>43847</v>
      </c>
      <c r="O303" s="57"/>
      <c r="P303" s="16"/>
      <c r="Q303" s="16"/>
      <c r="R303" s="344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6">
        <v>141</v>
      </c>
      <c r="B304" s="207">
        <v>43559</v>
      </c>
      <c r="C304" s="207"/>
      <c r="D304" s="413" t="s">
        <v>345</v>
      </c>
      <c r="E304" s="208" t="s">
        <v>623</v>
      </c>
      <c r="F304" s="208">
        <f>387-14.63</f>
        <v>372.37</v>
      </c>
      <c r="G304" s="208"/>
      <c r="H304" s="208">
        <v>490</v>
      </c>
      <c r="I304" s="232">
        <v>490</v>
      </c>
      <c r="J304" s="141" t="s">
        <v>682</v>
      </c>
      <c r="K304" s="128">
        <f t="shared" si="111"/>
        <v>117.63</v>
      </c>
      <c r="L304" s="129">
        <f t="shared" si="112"/>
        <v>0.31589548030185027</v>
      </c>
      <c r="M304" s="130" t="s">
        <v>599</v>
      </c>
      <c r="N304" s="362">
        <v>43850</v>
      </c>
      <c r="O304" s="57"/>
      <c r="P304" s="16"/>
      <c r="Q304" s="16"/>
      <c r="R304" s="344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9">
        <v>142</v>
      </c>
      <c r="B305" s="164">
        <v>43578</v>
      </c>
      <c r="C305" s="164"/>
      <c r="D305" s="165" t="s">
        <v>776</v>
      </c>
      <c r="E305" s="166" t="s">
        <v>600</v>
      </c>
      <c r="F305" s="166">
        <v>220</v>
      </c>
      <c r="G305" s="166"/>
      <c r="H305" s="166">
        <v>127.5</v>
      </c>
      <c r="I305" s="186">
        <v>284</v>
      </c>
      <c r="J305" s="384" t="s">
        <v>3483</v>
      </c>
      <c r="K305" s="134">
        <f t="shared" si="111"/>
        <v>-92.5</v>
      </c>
      <c r="L305" s="135">
        <f t="shared" si="112"/>
        <v>-0.42045454545454547</v>
      </c>
      <c r="M305" s="136" t="s">
        <v>663</v>
      </c>
      <c r="N305" s="137">
        <v>43896</v>
      </c>
      <c r="O305" s="57"/>
      <c r="P305" s="16"/>
      <c r="Q305" s="16"/>
      <c r="R305" s="17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6">
        <v>143</v>
      </c>
      <c r="B306" s="207">
        <v>43622</v>
      </c>
      <c r="C306" s="207"/>
      <c r="D306" s="413" t="s">
        <v>496</v>
      </c>
      <c r="E306" s="208" t="s">
        <v>600</v>
      </c>
      <c r="F306" s="208">
        <v>332.8</v>
      </c>
      <c r="G306" s="208"/>
      <c r="H306" s="208">
        <v>405</v>
      </c>
      <c r="I306" s="232">
        <v>419</v>
      </c>
      <c r="J306" s="141" t="s">
        <v>3490</v>
      </c>
      <c r="K306" s="128">
        <f t="shared" ref="K306" si="113">H306-F306</f>
        <v>72.199999999999989</v>
      </c>
      <c r="L306" s="129">
        <f t="shared" ref="L306" si="114">K306/F306</f>
        <v>0.21694711538461534</v>
      </c>
      <c r="M306" s="130" t="s">
        <v>599</v>
      </c>
      <c r="N306" s="362">
        <v>43860</v>
      </c>
      <c r="O306" s="57"/>
      <c r="P306" s="16"/>
      <c r="Q306" s="16"/>
      <c r="R306" s="17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144">
        <v>144</v>
      </c>
      <c r="B307" s="143">
        <v>43641</v>
      </c>
      <c r="C307" s="143"/>
      <c r="D307" s="144" t="s">
        <v>139</v>
      </c>
      <c r="E307" s="145" t="s">
        <v>623</v>
      </c>
      <c r="F307" s="146">
        <v>386</v>
      </c>
      <c r="G307" s="147"/>
      <c r="H307" s="147">
        <v>395</v>
      </c>
      <c r="I307" s="147">
        <v>452</v>
      </c>
      <c r="J307" s="170" t="s">
        <v>3405</v>
      </c>
      <c r="K307" s="171">
        <f t="shared" ref="K307" si="115">H307-F307</f>
        <v>9</v>
      </c>
      <c r="L307" s="172">
        <f t="shared" ref="L307" si="116">K307/F307</f>
        <v>2.3316062176165803E-2</v>
      </c>
      <c r="M307" s="173" t="s">
        <v>708</v>
      </c>
      <c r="N307" s="174">
        <v>43868</v>
      </c>
      <c r="O307" s="16"/>
      <c r="P307" s="16"/>
      <c r="Q307" s="16"/>
      <c r="R307" s="17" t="s">
        <v>753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72">
        <v>145</v>
      </c>
      <c r="B308" s="195">
        <v>43707</v>
      </c>
      <c r="C308" s="195"/>
      <c r="D308" s="202" t="s">
        <v>260</v>
      </c>
      <c r="E308" s="199" t="s">
        <v>623</v>
      </c>
      <c r="F308" s="199" t="s">
        <v>755</v>
      </c>
      <c r="G308" s="199"/>
      <c r="H308" s="199"/>
      <c r="I308" s="226">
        <v>190</v>
      </c>
      <c r="J308" s="238" t="s">
        <v>601</v>
      </c>
      <c r="K308" s="228"/>
      <c r="L308" s="229"/>
      <c r="M308" s="358" t="s">
        <v>601</v>
      </c>
      <c r="N308" s="230"/>
      <c r="O308" s="16"/>
      <c r="P308" s="16"/>
      <c r="Q308" s="16"/>
      <c r="R308" s="344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6">
        <v>146</v>
      </c>
      <c r="B309" s="207">
        <v>43731</v>
      </c>
      <c r="C309" s="207"/>
      <c r="D309" s="155" t="s">
        <v>440</v>
      </c>
      <c r="E309" s="208" t="s">
        <v>623</v>
      </c>
      <c r="F309" s="208">
        <v>235</v>
      </c>
      <c r="G309" s="208"/>
      <c r="H309" s="208">
        <v>295</v>
      </c>
      <c r="I309" s="232">
        <v>296</v>
      </c>
      <c r="J309" s="141" t="s">
        <v>3147</v>
      </c>
      <c r="K309" s="128">
        <f t="shared" ref="K309" si="117">H309-F309</f>
        <v>60</v>
      </c>
      <c r="L309" s="129">
        <f t="shared" ref="L309" si="118">K309/F309</f>
        <v>0.25531914893617019</v>
      </c>
      <c r="M309" s="130" t="s">
        <v>599</v>
      </c>
      <c r="N309" s="362">
        <v>43844</v>
      </c>
      <c r="O309" s="57"/>
      <c r="P309" s="16"/>
      <c r="Q309" s="16"/>
      <c r="R309" s="17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6">
        <v>147</v>
      </c>
      <c r="B310" s="207">
        <v>43752</v>
      </c>
      <c r="C310" s="207"/>
      <c r="D310" s="155" t="s">
        <v>2977</v>
      </c>
      <c r="E310" s="208" t="s">
        <v>623</v>
      </c>
      <c r="F310" s="208">
        <v>277.5</v>
      </c>
      <c r="G310" s="208"/>
      <c r="H310" s="208">
        <v>333</v>
      </c>
      <c r="I310" s="232">
        <v>333</v>
      </c>
      <c r="J310" s="141" t="s">
        <v>3148</v>
      </c>
      <c r="K310" s="128">
        <f t="shared" ref="K310" si="119">H310-F310</f>
        <v>55.5</v>
      </c>
      <c r="L310" s="129">
        <f t="shared" ref="L310" si="120">K310/F310</f>
        <v>0.2</v>
      </c>
      <c r="M310" s="130" t="s">
        <v>599</v>
      </c>
      <c r="N310" s="362">
        <v>43846</v>
      </c>
      <c r="O310" s="57"/>
      <c r="P310" s="16"/>
      <c r="Q310" s="16"/>
      <c r="R310" s="344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6">
        <v>148</v>
      </c>
      <c r="B311" s="207">
        <v>43752</v>
      </c>
      <c r="C311" s="207"/>
      <c r="D311" s="155" t="s">
        <v>2976</v>
      </c>
      <c r="E311" s="208" t="s">
        <v>623</v>
      </c>
      <c r="F311" s="208">
        <v>930</v>
      </c>
      <c r="G311" s="208"/>
      <c r="H311" s="208">
        <v>1165</v>
      </c>
      <c r="I311" s="232">
        <v>1200</v>
      </c>
      <c r="J311" s="141" t="s">
        <v>3150</v>
      </c>
      <c r="K311" s="128">
        <f t="shared" ref="K311" si="121">H311-F311</f>
        <v>235</v>
      </c>
      <c r="L311" s="129">
        <f t="shared" ref="L311" si="122">K311/F311</f>
        <v>0.25268817204301075</v>
      </c>
      <c r="M311" s="130" t="s">
        <v>599</v>
      </c>
      <c r="N311" s="362">
        <v>43847</v>
      </c>
      <c r="O311" s="57"/>
      <c r="P311" s="16"/>
      <c r="Q311" s="16"/>
      <c r="R311" s="344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71">
        <v>149</v>
      </c>
      <c r="B312" s="347">
        <v>43753</v>
      </c>
      <c r="C312" s="212"/>
      <c r="D312" s="373" t="s">
        <v>2975</v>
      </c>
      <c r="E312" s="350" t="s">
        <v>623</v>
      </c>
      <c r="F312" s="353">
        <v>111</v>
      </c>
      <c r="G312" s="350"/>
      <c r="H312" s="350"/>
      <c r="I312" s="356">
        <v>141</v>
      </c>
      <c r="J312" s="238" t="s">
        <v>601</v>
      </c>
      <c r="K312" s="238"/>
      <c r="L312" s="123"/>
      <c r="M312" s="361" t="s">
        <v>601</v>
      </c>
      <c r="N312" s="240"/>
      <c r="O312" s="16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6">
        <v>150</v>
      </c>
      <c r="B313" s="207">
        <v>43753</v>
      </c>
      <c r="C313" s="207"/>
      <c r="D313" s="155" t="s">
        <v>2974</v>
      </c>
      <c r="E313" s="208" t="s">
        <v>623</v>
      </c>
      <c r="F313" s="209">
        <v>296</v>
      </c>
      <c r="G313" s="208"/>
      <c r="H313" s="208">
        <v>370</v>
      </c>
      <c r="I313" s="232">
        <v>370</v>
      </c>
      <c r="J313" s="141" t="s">
        <v>682</v>
      </c>
      <c r="K313" s="128">
        <f t="shared" ref="K313" si="123">H313-F313</f>
        <v>74</v>
      </c>
      <c r="L313" s="129">
        <f t="shared" ref="L313" si="124">K313/F313</f>
        <v>0.25</v>
      </c>
      <c r="M313" s="130" t="s">
        <v>599</v>
      </c>
      <c r="N313" s="362">
        <v>43853</v>
      </c>
      <c r="O313" s="57"/>
      <c r="P313" s="16"/>
      <c r="Q313" s="16"/>
      <c r="R313" s="344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72">
        <v>151</v>
      </c>
      <c r="B314" s="211">
        <v>43754</v>
      </c>
      <c r="C314" s="211"/>
      <c r="D314" s="192" t="s">
        <v>2973</v>
      </c>
      <c r="E314" s="349" t="s">
        <v>623</v>
      </c>
      <c r="F314" s="352" t="s">
        <v>2939</v>
      </c>
      <c r="G314" s="349"/>
      <c r="H314" s="349"/>
      <c r="I314" s="355">
        <v>344</v>
      </c>
      <c r="J314" s="238" t="s">
        <v>601</v>
      </c>
      <c r="K314" s="241"/>
      <c r="L314" s="360"/>
      <c r="M314" s="343" t="s">
        <v>601</v>
      </c>
      <c r="N314" s="363"/>
      <c r="O314" s="16"/>
      <c r="P314" s="16"/>
      <c r="Q314" s="16"/>
      <c r="R314" s="344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46">
        <v>152</v>
      </c>
      <c r="B315" s="212">
        <v>43832</v>
      </c>
      <c r="C315" s="212"/>
      <c r="D315" s="216" t="s">
        <v>2253</v>
      </c>
      <c r="E315" s="213" t="s">
        <v>623</v>
      </c>
      <c r="F315" s="214" t="s">
        <v>3135</v>
      </c>
      <c r="G315" s="213"/>
      <c r="H315" s="213"/>
      <c r="I315" s="237">
        <v>590</v>
      </c>
      <c r="J315" s="238" t="s">
        <v>601</v>
      </c>
      <c r="K315" s="238"/>
      <c r="L315" s="123"/>
      <c r="M315" s="343" t="s">
        <v>601</v>
      </c>
      <c r="N315" s="240"/>
      <c r="O315" s="16"/>
      <c r="P315" s="16"/>
      <c r="Q315" s="16"/>
      <c r="R315" s="344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6">
        <v>153</v>
      </c>
      <c r="B316" s="207">
        <v>43966</v>
      </c>
      <c r="C316" s="207"/>
      <c r="D316" s="155" t="s">
        <v>65</v>
      </c>
      <c r="E316" s="208" t="s">
        <v>623</v>
      </c>
      <c r="F316" s="209">
        <v>67.5</v>
      </c>
      <c r="G316" s="208"/>
      <c r="H316" s="208">
        <v>86</v>
      </c>
      <c r="I316" s="232">
        <v>86</v>
      </c>
      <c r="J316" s="141" t="s">
        <v>3628</v>
      </c>
      <c r="K316" s="128">
        <f t="shared" ref="K316" si="125">H316-F316</f>
        <v>18.5</v>
      </c>
      <c r="L316" s="129">
        <f t="shared" ref="L316" si="126">K316/F316</f>
        <v>0.27407407407407408</v>
      </c>
      <c r="M316" s="130" t="s">
        <v>599</v>
      </c>
      <c r="N316" s="362">
        <v>44008</v>
      </c>
      <c r="O316" s="57"/>
      <c r="P316" s="16"/>
      <c r="Q316" s="16"/>
      <c r="R316" s="344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10">
        <v>154</v>
      </c>
      <c r="B317" s="3">
        <v>44035</v>
      </c>
      <c r="C317" s="212"/>
      <c r="D317" s="216" t="s">
        <v>495</v>
      </c>
      <c r="E317" s="213" t="s">
        <v>623</v>
      </c>
      <c r="F317" s="214" t="s">
        <v>3631</v>
      </c>
      <c r="G317" s="213"/>
      <c r="H317" s="213"/>
      <c r="I317" s="237">
        <v>296</v>
      </c>
      <c r="J317" s="238" t="s">
        <v>601</v>
      </c>
      <c r="K317" s="238"/>
      <c r="L317" s="123"/>
      <c r="M317" s="239"/>
      <c r="N317" s="240"/>
      <c r="O317" s="16"/>
      <c r="P317" s="16"/>
      <c r="Q317" s="16"/>
      <c r="R317" s="344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10">
        <v>155</v>
      </c>
      <c r="B318" s="212">
        <v>44092</v>
      </c>
      <c r="C318" s="212"/>
      <c r="D318" s="216" t="s">
        <v>416</v>
      </c>
      <c r="E318" s="213" t="s">
        <v>623</v>
      </c>
      <c r="F318" s="214" t="s">
        <v>3642</v>
      </c>
      <c r="G318" s="213"/>
      <c r="H318" s="213"/>
      <c r="I318" s="237">
        <v>248</v>
      </c>
      <c r="J318" s="238" t="s">
        <v>601</v>
      </c>
      <c r="K318" s="238"/>
      <c r="L318" s="123"/>
      <c r="M318" s="239"/>
      <c r="N318" s="240"/>
      <c r="O318" s="16"/>
      <c r="P318" s="16"/>
      <c r="Q318" s="16"/>
      <c r="R318" s="344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10"/>
      <c r="B319" s="212"/>
      <c r="C319" s="212"/>
      <c r="D319" s="216"/>
      <c r="E319" s="213"/>
      <c r="F319" s="214"/>
      <c r="G319" s="213"/>
      <c r="H319" s="213"/>
      <c r="I319" s="237"/>
      <c r="J319" s="238"/>
      <c r="K319" s="238"/>
      <c r="L319" s="123"/>
      <c r="M319" s="239"/>
      <c r="N319" s="240"/>
      <c r="O319" s="16"/>
      <c r="P319" s="16"/>
      <c r="Q319" s="16"/>
      <c r="R319" s="344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10"/>
      <c r="B320" s="212"/>
      <c r="C320" s="212"/>
      <c r="D320" s="216"/>
      <c r="E320" s="213"/>
      <c r="F320" s="214"/>
      <c r="G320" s="213"/>
      <c r="H320" s="213"/>
      <c r="I320" s="237"/>
      <c r="J320" s="238"/>
      <c r="K320" s="238"/>
      <c r="L320" s="123"/>
      <c r="M320" s="239"/>
      <c r="N320" s="240"/>
      <c r="O320" s="16"/>
      <c r="P320" s="16"/>
      <c r="Q320" s="16"/>
      <c r="R320" s="344"/>
      <c r="S320" s="16"/>
      <c r="T320" s="16"/>
      <c r="U320" s="16"/>
      <c r="V320" s="16"/>
      <c r="W320" s="16"/>
      <c r="X320" s="16"/>
      <c r="Y320" s="16"/>
      <c r="Z320" s="16"/>
    </row>
    <row r="321" spans="1:18">
      <c r="A321" s="210"/>
      <c r="B321" s="212"/>
      <c r="C321" s="212"/>
      <c r="D321" s="216"/>
      <c r="E321" s="213"/>
      <c r="F321" s="214"/>
      <c r="G321" s="213"/>
      <c r="H321" s="213"/>
      <c r="I321" s="237"/>
      <c r="J321" s="238"/>
      <c r="K321" s="238"/>
      <c r="L321" s="123"/>
      <c r="M321" s="239"/>
      <c r="N321" s="240"/>
      <c r="O321" s="16"/>
      <c r="P321" s="16"/>
      <c r="R321" s="344"/>
    </row>
    <row r="322" spans="1:18">
      <c r="A322" s="210"/>
      <c r="B322" s="212"/>
      <c r="C322" s="212"/>
      <c r="D322" s="216"/>
      <c r="E322" s="213"/>
      <c r="F322" s="214"/>
      <c r="G322" s="213"/>
      <c r="H322" s="213"/>
      <c r="I322" s="237"/>
      <c r="J322" s="238"/>
      <c r="K322" s="238"/>
      <c r="L322" s="123"/>
      <c r="M322" s="239"/>
      <c r="N322" s="240"/>
      <c r="O322" s="16"/>
      <c r="P322" s="16"/>
      <c r="R322" s="344"/>
    </row>
    <row r="323" spans="1:18">
      <c r="A323" s="210"/>
      <c r="B323" s="212"/>
      <c r="C323" s="212"/>
      <c r="D323" s="216"/>
      <c r="E323" s="213"/>
      <c r="F323" s="214"/>
      <c r="G323" s="213"/>
      <c r="H323" s="213"/>
      <c r="I323" s="237"/>
      <c r="J323" s="238"/>
      <c r="K323" s="238"/>
      <c r="L323" s="123"/>
      <c r="M323" s="239"/>
      <c r="N323" s="240"/>
      <c r="O323" s="16"/>
      <c r="P323" s="16"/>
      <c r="R323" s="344"/>
    </row>
    <row r="324" spans="1:18">
      <c r="A324" s="210"/>
      <c r="B324" s="212"/>
      <c r="C324" s="212"/>
      <c r="D324" s="216"/>
      <c r="E324" s="213"/>
      <c r="F324" s="214"/>
      <c r="G324" s="213"/>
      <c r="H324" s="213"/>
      <c r="I324" s="237"/>
      <c r="J324" s="238"/>
      <c r="K324" s="238"/>
      <c r="L324" s="123"/>
      <c r="M324" s="239"/>
      <c r="N324" s="240"/>
      <c r="O324" s="16"/>
      <c r="P324" s="16"/>
      <c r="R324" s="344"/>
    </row>
    <row r="325" spans="1:18">
      <c r="A325" s="210"/>
      <c r="B325" s="212"/>
      <c r="C325" s="212"/>
      <c r="D325" s="216"/>
      <c r="E325" s="213"/>
      <c r="F325" s="214"/>
      <c r="G325" s="213"/>
      <c r="H325" s="213"/>
      <c r="I325" s="237"/>
      <c r="J325" s="238"/>
      <c r="K325" s="238"/>
      <c r="L325" s="123"/>
      <c r="M325" s="239"/>
      <c r="N325" s="240"/>
      <c r="O325" s="16"/>
      <c r="P325" s="16"/>
      <c r="R325" s="344"/>
    </row>
    <row r="326" spans="1:18">
      <c r="A326" s="210"/>
      <c r="B326" s="212"/>
      <c r="C326" s="212"/>
      <c r="D326" s="216"/>
      <c r="E326" s="213"/>
      <c r="F326" s="214"/>
      <c r="G326" s="213"/>
      <c r="H326" s="213"/>
      <c r="I326" s="237"/>
      <c r="J326" s="238"/>
      <c r="K326" s="238"/>
      <c r="L326" s="123"/>
      <c r="M326" s="239"/>
      <c r="N326" s="240"/>
      <c r="O326" s="16"/>
      <c r="R326" s="242"/>
    </row>
    <row r="327" spans="1:18">
      <c r="A327" s="210"/>
      <c r="B327" s="212"/>
      <c r="C327" s="212"/>
      <c r="D327" s="216"/>
      <c r="E327" s="213"/>
      <c r="F327" s="214"/>
      <c r="G327" s="213"/>
      <c r="H327" s="213"/>
      <c r="I327" s="237"/>
      <c r="J327" s="238"/>
      <c r="K327" s="238"/>
      <c r="L327" s="123"/>
      <c r="M327" s="239"/>
      <c r="N327" s="240"/>
      <c r="O327" s="16"/>
      <c r="R327" s="242"/>
    </row>
    <row r="328" spans="1:18">
      <c r="A328" s="210"/>
      <c r="B328" s="212"/>
      <c r="C328" s="212"/>
      <c r="D328" s="216"/>
      <c r="E328" s="213"/>
      <c r="F328" s="214"/>
      <c r="G328" s="213"/>
      <c r="H328" s="213"/>
      <c r="I328" s="237"/>
      <c r="J328" s="238"/>
      <c r="K328" s="238"/>
      <c r="L328" s="123"/>
      <c r="M328" s="239"/>
      <c r="N328" s="240"/>
      <c r="O328" s="16"/>
      <c r="R328" s="242"/>
    </row>
    <row r="329" spans="1:18">
      <c r="A329" s="210"/>
      <c r="B329" s="200" t="s">
        <v>2980</v>
      </c>
      <c r="O329" s="16"/>
      <c r="R329" s="242"/>
    </row>
    <row r="330" spans="1:18">
      <c r="R330" s="242"/>
    </row>
    <row r="331" spans="1:18">
      <c r="R331" s="242"/>
    </row>
    <row r="332" spans="1:18">
      <c r="R332" s="242"/>
    </row>
    <row r="333" spans="1:18">
      <c r="R333" s="242"/>
    </row>
    <row r="334" spans="1:18">
      <c r="R334" s="242"/>
    </row>
    <row r="335" spans="1:18">
      <c r="R335" s="242"/>
    </row>
    <row r="336" spans="1:18">
      <c r="R336" s="242"/>
    </row>
    <row r="346" spans="1:1">
      <c r="A346" s="217"/>
    </row>
    <row r="347" spans="1:1">
      <c r="A347" s="217"/>
    </row>
    <row r="348" spans="1:1">
      <c r="A348" s="213"/>
    </row>
  </sheetData>
  <autoFilter ref="R1:R344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2020-10-20T02:34:05Z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